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ZtFUHEd0W9OjphQXNzg8u4Iedb7+HItMITAfrGPzUj9qBcdw6jv9nPshWJfFnusyC34boZekT/NZtg6InHPA1A==" workbookSaltValue="B01e6u3M5JMVKPl8eEYU/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DP7" i="5"/>
  <c r="DO7" i="5"/>
  <c r="DN7" i="5"/>
  <c r="DM7" i="5"/>
  <c r="KO31" i="4" s="1"/>
  <c r="DL7" i="5"/>
  <c r="DK7" i="5"/>
  <c r="DI7" i="5"/>
  <c r="DH7" i="5"/>
  <c r="DG7" i="5"/>
  <c r="DF7" i="5"/>
  <c r="DE7" i="5"/>
  <c r="DD7" i="5"/>
  <c r="MI77" i="4" s="1"/>
  <c r="DC7" i="5"/>
  <c r="DB7" i="5"/>
  <c r="DA7" i="5"/>
  <c r="CZ7" i="5"/>
  <c r="CN7" i="5"/>
  <c r="CM7" i="5"/>
  <c r="CV67" i="4" s="1"/>
  <c r="BZ7" i="5"/>
  <c r="BY7" i="5"/>
  <c r="BX7" i="5"/>
  <c r="BW7" i="5"/>
  <c r="BV7" i="5"/>
  <c r="BU7" i="5"/>
  <c r="BT7" i="5"/>
  <c r="BS7" i="5"/>
  <c r="BR7" i="5"/>
  <c r="BQ7" i="5"/>
  <c r="BO7" i="5"/>
  <c r="HJ53" i="4" s="1"/>
  <c r="BN7" i="5"/>
  <c r="BM7" i="5"/>
  <c r="FX53" i="4" s="1"/>
  <c r="BL7" i="5"/>
  <c r="BK7" i="5"/>
  <c r="BJ7" i="5"/>
  <c r="BI7" i="5"/>
  <c r="BH7" i="5"/>
  <c r="BG7" i="5"/>
  <c r="FE52" i="4" s="1"/>
  <c r="BF7" i="5"/>
  <c r="BD7" i="5"/>
  <c r="BC7" i="5"/>
  <c r="BB7" i="5"/>
  <c r="BA7" i="5"/>
  <c r="AN53" i="4" s="1"/>
  <c r="AZ7" i="5"/>
  <c r="AY7" i="5"/>
  <c r="AX7" i="5"/>
  <c r="AW7" i="5"/>
  <c r="AV7" i="5"/>
  <c r="AU7" i="5"/>
  <c r="AS7" i="5"/>
  <c r="AR7" i="5"/>
  <c r="AQ7" i="5"/>
  <c r="AP7" i="5"/>
  <c r="AO7" i="5"/>
  <c r="EL32" i="4" s="1"/>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LH53" i="4"/>
  <c r="KO53" i="4"/>
  <c r="JV53" i="4"/>
  <c r="JC53" i="4"/>
  <c r="GQ53" i="4"/>
  <c r="FE53" i="4"/>
  <c r="EL53" i="4"/>
  <c r="CS53" i="4"/>
  <c r="BZ53" i="4"/>
  <c r="BG53" i="4"/>
  <c r="U53" i="4"/>
  <c r="MA52" i="4"/>
  <c r="LH52" i="4"/>
  <c r="KO52" i="4"/>
  <c r="JV52" i="4"/>
  <c r="JC52" i="4"/>
  <c r="HJ52" i="4"/>
  <c r="GQ52" i="4"/>
  <c r="FX52" i="4"/>
  <c r="EL52" i="4"/>
  <c r="CS52" i="4"/>
  <c r="BZ52" i="4"/>
  <c r="BG52" i="4"/>
  <c r="AN52" i="4"/>
  <c r="U52" i="4"/>
  <c r="MA32" i="4"/>
  <c r="KO32" i="4"/>
  <c r="JV32" i="4"/>
  <c r="JC32" i="4"/>
  <c r="HJ32" i="4"/>
  <c r="GQ32" i="4"/>
  <c r="FX32" i="4"/>
  <c r="FE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IE76" i="4"/>
  <c r="BZ51" i="4"/>
  <c r="GQ30" i="4"/>
  <c r="LT76" i="4"/>
  <c r="GQ51" i="4"/>
  <c r="LH30" i="4"/>
  <c r="BZ30" i="4"/>
  <c r="BG30" i="4"/>
  <c r="HP76" i="4"/>
  <c r="FX30" i="4"/>
  <c r="AV76" i="4"/>
  <c r="KO51" i="4"/>
  <c r="LE76" i="4"/>
  <c r="KO30" i="4"/>
  <c r="FX51" i="4"/>
  <c r="BG51" i="4"/>
  <c r="JV30" i="4"/>
  <c r="HA76" i="4"/>
  <c r="AN51" i="4"/>
  <c r="FE30" i="4"/>
  <c r="AN30" i="4"/>
  <c r="AG76" i="4"/>
  <c r="JV51" i="4"/>
  <c r="KP76" i="4"/>
  <c r="FE51" i="4"/>
  <c r="R76" i="4"/>
  <c r="KA76" i="4"/>
  <c r="EL51" i="4"/>
  <c r="JC30" i="4"/>
  <c r="U30" i="4"/>
  <c r="JC51" i="4"/>
  <c r="GL76" i="4"/>
  <c r="U51" i="4"/>
  <c r="EL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<sst xmlns="http://schemas.openxmlformats.org/spreadsheetml/2006/main" count="278" uniqueCount="130">
  <si>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</si>
  <si>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</si>
  <si>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</si>
  <si>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</si>
  <si>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</si>
  <si>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</si>
  <si>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</si>
  <si>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</si>
  <si>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</si>
  <si>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</si>
  <si>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</si>
  <si>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</si>
  <si>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</si>
  <si>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</si>
  <si>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</si>
  <si>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</si>
  <si>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</si>
  <si>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</si>
  <si>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</si>
  <si>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</si>
  <si>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</si>
  <si>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</si>
  <si>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</si>
  <si>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</si>
  <si>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</si>
  <si>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</si>
  <si>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</si>
  <si>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</si>
  <si>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</si>
  <si>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</si>
  <si>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</si>
  <si>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</si>
  <si>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</si>
  <si>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</si>
  <si>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</si>
  <si>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</si>
  <si>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</si>
  <si>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</si>
  <si>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</si>
  <si>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</si>
  <si>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</si>
  <si>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</si>
  <si>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</si>
  <si>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</si>
  <si>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</si>
  <si>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</si>
  <si>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</si>
  <si>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</si>
  <si>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</si>
  <si>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</si>
  <si>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</si>
  <si>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</si>
  <si>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</si>
  <si>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</si>
  <si>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</si>
  <si>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</si>
  <si>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</si>
  <si>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</si>
  <si>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</si>
  <si>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</si>
  <si>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</si>
  <si>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</si>
  <si>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</si>
  <si>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</si>
  <si>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</si>
  <si>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</si>
  <si>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</si>
  <si>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</si>
  <si>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</si>
  <si>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</si>
  <si>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</si>
  <si>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</si>
  <si>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</si>
  <si>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</si>
  <si>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</si>
  <si>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</si>
  <si>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</si>
  <si>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</si>
  <si>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</si>
  <si>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</si>
  <si>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</si>
  <si>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</si>
  <si>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</si>
  <si>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</si>
  <si>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</si>
  <si>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</si>
  <si>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</si>
  <si>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</si>
  <si>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</si>
  <si>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</si>
  <si>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</si>
  <si>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</si>
  <si>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</si>
  <si>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</si>
  <si>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</si>
  <si>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</si>
  <si>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</si>
  <si>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</si>
  <si>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</si>
  <si>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</si>
  <si>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</si>
  <si>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</si>
  <si>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</si>
  <si>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</si>
  <si>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</si>
  <si>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</si>
  <si>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</si>
  <si>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</si>
  <si>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</si>
  <si>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</si>
  <si>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</si>
  <si>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</si>
  <si>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</si>
  <si>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</si>
  <si>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</si>
  <si>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</si>
  <si>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</si>
  <si>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</si>
  <si>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</si>
  <si>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</si>
  <si>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</si>
  <si>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</si>
  <si>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</si>
  <si>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</si>
  <si>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</si>
  <si>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</si>
  <si>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駐車場建設費の償還は完了していますが、老朽化が進んでおり、今後はエレベーターの改修や防火設備の改修等の設備投資を見込む必要があります。</t>
    <rPh sb="43" eb="45">
      <t>ボウカ</t>
    </rPh>
    <rPh sb="45" eb="47">
      <t>セツビ</t>
    </rPh>
    <rPh sb="48" eb="50">
      <t>カイシュウ</t>
    </rPh>
    <rPh sb="50" eb="51">
      <t>トウ</t>
    </rPh>
    <phoneticPr fontId="5"/>
  </si>
  <si>
    <t>　新型コロナウィルス感染症の影響が強かった令和２年度よりも稼働率は上がりました。
　平均値よりも稼働率は若干高く、駐車場としての需要が今後も継続することが見込まれます。</t>
    <rPh sb="1" eb="3">
      <t>シンガタ</t>
    </rPh>
    <rPh sb="10" eb="13">
      <t>カンセンショウ</t>
    </rPh>
    <rPh sb="14" eb="16">
      <t>エイキョウ</t>
    </rPh>
    <rPh sb="17" eb="18">
      <t>ツヨ</t>
    </rPh>
    <rPh sb="21" eb="23">
      <t>レイワ</t>
    </rPh>
    <rPh sb="24" eb="26">
      <t>ネンド</t>
    </rPh>
    <rPh sb="29" eb="31">
      <t>カドウ</t>
    </rPh>
    <rPh sb="31" eb="32">
      <t>リツ</t>
    </rPh>
    <rPh sb="33" eb="34">
      <t>ア</t>
    </rPh>
    <rPh sb="42" eb="45">
      <t>ヘイキンチ</t>
    </rPh>
    <rPh sb="48" eb="50">
      <t>カドウ</t>
    </rPh>
    <rPh sb="50" eb="51">
      <t>リツ</t>
    </rPh>
    <rPh sb="52" eb="54">
      <t>ジャッカン</t>
    </rPh>
    <rPh sb="54" eb="55">
      <t>タカ</t>
    </rPh>
    <rPh sb="57" eb="60">
      <t>チュウシャジョウ</t>
    </rPh>
    <rPh sb="64" eb="66">
      <t>ジュヨウ</t>
    </rPh>
    <rPh sb="67" eb="69">
      <t>コンゴ</t>
    </rPh>
    <rPh sb="70" eb="72">
      <t>ケイゾク</t>
    </rPh>
    <rPh sb="77" eb="79">
      <t>ミコ</t>
    </rPh>
    <phoneticPr fontId="5"/>
  </si>
  <si>
    <t>　本駐車場は、平成９年４月から供用を開始した、相模原駐車場整備地区内唯一の都市計画駐車場です。
　一定数の利用があることから、今後も都市計画駐車場として存続させる必要があると考えています。
　また、隣接地域の開発が見込まれており、需要の変化等を注視していく必要があります。</t>
    <rPh sb="23" eb="26">
      <t>サガミハラ</t>
    </rPh>
    <rPh sb="26" eb="29">
      <t>チュウシャジョウ</t>
    </rPh>
    <rPh sb="29" eb="31">
      <t>セイビ</t>
    </rPh>
    <rPh sb="31" eb="33">
      <t>チク</t>
    </rPh>
    <rPh sb="33" eb="34">
      <t>ナイ</t>
    </rPh>
    <rPh sb="34" eb="36">
      <t>ユイイツ</t>
    </rPh>
    <rPh sb="37" eb="39">
      <t>トシ</t>
    </rPh>
    <rPh sb="39" eb="41">
      <t>ケイカク</t>
    </rPh>
    <rPh sb="41" eb="44">
      <t>チュウシャジョウ</t>
    </rPh>
    <rPh sb="49" eb="52">
      <t>イッテイスウ</t>
    </rPh>
    <rPh sb="53" eb="55">
      <t>リヨウ</t>
    </rPh>
    <rPh sb="63" eb="65">
      <t>コンゴ</t>
    </rPh>
    <rPh sb="66" eb="68">
      <t>トシ</t>
    </rPh>
    <rPh sb="68" eb="70">
      <t>ケイカク</t>
    </rPh>
    <rPh sb="70" eb="73">
      <t>チュウシャジョウ</t>
    </rPh>
    <rPh sb="76" eb="78">
      <t>ソンゾク</t>
    </rPh>
    <rPh sb="81" eb="83">
      <t>ヒツヨウ</t>
    </rPh>
    <rPh sb="87" eb="88">
      <t>カンガ</t>
    </rPh>
    <rPh sb="99" eb="101">
      <t>リンセツ</t>
    </rPh>
    <rPh sb="101" eb="103">
      <t>チイキ</t>
    </rPh>
    <rPh sb="104" eb="106">
      <t>カイハツ</t>
    </rPh>
    <rPh sb="107" eb="109">
      <t>ミコ</t>
    </rPh>
    <rPh sb="115" eb="117">
      <t>ジュヨウ</t>
    </rPh>
    <rPh sb="118" eb="120">
      <t>ヘンカ</t>
    </rPh>
    <rPh sb="120" eb="121">
      <t>トウ</t>
    </rPh>
    <rPh sb="122" eb="124">
      <t>チュウシ</t>
    </rPh>
    <rPh sb="128" eb="130">
      <t>ヒツヨウ</t>
    </rPh>
    <phoneticPr fontId="5"/>
  </si>
  <si>
    <t>　駐車場の料金収入等で支出をどの程度賄えているかを示す収益的収支比率（％）は駐車場建設費の償還が終了した平成３０年度以降１００％を超えており、黒字となっています。
　また、償還終了後は他会計補助金比率や駐車台数一台当たりの他会計補助金額はゼロでしたが、令和２年度はスロープを修繕したため、一般会計から繰り入れることなりました。
　売上高GOP比率及びEBITDAは平均よりも低い数値が続いていたものの、大きな修繕も無かった令和３年度は収益性が上がりました。</t>
    <rPh sb="52" eb="54">
      <t>ヘイセイ</t>
    </rPh>
    <rPh sb="56" eb="58">
      <t>ネンド</t>
    </rPh>
    <rPh sb="58" eb="60">
      <t>イコウ</t>
    </rPh>
    <rPh sb="86" eb="88">
      <t>ショウカン</t>
    </rPh>
    <rPh sb="88" eb="90">
      <t>シュウリョウ</t>
    </rPh>
    <rPh sb="90" eb="91">
      <t>ゴ</t>
    </rPh>
    <rPh sb="137" eb="139">
      <t>シュウゼン</t>
    </rPh>
    <rPh sb="187" eb="188">
      <t>ヒク</t>
    </rPh>
    <rPh sb="192" eb="193">
      <t>ツヅ</t>
    </rPh>
    <rPh sb="201" eb="202">
      <t>オオ</t>
    </rPh>
    <rPh sb="204" eb="206">
      <t>シュウゼン</t>
    </rPh>
    <rPh sb="207" eb="208">
      <t>ナ</t>
    </rPh>
    <rPh sb="211" eb="213">
      <t>レイワ</t>
    </rPh>
    <rPh sb="214" eb="216">
      <t>ネンド</t>
    </rPh>
    <rPh sb="221" eb="222">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</si>
</sst>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73.7</c:v>
                </c:pt>
                <c:pt idx="1">
                  <c:v>115.7</c:v>
                </c:pt>
                <c:pt idx="2">
                  <c:v>115.7</c:v>
                </c:pt>
                <c:pt idx="3">
                  <c:v>124.9</c:v>
                </c:pt>
                <c:pt idx="4">
                  <c:v>148.19999999999999</c:v>
                </c:pt>
              </c:numCache>
            </c:numRef>
          </c:val>
          <c:extLst>
            <c:ext xmlns:c16="http://schemas.microsoft.com/office/drawing/2014/chart" uri="{C3380CC4-5D6E-409C-BE32-E72D297353CC}">
              <c16:uniqueId val="{00000000-62FC-4A40-AEC0-3E3B38514A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62FC-4A40-AEC0-3E3B38514A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61.5</c:v>
                </c:pt>
                <c:pt idx="1">
                  <c:v>0</c:v>
                </c:pt>
                <c:pt idx="2">
                  <c:v>0</c:v>
                </c:pt>
                <c:pt idx="3">
                  <c:v>0</c:v>
                </c:pt>
                <c:pt idx="4">
                  <c:v>0</c:v>
                </c:pt>
              </c:numCache>
            </c:numRef>
          </c:val>
          <c:extLst>
            <c:ext xmlns:c16="http://schemas.microsoft.com/office/drawing/2014/chart" uri="{C3380CC4-5D6E-409C-BE32-E72D297353CC}">
              <c16:uniqueId val="{00000000-D1AA-4067-B765-5D5D9BF885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D1AA-4067-B765-5D5D9BF885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EBE-42DD-9A3E-DBD9851AAE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EBE-42DD-9A3E-DBD9851AAE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D5D-4374-896E-55E9083BE0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5D-4374-896E-55E9083BE0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c:v>
                </c:pt>
                <c:pt idx="1">
                  <c:v>0</c:v>
                </c:pt>
                <c:pt idx="2">
                  <c:v>0</c:v>
                </c:pt>
                <c:pt idx="3">
                  <c:v>36.4</c:v>
                </c:pt>
                <c:pt idx="4">
                  <c:v>0</c:v>
                </c:pt>
              </c:numCache>
            </c:numRef>
          </c:val>
          <c:extLst>
            <c:ext xmlns:c16="http://schemas.microsoft.com/office/drawing/2014/chart" uri="{C3380CC4-5D6E-409C-BE32-E72D297353CC}">
              <c16:uniqueId val="{00000000-410E-4AA7-A025-FE67B00F368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410E-4AA7-A025-FE67B00F368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c:v>
                </c:pt>
                <c:pt idx="1">
                  <c:v>47</c:v>
                </c:pt>
                <c:pt idx="2">
                  <c:v>0</c:v>
                </c:pt>
                <c:pt idx="3">
                  <c:v>188</c:v>
                </c:pt>
                <c:pt idx="4">
                  <c:v>0</c:v>
                </c:pt>
              </c:numCache>
            </c:numRef>
          </c:val>
          <c:extLst>
            <c:ext xmlns:c16="http://schemas.microsoft.com/office/drawing/2014/chart" uri="{C3380CC4-5D6E-409C-BE32-E72D297353CC}">
              <c16:uniqueId val="{00000000-61FE-4DE1-912C-9B2E906E6D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61FE-4DE1-912C-9B2E906E6D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123.3</c:v>
                </c:pt>
                <c:pt idx="1">
                  <c:v>135.30000000000001</c:v>
                </c:pt>
                <c:pt idx="2">
                  <c:v>133.19999999999999</c:v>
                </c:pt>
                <c:pt idx="3">
                  <c:v>111.3</c:v>
                </c:pt>
                <c:pt idx="4">
                  <c:v>122.6</c:v>
                </c:pt>
              </c:numCache>
            </c:numRef>
          </c:val>
          <c:extLst>
            <c:ext xmlns:c16="http://schemas.microsoft.com/office/drawing/2014/chart" uri="{C3380CC4-5D6E-409C-BE32-E72D297353CC}">
              <c16:uniqueId val="{00000000-E6D2-4FFC-9C1A-BEB562E3F1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E6D2-4FFC-9C1A-BEB562E3F19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23.3</c:v>
                </c:pt>
                <c:pt idx="1">
                  <c:v>13.5</c:v>
                </c:pt>
                <c:pt idx="2">
                  <c:v>13.5</c:v>
                </c:pt>
                <c:pt idx="3">
                  <c:v>-13.6</c:v>
                </c:pt>
                <c:pt idx="4">
                  <c:v>25.5</c:v>
                </c:pt>
              </c:numCache>
            </c:numRef>
          </c:val>
          <c:extLst>
            <c:ext xmlns:c16="http://schemas.microsoft.com/office/drawing/2014/chart" uri="{C3380CC4-5D6E-409C-BE32-E72D297353CC}">
              <c16:uniqueId val="{00000000-339E-4E7B-99BF-ADE26F39D6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339E-4E7B-99BF-ADE26F39D6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13917</c:v>
                </c:pt>
                <c:pt idx="1">
                  <c:v>8327</c:v>
                </c:pt>
                <c:pt idx="2">
                  <c:v>8327</c:v>
                </c:pt>
                <c:pt idx="3">
                  <c:v>-6880</c:v>
                </c:pt>
                <c:pt idx="4">
                  <c:v>19162</c:v>
                </c:pt>
              </c:numCache>
            </c:numRef>
          </c:val>
          <c:extLst>
            <c:ext xmlns:c16="http://schemas.microsoft.com/office/drawing/2014/chart" uri="{C3380CC4-5D6E-409C-BE32-E72D297353CC}">
              <c16:uniqueId val="{00000000-6214-4624-8EE8-CE64A0779E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214-4624-8EE8-CE64A0779E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相模原駅自動車駐車場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10027</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116</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283</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129</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73.7</v>
      </c>
      <c r="V31" s="99"/>
      <c r="W31" s="99"/>
      <c r="X31" s="99"/>
      <c r="Y31" s="99"/>
      <c r="Z31" s="99"/>
      <c r="AA31" s="99"/>
      <c r="AB31" s="99"/>
      <c r="AC31" s="99"/>
      <c r="AD31" s="99"/>
      <c r="AE31" s="99"/>
      <c r="AF31" s="99"/>
      <c r="AG31" s="99"/>
      <c r="AH31" s="99"/>
      <c r="AI31" s="99"/>
      <c r="AJ31" s="99"/>
      <c r="AK31" s="99"/>
      <c r="AL31" s="99"/>
      <c r="AM31" s="99"/>
      <c r="AN31" s="99">
        <f>データ!Z7</f>
        <v>115.7</v>
      </c>
      <c r="AO31" s="99"/>
      <c r="AP31" s="99"/>
      <c r="AQ31" s="99"/>
      <c r="AR31" s="99"/>
      <c r="AS31" s="99"/>
      <c r="AT31" s="99"/>
      <c r="AU31" s="99"/>
      <c r="AV31" s="99"/>
      <c r="AW31" s="99"/>
      <c r="AX31" s="99"/>
      <c r="AY31" s="99"/>
      <c r="AZ31" s="99"/>
      <c r="BA31" s="99"/>
      <c r="BB31" s="99"/>
      <c r="BC31" s="99"/>
      <c r="BD31" s="99"/>
      <c r="BE31" s="99"/>
      <c r="BF31" s="99"/>
      <c r="BG31" s="99">
        <f>データ!AA7</f>
        <v>115.7</v>
      </c>
      <c r="BH31" s="99"/>
      <c r="BI31" s="99"/>
      <c r="BJ31" s="99"/>
      <c r="BK31" s="99"/>
      <c r="BL31" s="99"/>
      <c r="BM31" s="99"/>
      <c r="BN31" s="99"/>
      <c r="BO31" s="99"/>
      <c r="BP31" s="99"/>
      <c r="BQ31" s="99"/>
      <c r="BR31" s="99"/>
      <c r="BS31" s="99"/>
      <c r="BT31" s="99"/>
      <c r="BU31" s="99"/>
      <c r="BV31" s="99"/>
      <c r="BW31" s="99"/>
      <c r="BX31" s="99"/>
      <c r="BY31" s="99"/>
      <c r="BZ31" s="99">
        <f>データ!AB7</f>
        <v>124.9</v>
      </c>
      <c r="CA31" s="99"/>
      <c r="CB31" s="99"/>
      <c r="CC31" s="99"/>
      <c r="CD31" s="99"/>
      <c r="CE31" s="99"/>
      <c r="CF31" s="99"/>
      <c r="CG31" s="99"/>
      <c r="CH31" s="99"/>
      <c r="CI31" s="99"/>
      <c r="CJ31" s="99"/>
      <c r="CK31" s="99"/>
      <c r="CL31" s="99"/>
      <c r="CM31" s="99"/>
      <c r="CN31" s="99"/>
      <c r="CO31" s="99"/>
      <c r="CP31" s="99"/>
      <c r="CQ31" s="99"/>
      <c r="CR31" s="99"/>
      <c r="CS31" s="99">
        <f>データ!AC7</f>
        <v>148.19999999999999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2</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36.4</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123.3</v>
      </c>
      <c r="JD31" s="68"/>
      <c r="JE31" s="68"/>
      <c r="JF31" s="68"/>
      <c r="JG31" s="68"/>
      <c r="JH31" s="68"/>
      <c r="JI31" s="68"/>
      <c r="JJ31" s="68"/>
      <c r="JK31" s="68"/>
      <c r="JL31" s="68"/>
      <c r="JM31" s="68"/>
      <c r="JN31" s="68"/>
      <c r="JO31" s="68"/>
      <c r="JP31" s="68"/>
      <c r="JQ31" s="68"/>
      <c r="JR31" s="68"/>
      <c r="JS31" s="68"/>
      <c r="JT31" s="68"/>
      <c r="JU31" s="69"/>
      <c r="JV31" s="67">
        <f>データ!DL7</f>
        <v>135.30000000000001</v>
      </c>
      <c r="JW31" s="68"/>
      <c r="JX31" s="68"/>
      <c r="JY31" s="68"/>
      <c r="JZ31" s="68"/>
      <c r="KA31" s="68"/>
      <c r="KB31" s="68"/>
      <c r="KC31" s="68"/>
      <c r="KD31" s="68"/>
      <c r="KE31" s="68"/>
      <c r="KF31" s="68"/>
      <c r="KG31" s="68"/>
      <c r="KH31" s="68"/>
      <c r="KI31" s="68"/>
      <c r="KJ31" s="68"/>
      <c r="KK31" s="68"/>
      <c r="KL31" s="68"/>
      <c r="KM31" s="68"/>
      <c r="KN31" s="69"/>
      <c r="KO31" s="67">
        <f>データ!DM7</f>
        <v>133.19999999999999</v>
      </c>
      <c r="KP31" s="68"/>
      <c r="KQ31" s="68"/>
      <c r="KR31" s="68"/>
      <c r="KS31" s="68"/>
      <c r="KT31" s="68"/>
      <c r="KU31" s="68"/>
      <c r="KV31" s="68"/>
      <c r="KW31" s="68"/>
      <c r="KX31" s="68"/>
      <c r="KY31" s="68"/>
      <c r="KZ31" s="68"/>
      <c r="LA31" s="68"/>
      <c r="LB31" s="68"/>
      <c r="LC31" s="68"/>
      <c r="LD31" s="68"/>
      <c r="LE31" s="68"/>
      <c r="LF31" s="68"/>
      <c r="LG31" s="69"/>
      <c r="LH31" s="67">
        <f>データ!DN7</f>
        <v>111.3</v>
      </c>
      <c r="LI31" s="68"/>
      <c r="LJ31" s="68"/>
      <c r="LK31" s="68"/>
      <c r="LL31" s="68"/>
      <c r="LM31" s="68"/>
      <c r="LN31" s="68"/>
      <c r="LO31" s="68"/>
      <c r="LP31" s="68"/>
      <c r="LQ31" s="68"/>
      <c r="LR31" s="68"/>
      <c r="LS31" s="68"/>
      <c r="LT31" s="68"/>
      <c r="LU31" s="68"/>
      <c r="LV31" s="68"/>
      <c r="LW31" s="68"/>
      <c r="LX31" s="68"/>
      <c r="LY31" s="68"/>
      <c r="LZ31" s="69"/>
      <c r="MA31" s="67">
        <f>データ!DO7</f>
        <v>122.6</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126</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127</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13</v>
      </c>
      <c r="V52" s="98"/>
      <c r="W52" s="98"/>
      <c r="X52" s="98"/>
      <c r="Y52" s="98"/>
      <c r="Z52" s="98"/>
      <c r="AA52" s="98"/>
      <c r="AB52" s="98"/>
      <c r="AC52" s="98"/>
      <c r="AD52" s="98"/>
      <c r="AE52" s="98"/>
      <c r="AF52" s="98"/>
      <c r="AG52" s="98"/>
      <c r="AH52" s="98"/>
      <c r="AI52" s="98"/>
      <c r="AJ52" s="98"/>
      <c r="AK52" s="98"/>
      <c r="AL52" s="98"/>
      <c r="AM52" s="98"/>
      <c r="AN52" s="98">
        <f>データ!AV7</f>
        <v>47</v>
      </c>
      <c r="AO52" s="98"/>
      <c r="AP52" s="98"/>
      <c r="AQ52" s="98"/>
      <c r="AR52" s="98"/>
      <c r="AS52" s="98"/>
      <c r="AT52" s="98"/>
      <c r="AU52" s="98"/>
      <c r="AV52" s="98"/>
      <c r="AW52" s="98"/>
      <c r="AX52" s="98"/>
      <c r="AY52" s="98"/>
      <c r="AZ52" s="98"/>
      <c r="BA52" s="98"/>
      <c r="BB52" s="98"/>
      <c r="BC52" s="98"/>
      <c r="BD52" s="98"/>
      <c r="BE52" s="98"/>
      <c r="BF52" s="98"/>
      <c r="BG52" s="98">
        <f>データ!AW7</f>
        <v>0</v>
      </c>
      <c r="BH52" s="98"/>
      <c r="BI52" s="98"/>
      <c r="BJ52" s="98"/>
      <c r="BK52" s="98"/>
      <c r="BL52" s="98"/>
      <c r="BM52" s="98"/>
      <c r="BN52" s="98"/>
      <c r="BO52" s="98"/>
      <c r="BP52" s="98"/>
      <c r="BQ52" s="98"/>
      <c r="BR52" s="98"/>
      <c r="BS52" s="98"/>
      <c r="BT52" s="98"/>
      <c r="BU52" s="98"/>
      <c r="BV52" s="98"/>
      <c r="BW52" s="98"/>
      <c r="BX52" s="98"/>
      <c r="BY52" s="98"/>
      <c r="BZ52" s="98">
        <f>データ!AX7</f>
        <v>188</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23.3</v>
      </c>
      <c r="EM52" s="99"/>
      <c r="EN52" s="99"/>
      <c r="EO52" s="99"/>
      <c r="EP52" s="99"/>
      <c r="EQ52" s="99"/>
      <c r="ER52" s="99"/>
      <c r="ES52" s="99"/>
      <c r="ET52" s="99"/>
      <c r="EU52" s="99"/>
      <c r="EV52" s="99"/>
      <c r="EW52" s="99"/>
      <c r="EX52" s="99"/>
      <c r="EY52" s="99"/>
      <c r="EZ52" s="99"/>
      <c r="FA52" s="99"/>
      <c r="FB52" s="99"/>
      <c r="FC52" s="99"/>
      <c r="FD52" s="99"/>
      <c r="FE52" s="99">
        <f>データ!BG7</f>
        <v>13.5</v>
      </c>
      <c r="FF52" s="99"/>
      <c r="FG52" s="99"/>
      <c r="FH52" s="99"/>
      <c r="FI52" s="99"/>
      <c r="FJ52" s="99"/>
      <c r="FK52" s="99"/>
      <c r="FL52" s="99"/>
      <c r="FM52" s="99"/>
      <c r="FN52" s="99"/>
      <c r="FO52" s="99"/>
      <c r="FP52" s="99"/>
      <c r="FQ52" s="99"/>
      <c r="FR52" s="99"/>
      <c r="FS52" s="99"/>
      <c r="FT52" s="99"/>
      <c r="FU52" s="99"/>
      <c r="FV52" s="99"/>
      <c r="FW52" s="99"/>
      <c r="FX52" s="99">
        <f>データ!BH7</f>
        <v>13.5</v>
      </c>
      <c r="FY52" s="99"/>
      <c r="FZ52" s="99"/>
      <c r="GA52" s="99"/>
      <c r="GB52" s="99"/>
      <c r="GC52" s="99"/>
      <c r="GD52" s="99"/>
      <c r="GE52" s="99"/>
      <c r="GF52" s="99"/>
      <c r="GG52" s="99"/>
      <c r="GH52" s="99"/>
      <c r="GI52" s="99"/>
      <c r="GJ52" s="99"/>
      <c r="GK52" s="99"/>
      <c r="GL52" s="99"/>
      <c r="GM52" s="99"/>
      <c r="GN52" s="99"/>
      <c r="GO52" s="99"/>
      <c r="GP52" s="99"/>
      <c r="GQ52" s="99">
        <f>データ!BI7</f>
        <v>-13.6</v>
      </c>
      <c r="GR52" s="99"/>
      <c r="GS52" s="99"/>
      <c r="GT52" s="99"/>
      <c r="GU52" s="99"/>
      <c r="GV52" s="99"/>
      <c r="GW52" s="99"/>
      <c r="GX52" s="99"/>
      <c r="GY52" s="99"/>
      <c r="GZ52" s="99"/>
      <c r="HA52" s="99"/>
      <c r="HB52" s="99"/>
      <c r="HC52" s="99"/>
      <c r="HD52" s="99"/>
      <c r="HE52" s="99"/>
      <c r="HF52" s="99"/>
      <c r="HG52" s="99"/>
      <c r="HH52" s="99"/>
      <c r="HI52" s="99"/>
      <c r="HJ52" s="99">
        <f>データ!BJ7</f>
        <v>25.5</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13917</v>
      </c>
      <c r="JD52" s="98"/>
      <c r="JE52" s="98"/>
      <c r="JF52" s="98"/>
      <c r="JG52" s="98"/>
      <c r="JH52" s="98"/>
      <c r="JI52" s="98"/>
      <c r="JJ52" s="98"/>
      <c r="JK52" s="98"/>
      <c r="JL52" s="98"/>
      <c r="JM52" s="98"/>
      <c r="JN52" s="98"/>
      <c r="JO52" s="98"/>
      <c r="JP52" s="98"/>
      <c r="JQ52" s="98"/>
      <c r="JR52" s="98"/>
      <c r="JS52" s="98"/>
      <c r="JT52" s="98"/>
      <c r="JU52" s="98"/>
      <c r="JV52" s="98">
        <f>データ!BR7</f>
        <v>8327</v>
      </c>
      <c r="JW52" s="98"/>
      <c r="JX52" s="98"/>
      <c r="JY52" s="98"/>
      <c r="JZ52" s="98"/>
      <c r="KA52" s="98"/>
      <c r="KB52" s="98"/>
      <c r="KC52" s="98"/>
      <c r="KD52" s="98"/>
      <c r="KE52" s="98"/>
      <c r="KF52" s="98"/>
      <c r="KG52" s="98"/>
      <c r="KH52" s="98"/>
      <c r="KI52" s="98"/>
      <c r="KJ52" s="98"/>
      <c r="KK52" s="98"/>
      <c r="KL52" s="98"/>
      <c r="KM52" s="98"/>
      <c r="KN52" s="98"/>
      <c r="KO52" s="98">
        <f>データ!BS7</f>
        <v>8327</v>
      </c>
      <c r="KP52" s="98"/>
      <c r="KQ52" s="98"/>
      <c r="KR52" s="98"/>
      <c r="KS52" s="98"/>
      <c r="KT52" s="98"/>
      <c r="KU52" s="98"/>
      <c r="KV52" s="98"/>
      <c r="KW52" s="98"/>
      <c r="KX52" s="98"/>
      <c r="KY52" s="98"/>
      <c r="KZ52" s="98"/>
      <c r="LA52" s="98"/>
      <c r="LB52" s="98"/>
      <c r="LC52" s="98"/>
      <c r="LD52" s="98"/>
      <c r="LE52" s="98"/>
      <c r="LF52" s="98"/>
      <c r="LG52" s="98"/>
      <c r="LH52" s="98">
        <f>データ!BT7</f>
        <v>-6880</v>
      </c>
      <c r="LI52" s="98"/>
      <c r="LJ52" s="98"/>
      <c r="LK52" s="98"/>
      <c r="LL52" s="98"/>
      <c r="LM52" s="98"/>
      <c r="LN52" s="98"/>
      <c r="LO52" s="98"/>
      <c r="LP52" s="98"/>
      <c r="LQ52" s="98"/>
      <c r="LR52" s="98"/>
      <c r="LS52" s="98"/>
      <c r="LT52" s="98"/>
      <c r="LU52" s="98"/>
      <c r="LV52" s="98"/>
      <c r="LW52" s="98"/>
      <c r="LX52" s="98"/>
      <c r="LY52" s="98"/>
      <c r="LZ52" s="98"/>
      <c r="MA52" s="98">
        <f>データ!BU7</f>
        <v>19162</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128</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61.5</v>
      </c>
      <c r="KB77" s="68"/>
      <c r="KC77" s="68"/>
      <c r="KD77" s="68"/>
      <c r="KE77" s="68"/>
      <c r="KF77" s="68"/>
      <c r="KG77" s="68"/>
      <c r="KH77" s="68"/>
      <c r="KI77" s="68"/>
      <c r="KJ77" s="68"/>
      <c r="KK77" s="68"/>
      <c r="KL77" s="68"/>
      <c r="KM77" s="68"/>
      <c r="KN77" s="68"/>
      <c r="KO77" s="69"/>
      <c r="KP77" s="67">
        <f>データ!DA7</f>
        <v>0</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N6OtmVe5MV49pBwxBTvVwktJtSdbouNQFK8dpzjQCScNzI/c5+/0IuLD0PPZKi9OwMiE/8SUMplh31jBRnQzw==" saltValue="MrA+dEVs7xQP/ZtqooKNw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B1" workbookViewId="0">
      <selection activeCell="BI8" sqref="BI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91</v>
      </c>
      <c r="AX5" s="47" t="s">
        <v>92</v>
      </c>
      <c r="AY5" s="47" t="s">
        <v>101</v>
      </c>
      <c r="AZ5" s="47" t="s">
        <v>94</v>
      </c>
      <c r="BA5" s="47" t="s">
        <v>95</v>
      </c>
      <c r="BB5" s="47" t="s">
        <v>96</v>
      </c>
      <c r="BC5" s="47" t="s">
        <v>97</v>
      </c>
      <c r="BD5" s="47" t="s">
        <v>98</v>
      </c>
      <c r="BE5" s="47" t="s">
        <v>99</v>
      </c>
      <c r="BF5" s="47" t="s">
        <v>89</v>
      </c>
      <c r="BG5" s="47" t="s">
        <v>90</v>
      </c>
      <c r="BH5" s="47" t="s">
        <v>91</v>
      </c>
      <c r="BI5" s="47" t="s">
        <v>92</v>
      </c>
      <c r="BJ5" s="47" t="s">
        <v>101</v>
      </c>
      <c r="BK5" s="47" t="s">
        <v>94</v>
      </c>
      <c r="BL5" s="47" t="s">
        <v>95</v>
      </c>
      <c r="BM5" s="47" t="s">
        <v>96</v>
      </c>
      <c r="BN5" s="47" t="s">
        <v>97</v>
      </c>
      <c r="BO5" s="47" t="s">
        <v>98</v>
      </c>
      <c r="BP5" s="47" t="s">
        <v>99</v>
      </c>
      <c r="BQ5" s="47" t="s">
        <v>89</v>
      </c>
      <c r="BR5" s="47" t="s">
        <v>102</v>
      </c>
      <c r="BS5" s="47" t="s">
        <v>91</v>
      </c>
      <c r="BT5" s="47" t="s">
        <v>100</v>
      </c>
      <c r="BU5" s="47" t="s">
        <v>93</v>
      </c>
      <c r="BV5" s="47" t="s">
        <v>94</v>
      </c>
      <c r="BW5" s="47" t="s">
        <v>95</v>
      </c>
      <c r="BX5" s="47" t="s">
        <v>96</v>
      </c>
      <c r="BY5" s="47" t="s">
        <v>97</v>
      </c>
      <c r="BZ5" s="47" t="s">
        <v>98</v>
      </c>
      <c r="CA5" s="47" t="s">
        <v>99</v>
      </c>
      <c r="CB5" s="47" t="s">
        <v>89</v>
      </c>
      <c r="CC5" s="47" t="s">
        <v>102</v>
      </c>
      <c r="CD5" s="47" t="s">
        <v>103</v>
      </c>
      <c r="CE5" s="47" t="s">
        <v>92</v>
      </c>
      <c r="CF5" s="47" t="s">
        <v>101</v>
      </c>
      <c r="CG5" s="47" t="s">
        <v>94</v>
      </c>
      <c r="CH5" s="47" t="s">
        <v>95</v>
      </c>
      <c r="CI5" s="47" t="s">
        <v>96</v>
      </c>
      <c r="CJ5" s="47" t="s">
        <v>97</v>
      </c>
      <c r="CK5" s="47" t="s">
        <v>98</v>
      </c>
      <c r="CL5" s="47" t="s">
        <v>99</v>
      </c>
      <c r="CM5" s="146"/>
      <c r="CN5" s="146"/>
      <c r="CO5" s="47" t="s">
        <v>89</v>
      </c>
      <c r="CP5" s="47" t="s">
        <v>90</v>
      </c>
      <c r="CQ5" s="47" t="s">
        <v>91</v>
      </c>
      <c r="CR5" s="47" t="s">
        <v>92</v>
      </c>
      <c r="CS5" s="47" t="s">
        <v>101</v>
      </c>
      <c r="CT5" s="47" t="s">
        <v>94</v>
      </c>
      <c r="CU5" s="47" t="s">
        <v>95</v>
      </c>
      <c r="CV5" s="47" t="s">
        <v>96</v>
      </c>
      <c r="CW5" s="47" t="s">
        <v>97</v>
      </c>
      <c r="CX5" s="47" t="s">
        <v>98</v>
      </c>
      <c r="CY5" s="47" t="s">
        <v>99</v>
      </c>
      <c r="CZ5" s="47" t="s">
        <v>89</v>
      </c>
      <c r="DA5" s="47" t="s">
        <v>90</v>
      </c>
      <c r="DB5" s="47" t="s">
        <v>91</v>
      </c>
      <c r="DC5" s="47" t="s">
        <v>92</v>
      </c>
      <c r="DD5" s="47" t="s">
        <v>101</v>
      </c>
      <c r="DE5" s="47" t="s">
        <v>94</v>
      </c>
      <c r="DF5" s="47" t="s">
        <v>95</v>
      </c>
      <c r="DG5" s="47" t="s">
        <v>96</v>
      </c>
      <c r="DH5" s="47" t="s">
        <v>97</v>
      </c>
      <c r="DI5" s="47" t="s">
        <v>98</v>
      </c>
      <c r="DJ5" s="47" t="s">
        <v>35</v>
      </c>
      <c r="DK5" s="47" t="s">
        <v>89</v>
      </c>
      <c r="DL5" s="47" t="s">
        <v>90</v>
      </c>
      <c r="DM5" s="47" t="s">
        <v>91</v>
      </c>
      <c r="DN5" s="47" t="s">
        <v>92</v>
      </c>
      <c r="DO5" s="47" t="s">
        <v>101</v>
      </c>
      <c r="DP5" s="47" t="s">
        <v>94</v>
      </c>
      <c r="DQ5" s="47" t="s">
        <v>95</v>
      </c>
      <c r="DR5" s="47" t="s">
        <v>96</v>
      </c>
      <c r="DS5" s="47" t="s">
        <v>97</v>
      </c>
      <c r="DT5" s="47" t="s">
        <v>98</v>
      </c>
      <c r="DU5" s="47" t="s">
        <v>99</v>
      </c>
    </row>
    <row r="6" spans="1:125" s="54" customFormat="1" x14ac:dyDescent="0.15">
      <c r="A6" s="37" t="s">
        <v>104</v>
      </c>
      <c r="B6" s="48">
        <f>B8</f>
        <v>2021</v>
      </c>
      <c r="C6" s="48">
        <f t="shared" ref="C6:X6" si="1">C8</f>
        <v>141500</v>
      </c>
      <c r="D6" s="48">
        <f t="shared" si="1"/>
        <v>47</v>
      </c>
      <c r="E6" s="48">
        <f t="shared" si="1"/>
        <v>14</v>
      </c>
      <c r="F6" s="48">
        <f t="shared" si="1"/>
        <v>0</v>
      </c>
      <c r="G6" s="48">
        <f t="shared" si="1"/>
        <v>2</v>
      </c>
      <c r="H6" s="48" t="str">
        <f>SUBSTITUTE(H8,"　","")</f>
        <v>神奈川県相模原市</v>
      </c>
      <c r="I6" s="48" t="str">
        <f t="shared" si="1"/>
        <v>相模原駅自動車駐車場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25</v>
      </c>
      <c r="S6" s="50" t="str">
        <f t="shared" si="1"/>
        <v>商業施設</v>
      </c>
      <c r="T6" s="50" t="str">
        <f t="shared" si="1"/>
        <v>有</v>
      </c>
      <c r="U6" s="51">
        <f t="shared" si="1"/>
        <v>10027</v>
      </c>
      <c r="V6" s="51">
        <f t="shared" si="1"/>
        <v>283</v>
      </c>
      <c r="W6" s="51">
        <f t="shared" si="1"/>
        <v>300</v>
      </c>
      <c r="X6" s="50" t="str">
        <f t="shared" si="1"/>
        <v>代行制</v>
      </c>
      <c r="Y6" s="52">
        <f>IF(Y8="-",NA(),Y8)</f>
        <v>73.7</v>
      </c>
      <c r="Z6" s="52">
        <f t="shared" ref="Z6:AH6" si="2">IF(Z8="-",NA(),Z8)</f>
        <v>115.7</v>
      </c>
      <c r="AA6" s="52">
        <f t="shared" si="2"/>
        <v>115.7</v>
      </c>
      <c r="AB6" s="52">
        <f t="shared" si="2"/>
        <v>124.9</v>
      </c>
      <c r="AC6" s="52">
        <f t="shared" si="2"/>
        <v>148.19999999999999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2</v>
      </c>
      <c r="AK6" s="52">
        <f t="shared" ref="AK6:AS6" si="3">IF(AK8="-",NA(),AK8)</f>
        <v>0</v>
      </c>
      <c r="AL6" s="52">
        <f t="shared" si="3"/>
        <v>0</v>
      </c>
      <c r="AM6" s="52">
        <f t="shared" si="3"/>
        <v>36.4</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13</v>
      </c>
      <c r="AV6" s="53">
        <f t="shared" ref="AV6:BD6" si="4">IF(AV8="-",NA(),AV8)</f>
        <v>47</v>
      </c>
      <c r="AW6" s="53">
        <f t="shared" si="4"/>
        <v>0</v>
      </c>
      <c r="AX6" s="53">
        <f t="shared" si="4"/>
        <v>188</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23.3</v>
      </c>
      <c r="BG6" s="52">
        <f t="shared" ref="BG6:BO6" si="5">IF(BG8="-",NA(),BG8)</f>
        <v>13.5</v>
      </c>
      <c r="BH6" s="52">
        <f t="shared" si="5"/>
        <v>13.5</v>
      </c>
      <c r="BI6" s="52">
        <f t="shared" si="5"/>
        <v>-13.6</v>
      </c>
      <c r="BJ6" s="52">
        <f t="shared" si="5"/>
        <v>25.5</v>
      </c>
      <c r="BK6" s="52">
        <f t="shared" si="5"/>
        <v>30.2</v>
      </c>
      <c r="BL6" s="52">
        <f t="shared" si="5"/>
        <v>30.7</v>
      </c>
      <c r="BM6" s="52">
        <f t="shared" si="5"/>
        <v>13.5</v>
      </c>
      <c r="BN6" s="52">
        <f t="shared" si="5"/>
        <v>7.1</v>
      </c>
      <c r="BO6" s="52">
        <f t="shared" si="5"/>
        <v>5.6</v>
      </c>
      <c r="BP6" s="49" t="str">
        <f>IF(BP8="-","",IF(BP8="-","【-】","【"&amp;SUBSTITUTE(TEXT(BP8,"#,##0.0"),"-","△")&amp;"】"))</f>
        <v>【0.8】</v>
      </c>
      <c r="BQ6" s="53">
        <f>IF(BQ8="-",NA(),BQ8)</f>
        <v>13917</v>
      </c>
      <c r="BR6" s="53">
        <f t="shared" ref="BR6:BZ6" si="6">IF(BR8="-",NA(),BR8)</f>
        <v>8327</v>
      </c>
      <c r="BS6" s="53">
        <f t="shared" si="6"/>
        <v>8327</v>
      </c>
      <c r="BT6" s="53">
        <f t="shared" si="6"/>
        <v>-6880</v>
      </c>
      <c r="BU6" s="53">
        <f t="shared" si="6"/>
        <v>19162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61.5</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123.3</v>
      </c>
      <c r="DL6" s="52">
        <f t="shared" ref="DL6:DT6" si="9">IF(DL8="-",NA(),DL8)</f>
        <v>135.30000000000001</v>
      </c>
      <c r="DM6" s="52">
        <f t="shared" si="9"/>
        <v>133.19999999999999</v>
      </c>
      <c r="DN6" s="52">
        <f t="shared" si="9"/>
        <v>111.3</v>
      </c>
      <c r="DO6" s="52">
        <f t="shared" si="9"/>
        <v>122.6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106</v>
      </c>
      <c r="B7" s="48">
        <f t="shared" ref="B7:X7" si="10">B8</f>
        <v>2021</v>
      </c>
      <c r="C7" s="48">
        <f t="shared" si="10"/>
        <v>141500</v>
      </c>
      <c r="D7" s="48">
        <f t="shared" si="10"/>
        <v>47</v>
      </c>
      <c r="E7" s="48">
        <f t="shared" si="10"/>
        <v>14</v>
      </c>
      <c r="F7" s="48">
        <f t="shared" si="10"/>
        <v>0</v>
      </c>
      <c r="G7" s="48">
        <f t="shared" si="10"/>
        <v>2</v>
      </c>
      <c r="H7" s="48" t="str">
        <f t="shared" si="10"/>
        <v>神奈川県　相模原市</v>
      </c>
      <c r="I7" s="48" t="str">
        <f t="shared" si="10"/>
        <v>相模原駅自動車駐車場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25</v>
      </c>
      <c r="S7" s="50" t="str">
        <f t="shared" si="10"/>
        <v>商業施設</v>
      </c>
      <c r="T7" s="50" t="str">
        <f t="shared" si="10"/>
        <v>有</v>
      </c>
      <c r="U7" s="51">
        <f t="shared" si="10"/>
        <v>10027</v>
      </c>
      <c r="V7" s="51">
        <f t="shared" si="10"/>
        <v>283</v>
      </c>
      <c r="W7" s="51">
        <f t="shared" si="10"/>
        <v>300</v>
      </c>
      <c r="X7" s="50" t="str">
        <f t="shared" si="10"/>
        <v>代行制</v>
      </c>
      <c r="Y7" s="52">
        <f>Y8</f>
        <v>73.7</v>
      </c>
      <c r="Z7" s="52">
        <f t="shared" ref="Z7:AH7" si="11">Z8</f>
        <v>115.7</v>
      </c>
      <c r="AA7" s="52">
        <f t="shared" si="11"/>
        <v>115.7</v>
      </c>
      <c r="AB7" s="52">
        <f t="shared" si="11"/>
        <v>124.9</v>
      </c>
      <c r="AC7" s="52">
        <f t="shared" si="11"/>
        <v>148.19999999999999</v>
      </c>
      <c r="AD7" s="52">
        <f t="shared" si="11"/>
        <v>210.5</v>
      </c>
      <c r="AE7" s="52">
        <f t="shared" si="11"/>
        <v>245.6</v>
      </c>
      <c r="AF7" s="52">
        <f t="shared" si="11"/>
        <v>222.3</v>
      </c>
      <c r="AG7" s="52">
        <f t="shared" si="11"/>
        <v>130.19999999999999</v>
      </c>
      <c r="AH7" s="52">
        <f t="shared" si="11"/>
        <v>136.5</v>
      </c>
      <c r="AI7" s="49"/>
      <c r="AJ7" s="52">
        <f>AJ8</f>
        <v>2</v>
      </c>
      <c r="AK7" s="52">
        <f t="shared" ref="AK7:AS7" si="12">AK8</f>
        <v>0</v>
      </c>
      <c r="AL7" s="52">
        <f t="shared" si="12"/>
        <v>0</v>
      </c>
      <c r="AM7" s="52">
        <f t="shared" si="12"/>
        <v>36.4</v>
      </c>
      <c r="AN7" s="52">
        <f t="shared" si="12"/>
        <v>0</v>
      </c>
      <c r="AO7" s="52">
        <f t="shared" si="12"/>
        <v>3.6</v>
      </c>
      <c r="AP7" s="52">
        <f t="shared" si="12"/>
        <v>3.5</v>
      </c>
      <c r="AQ7" s="52">
        <f t="shared" si="12"/>
        <v>3.1</v>
      </c>
      <c r="AR7" s="52">
        <f t="shared" si="12"/>
        <v>8.6</v>
      </c>
      <c r="AS7" s="52">
        <f t="shared" si="12"/>
        <v>4.3</v>
      </c>
      <c r="AT7" s="49"/>
      <c r="AU7" s="53">
        <f>AU8</f>
        <v>13</v>
      </c>
      <c r="AV7" s="53">
        <f t="shared" ref="AV7:BD7" si="13">AV8</f>
        <v>47</v>
      </c>
      <c r="AW7" s="53">
        <f t="shared" si="13"/>
        <v>0</v>
      </c>
      <c r="AX7" s="53">
        <f t="shared" si="13"/>
        <v>188</v>
      </c>
      <c r="AY7" s="53">
        <f t="shared" si="13"/>
        <v>0</v>
      </c>
      <c r="AZ7" s="53">
        <f t="shared" si="13"/>
        <v>34</v>
      </c>
      <c r="BA7" s="53">
        <f t="shared" si="13"/>
        <v>36</v>
      </c>
      <c r="BB7" s="53">
        <f t="shared" si="13"/>
        <v>26</v>
      </c>
      <c r="BC7" s="53">
        <f t="shared" si="13"/>
        <v>87</v>
      </c>
      <c r="BD7" s="53">
        <f t="shared" si="13"/>
        <v>7646</v>
      </c>
      <c r="BE7" s="51"/>
      <c r="BF7" s="52">
        <f>BF8</f>
        <v>23.3</v>
      </c>
      <c r="BG7" s="52">
        <f t="shared" ref="BG7:BO7" si="14">BG8</f>
        <v>13.5</v>
      </c>
      <c r="BH7" s="52">
        <f t="shared" si="14"/>
        <v>13.5</v>
      </c>
      <c r="BI7" s="52">
        <f t="shared" si="14"/>
        <v>-13.6</v>
      </c>
      <c r="BJ7" s="52">
        <f t="shared" si="14"/>
        <v>25.5</v>
      </c>
      <c r="BK7" s="52">
        <f t="shared" si="14"/>
        <v>30.2</v>
      </c>
      <c r="BL7" s="52">
        <f t="shared" si="14"/>
        <v>30.7</v>
      </c>
      <c r="BM7" s="52">
        <f t="shared" si="14"/>
        <v>13.5</v>
      </c>
      <c r="BN7" s="52">
        <f t="shared" si="14"/>
        <v>7.1</v>
      </c>
      <c r="BO7" s="52">
        <f t="shared" si="14"/>
        <v>5.6</v>
      </c>
      <c r="BP7" s="49"/>
      <c r="BQ7" s="53">
        <f>BQ8</f>
        <v>13917</v>
      </c>
      <c r="BR7" s="53">
        <f t="shared" ref="BR7:BZ7" si="15">BR8</f>
        <v>8327</v>
      </c>
      <c r="BS7" s="53">
        <f t="shared" si="15"/>
        <v>8327</v>
      </c>
      <c r="BT7" s="53">
        <f t="shared" si="15"/>
        <v>-6880</v>
      </c>
      <c r="BU7" s="53">
        <f t="shared" si="15"/>
        <v>19162</v>
      </c>
      <c r="BV7" s="53">
        <f t="shared" si="15"/>
        <v>18509</v>
      </c>
      <c r="BW7" s="53">
        <f t="shared" si="15"/>
        <v>24379</v>
      </c>
      <c r="BX7" s="53">
        <f t="shared" si="15"/>
        <v>22466</v>
      </c>
      <c r="BY7" s="53">
        <f t="shared" si="15"/>
        <v>4211</v>
      </c>
      <c r="BZ7" s="53">
        <f t="shared" si="15"/>
        <v>10653</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61.5</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123.3</v>
      </c>
      <c r="DL7" s="52">
        <f t="shared" ref="DL7:DT7" si="17">DL8</f>
        <v>135.30000000000001</v>
      </c>
      <c r="DM7" s="52">
        <f t="shared" si="17"/>
        <v>133.19999999999999</v>
      </c>
      <c r="DN7" s="52">
        <f t="shared" si="17"/>
        <v>111.3</v>
      </c>
      <c r="DO7" s="52">
        <f t="shared" si="17"/>
        <v>122.6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2</v>
      </c>
      <c r="H8" s="55" t="s">
        <v>108</v>
      </c>
      <c r="I8" s="55" t="s">
        <v>109</v>
      </c>
      <c r="J8" s="55" t="s">
        <v>110</v>
      </c>
      <c r="K8" s="55" t="s">
        <v>111</v>
      </c>
      <c r="L8" s="55" t="s">
        <v>112</v>
      </c>
      <c r="M8" s="55" t="s">
        <v>113</v>
      </c>
      <c r="N8" s="55" t="s">
        <v>114</v>
      </c>
      <c r="O8" s="56" t="s">
        <v>115</v>
      </c>
      <c r="P8" s="57" t="s">
        <v>116</v>
      </c>
      <c r="Q8" s="57" t="s">
        <v>117</v>
      </c>
      <c r="R8" s="58">
        <v>25</v>
      </c>
      <c r="S8" s="57" t="s">
        <v>118</v>
      </c>
      <c r="T8" s="57" t="s">
        <v>119</v>
      </c>
      <c r="U8" s="58">
        <v>10027</v>
      </c>
      <c r="V8" s="58">
        <v>283</v>
      </c>
      <c r="W8" s="58">
        <v>300</v>
      </c>
      <c r="X8" s="57" t="s">
        <v>120</v>
      </c>
      <c r="Y8" s="59">
        <v>73.7</v>
      </c>
      <c r="Z8" s="59">
        <v>115.7</v>
      </c>
      <c r="AA8" s="59">
        <v>115.7</v>
      </c>
      <c r="AB8" s="59">
        <v>124.9</v>
      </c>
      <c r="AC8" s="59">
        <v>148.19999999999999</v>
      </c>
      <c r="AD8" s="59">
        <v>210.5</v>
      </c>
      <c r="AE8" s="59">
        <v>245.6</v>
      </c>
      <c r="AF8" s="59">
        <v>222.3</v>
      </c>
      <c r="AG8" s="59">
        <v>130.19999999999999</v>
      </c>
      <c r="AH8" s="59">
        <v>136.5</v>
      </c>
      <c r="AI8" s="56">
        <v>236.1</v>
      </c>
      <c r="AJ8" s="59">
        <v>2</v>
      </c>
      <c r="AK8" s="59">
        <v>0</v>
      </c>
      <c r="AL8" s="59">
        <v>0</v>
      </c>
      <c r="AM8" s="59">
        <v>36.4</v>
      </c>
      <c r="AN8" s="59">
        <v>0</v>
      </c>
      <c r="AO8" s="59">
        <v>3.6</v>
      </c>
      <c r="AP8" s="59">
        <v>3.5</v>
      </c>
      <c r="AQ8" s="59">
        <v>3.1</v>
      </c>
      <c r="AR8" s="59">
        <v>8.6</v>
      </c>
      <c r="AS8" s="59">
        <v>4.3</v>
      </c>
      <c r="AT8" s="56">
        <v>5.2</v>
      </c>
      <c r="AU8" s="60">
        <v>13</v>
      </c>
      <c r="AV8" s="60">
        <v>47</v>
      </c>
      <c r="AW8" s="60">
        <v>0</v>
      </c>
      <c r="AX8" s="60">
        <v>188</v>
      </c>
      <c r="AY8" s="60">
        <v>0</v>
      </c>
      <c r="AZ8" s="60">
        <v>34</v>
      </c>
      <c r="BA8" s="60">
        <v>36</v>
      </c>
      <c r="BB8" s="60">
        <v>26</v>
      </c>
      <c r="BC8" s="60">
        <v>87</v>
      </c>
      <c r="BD8" s="60">
        <v>7646</v>
      </c>
      <c r="BE8" s="60">
        <v>3111</v>
      </c>
      <c r="BF8" s="59">
        <v>23.3</v>
      </c>
      <c r="BG8" s="59">
        <v>13.5</v>
      </c>
      <c r="BH8" s="59">
        <v>13.5</v>
      </c>
      <c r="BI8" s="66">
        <v>-13.6</v>
      </c>
      <c r="BJ8" s="59">
        <v>25.5</v>
      </c>
      <c r="BK8" s="59">
        <v>30.2</v>
      </c>
      <c r="BL8" s="59">
        <v>30.7</v>
      </c>
      <c r="BM8" s="59">
        <v>13.5</v>
      </c>
      <c r="BN8" s="59">
        <v>7.1</v>
      </c>
      <c r="BO8" s="59">
        <v>5.6</v>
      </c>
      <c r="BP8" s="56">
        <v>0.8</v>
      </c>
      <c r="BQ8" s="60">
        <v>13917</v>
      </c>
      <c r="BR8" s="60">
        <v>8327</v>
      </c>
      <c r="BS8" s="60">
        <v>8327</v>
      </c>
      <c r="BT8" s="61">
        <v>-6880</v>
      </c>
      <c r="BU8" s="61">
        <v>19162</v>
      </c>
      <c r="BV8" s="60">
        <v>18509</v>
      </c>
      <c r="BW8" s="60">
        <v>24379</v>
      </c>
      <c r="BX8" s="60">
        <v>22466</v>
      </c>
      <c r="BY8" s="60">
        <v>4211</v>
      </c>
      <c r="BZ8" s="60">
        <v>10653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0</v>
      </c>
      <c r="CN8" s="58">
        <v>0</v>
      </c>
      <c r="CO8" s="59" t="s">
        <v>112</v>
      </c>
      <c r="CP8" s="59" t="s">
        <v>112</v>
      </c>
      <c r="CQ8" s="59" t="s">
        <v>112</v>
      </c>
      <c r="CR8" s="59" t="s">
        <v>112</v>
      </c>
      <c r="CS8" s="59" t="s">
        <v>112</v>
      </c>
      <c r="CT8" s="59" t="s">
        <v>112</v>
      </c>
      <c r="CU8" s="59" t="s">
        <v>112</v>
      </c>
      <c r="CV8" s="59" t="s">
        <v>112</v>
      </c>
      <c r="CW8" s="59" t="s">
        <v>112</v>
      </c>
      <c r="CX8" s="59" t="s">
        <v>112</v>
      </c>
      <c r="CY8" s="56" t="s">
        <v>112</v>
      </c>
      <c r="CZ8" s="59">
        <v>61.5</v>
      </c>
      <c r="DA8" s="59">
        <v>0</v>
      </c>
      <c r="DB8" s="59">
        <v>0</v>
      </c>
      <c r="DC8" s="59">
        <v>0</v>
      </c>
      <c r="DD8" s="59">
        <v>0</v>
      </c>
      <c r="DE8" s="59">
        <v>238.5</v>
      </c>
      <c r="DF8" s="59">
        <v>165.9</v>
      </c>
      <c r="DG8" s="59">
        <v>1263.5</v>
      </c>
      <c r="DH8" s="59">
        <v>108.5</v>
      </c>
      <c r="DI8" s="59">
        <v>136.19999999999999</v>
      </c>
      <c r="DJ8" s="56">
        <v>99.8</v>
      </c>
      <c r="DK8" s="59">
        <v>123.3</v>
      </c>
      <c r="DL8" s="59">
        <v>135.30000000000001</v>
      </c>
      <c r="DM8" s="59">
        <v>133.19999999999999</v>
      </c>
      <c r="DN8" s="59">
        <v>111.3</v>
      </c>
      <c r="DO8" s="59">
        <v>122.6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2023-01-30T23:35:40Z</cp:lastPrinted>
  <dcterms:created xsi:type="dcterms:W3CDTF">2022-12-09T03:25:46Z</dcterms:created>
  <dcterms:modified xsi:type="dcterms:W3CDTF">2023-01-31T05:37:28Z</dcterms:modified>
  <cp:category/>
</cp:coreProperties>
</file>