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cwgwsrv01\経営管理課\財務係（H25から）\200　定例調査・統計・報告\02　経営比較分析表\2022（R04）_R03年度分析\20230125_資料作成\"/>
    </mc:Choice>
  </mc:AlternateContent>
  <workbookProtection workbookAlgorithmName="SHA-512" workbookHashValue="fRWtdKenbsqugofPiAc5oW96xoLeRU+vDtqgB+5sYs0ZR+rG82sOao/EgMW5rrSgoqz56T8pE/JQethgwTbDUA==" workbookSaltValue="JwlWpTzCHyG7BTkEJ+EHM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<sst xmlns="http://schemas.openxmlformats.org/spreadsheetml/2006/main" count="228" uniqueCount="116">
  <si>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</si>
  <si>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</si>
  <si>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</si>
  <si>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</si>
  <si>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</si>
  <si>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</si>
  <si>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</si>
  <si>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</si>
  <si>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</si>
  <si>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</si>
  <si>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</si>
  <si>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</si>
  <si>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</si>
  <si>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</si>
  <si>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</si>
  <si>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</si>
  <si>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</si>
  <si>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</si>
  <si>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</si>
  <si>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</si>
  <si>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</si>
  <si>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</si>
  <si>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</si>
  <si>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</si>
  <si>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</si>
  <si>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</si>
  <si>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</si>
  <si>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</si>
  <si>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</si>
  <si>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</si>
  <si>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</si>
  <si>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</si>
  <si>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</si>
  <si>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</si>
  <si>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</si>
  <si>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</si>
  <si>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</si>
  <si>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</si>
  <si>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</si>
  <si>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</si>
  <si>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</si>
  <si>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</si>
  <si>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</si>
  <si>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</si>
  <si>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</si>
  <si>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</si>
  <si>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</si>
  <si>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</si>
  <si>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</si>
  <si>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</si>
  <si>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</si>
  <si>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</si>
  <si>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</si>
  <si>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</si>
  <si>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</si>
  <si>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</si>
  <si>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</si>
  <si>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</si>
  <si>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</si>
  <si>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</si>
  <si>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</si>
  <si>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</si>
  <si>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</si>
  <si>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</si>
  <si>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</si>
  <si>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</si>
  <si>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</si>
  <si>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</si>
  <si>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</si>
  <si>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</si>
  <si>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</si>
  <si>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</si>
  <si>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</si>
  <si>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</si>
  <si>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</si>
  <si>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</si>
  <si>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</si>
  <si>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</si>
  <si>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</si>
  <si>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</si>
  <si>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</si>
  <si>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</si>
  <si>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</si>
  <si>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</si>
  <si>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</si>
  <si>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</si>
  <si>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</si>
  <si>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</si>
  <si>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</si>
  <si>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</si>
  <si>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</si>
  <si>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</si>
  <si>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</si>
  <si>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</si>
  <si>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</si>
  <si>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</si>
  <si>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</si>
  <si>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</si>
  <si>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</si>
  <si>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</si>
  <si>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</si>
  <si>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</si>
  <si>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</si>
  <si>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</si>
  <si>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</si>
  <si>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</si>
  <si>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</si>
  <si>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</si>
  <si>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</si>
  <si>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</si>
  <si>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</si>
  <si>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</si>
  <si>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</si>
  <si>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　有形固定資産減価償却率は、類似団体より低い水準となっていますが、本市の浄配水施設の多くは、高度経済成長期の後期から安定経済成長期に集中的に建設され、管路施設は、昭和39年に発生した新潟地震により布設した災害復旧管路が多いため、順次更新していく必要があります。
　事業費の平準化を図り、中長期経営計画に基づき計画的かつ効率的な更新を進めることが必要となります。
　なお、配水支管に比べ費用と時間のかかる基幹管路の更新に重点を置いているため、管路更新率が低くなっています。
</t>
    <phoneticPr fontId="4"/>
  </si>
  <si>
    <t xml:space="preserve">　老朽化施設の更新や耐震化を計画的に進めていますが、一方で、人口減少などにより給水収益が減少し、施設更新にかける財源確保が厳しくなると見込まれています。
　将来世代に過度な負担を残さないよう企業債残高の増高を抑制しながら、事業運営に必要な資金を安定的に確保する方策を検討する必要があります。
</t>
    <phoneticPr fontId="4"/>
  </si>
  <si>
    <r>
      <rPr>
        <b/>
        <sz val="11"/>
        <color theme="1"/>
        <rFont val="ＭＳ ゴシック"/>
        <family val="3"/>
        <charset val="128"/>
      </rPr>
      <t>①経常収支比率</t>
    </r>
    <r>
      <rPr>
        <sz val="11"/>
        <color theme="1"/>
        <rFont val="ＭＳ ゴシック"/>
        <family val="3"/>
        <charset val="128"/>
      </rPr>
      <t xml:space="preserve">
　前年度に比べ増加しました。比率は100%を上回っており、堅実な経営が確保されています。
</t>
    </r>
    <r>
      <rPr>
        <b/>
        <sz val="11"/>
        <color theme="1"/>
        <rFont val="ＭＳ ゴシック"/>
        <family val="3"/>
        <charset val="128"/>
      </rPr>
      <t>③流動比率</t>
    </r>
    <r>
      <rPr>
        <sz val="11"/>
        <color theme="1"/>
        <rFont val="ＭＳ ゴシック"/>
        <family val="3"/>
        <charset val="128"/>
      </rPr>
      <t xml:space="preserve">
　前年度に比べ減少しました。短期的な債務に対する支払能力に問題はありませんが、今後も給水収益の減少などにより、現金等の流動資産が減少することが考えられます。
</t>
    </r>
    <r>
      <rPr>
        <b/>
        <sz val="11"/>
        <color theme="1"/>
        <rFont val="ＭＳ ゴシック"/>
        <family val="3"/>
        <charset val="128"/>
      </rPr>
      <t>④企業債残高対給水収益比率（％）</t>
    </r>
    <r>
      <rPr>
        <sz val="11"/>
        <color theme="1"/>
        <rFont val="ＭＳ ゴシック"/>
        <family val="3"/>
        <charset val="128"/>
      </rPr>
      <t xml:space="preserve">
　前年度に比べ減少しましたが、類似団体に比べ高い水準となっています。企業債は施設更新の重要な財源ですが、将来の過度な負担とならないよう、上昇を抑制する必要があります。
</t>
    </r>
    <r>
      <rPr>
        <b/>
        <sz val="11"/>
        <color theme="1"/>
        <rFont val="ＭＳ ゴシック"/>
        <family val="3"/>
        <charset val="128"/>
      </rPr>
      <t>⑤料金回収率　⑥給水原価</t>
    </r>
    <r>
      <rPr>
        <sz val="11"/>
        <color theme="1"/>
        <rFont val="ＭＳ ゴシック"/>
        <family val="3"/>
        <charset val="128"/>
      </rPr>
      <t xml:space="preserve">
　給水原価は若干の増加傾向となっていますが、類似団体に比べ低い水準を維持しています。料金回収率は給水原価が低いこともあり、類似団体に比べ高い水準を維持しています。
</t>
    </r>
    <r>
      <rPr>
        <b/>
        <sz val="11"/>
        <color theme="1"/>
        <rFont val="ＭＳ ゴシック"/>
        <family val="3"/>
        <charset val="128"/>
      </rPr>
      <t>⑦施設利用率</t>
    </r>
    <r>
      <rPr>
        <sz val="11"/>
        <color theme="1"/>
        <rFont val="ＭＳ ゴシック"/>
        <family val="3"/>
        <charset val="128"/>
      </rPr>
      <t xml:space="preserve">
　類似団体と比べ高い水準を維持し、効率的に施設を利用しています。今後も水需要の動向に注視し、施設規模の適正化を進める必要があります。
</t>
    </r>
    <r>
      <rPr>
        <b/>
        <sz val="11"/>
        <color theme="1"/>
        <rFont val="ＭＳ ゴシック"/>
        <family val="3"/>
        <charset val="128"/>
      </rPr>
      <t>⑧有収率</t>
    </r>
    <r>
      <rPr>
        <sz val="11"/>
        <color theme="1"/>
        <rFont val="ＭＳ ゴシック"/>
        <family val="3"/>
        <charset val="128"/>
      </rPr>
      <t xml:space="preserve">
　前年度に比べ増加しましたが、類似団体と同程度の水準となっています。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</si>
</sst>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0.55000000000000004</c:v>
                </c:pt>
                <c:pt idx="1">
                  <c:v>0.47</c:v>
                </c:pt>
                <c:pt idx="2">
                  <c:v>0.53</c:v>
                </c:pt>
                <c:pt idx="3">
                  <c:v>0.39</c:v>
                </c:pt>
                <c:pt idx="4">
                  <c:v>0.47</c:v>
                </c:pt>
              </c:numCache>
            </c:numRef>
          </c:val>
          <c:extLst>
            <c:ext xmlns:c16="http://schemas.microsoft.com/office/drawing/2014/chart" uri="{C3380CC4-5D6E-409C-BE32-E72D297353CC}">
              <c16:uniqueId val="{00000000-9DE5-4FED-9FAF-1B7583CAFB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9DE5-4FED-9FAF-1B7583CAFB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64.05</c:v>
                </c:pt>
                <c:pt idx="1">
                  <c:v>62.93</c:v>
                </c:pt>
                <c:pt idx="2">
                  <c:v>65.02</c:v>
                </c:pt>
                <c:pt idx="3">
                  <c:v>65.59</c:v>
                </c:pt>
                <c:pt idx="4">
                  <c:v>64.41</c:v>
                </c:pt>
              </c:numCache>
            </c:numRef>
          </c:val>
          <c:extLst>
            <c:ext xmlns:c16="http://schemas.microsoft.com/office/drawing/2014/chart" uri="{C3380CC4-5D6E-409C-BE32-E72D297353CC}">
              <c16:uniqueId val="{00000000-F765-4E5B-8E98-7235FD5422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F765-4E5B-8E98-7235FD5422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93.29</c:v>
                </c:pt>
                <c:pt idx="1">
                  <c:v>94.03</c:v>
                </c:pt>
                <c:pt idx="2">
                  <c:v>93.66</c:v>
                </c:pt>
                <c:pt idx="3">
                  <c:v>93.73</c:v>
                </c:pt>
                <c:pt idx="4">
                  <c:v>94.57</c:v>
                </c:pt>
              </c:numCache>
            </c:numRef>
          </c:val>
          <c:extLst>
            <c:ext xmlns:c16="http://schemas.microsoft.com/office/drawing/2014/chart" uri="{C3380CC4-5D6E-409C-BE32-E72D297353CC}">
              <c16:uniqueId val="{00000000-D81E-46A0-BAEE-D0916C6F82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D81E-46A0-BAEE-D0916C6F82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117.19</c:v>
                </c:pt>
                <c:pt idx="1">
                  <c:v>114.17</c:v>
                </c:pt>
                <c:pt idx="2">
                  <c:v>112.64</c:v>
                </c:pt>
                <c:pt idx="3">
                  <c:v>110.28</c:v>
                </c:pt>
                <c:pt idx="4">
                  <c:v>110.35</c:v>
                </c:pt>
              </c:numCache>
            </c:numRef>
          </c:val>
          <c:extLst>
            <c:ext xmlns:c16="http://schemas.microsoft.com/office/drawing/2014/chart" uri="{C3380CC4-5D6E-409C-BE32-E72D297353CC}">
              <c16:uniqueId val="{00000000-7E9A-4685-9D80-C70358DA4C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7E9A-4685-9D80-C70358DA4C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47.28</c:v>
                </c:pt>
                <c:pt idx="1">
                  <c:v>47.71</c:v>
                </c:pt>
                <c:pt idx="2">
                  <c:v>47.36</c:v>
                </c:pt>
                <c:pt idx="3">
                  <c:v>47.95</c:v>
                </c:pt>
                <c:pt idx="4">
                  <c:v>48.51</c:v>
                </c:pt>
              </c:numCache>
            </c:numRef>
          </c:val>
          <c:extLst>
            <c:ext xmlns:c16="http://schemas.microsoft.com/office/drawing/2014/chart" uri="{C3380CC4-5D6E-409C-BE32-E72D297353CC}">
              <c16:uniqueId val="{00000000-00F6-4790-BE87-145EF9FC3E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00F6-4790-BE87-145EF9FC3E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20.05</c:v>
                </c:pt>
                <c:pt idx="1">
                  <c:v>22.68</c:v>
                </c:pt>
                <c:pt idx="2">
                  <c:v>24.33</c:v>
                </c:pt>
                <c:pt idx="3">
                  <c:v>26</c:v>
                </c:pt>
                <c:pt idx="4">
                  <c:v>27.31</c:v>
                </c:pt>
              </c:numCache>
            </c:numRef>
          </c:val>
          <c:extLst>
            <c:ext xmlns:c16="http://schemas.microsoft.com/office/drawing/2014/chart" uri="{C3380CC4-5D6E-409C-BE32-E72D297353CC}">
              <c16:uniqueId val="{00000000-BAE5-48C5-AC4B-A03E8DCEAA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BAE5-48C5-AC4B-A03E8DCEAA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76-4E5D-B331-26439CB212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176-4E5D-B331-26439CB212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148.38</c:v>
                </c:pt>
                <c:pt idx="1">
                  <c:v>139.62</c:v>
                </c:pt>
                <c:pt idx="2">
                  <c:v>142.09</c:v>
                </c:pt>
                <c:pt idx="3">
                  <c:v>147.62</c:v>
                </c:pt>
                <c:pt idx="4">
                  <c:v>141.9</c:v>
                </c:pt>
              </c:numCache>
            </c:numRef>
          </c:val>
          <c:extLst>
            <c:ext xmlns:c16="http://schemas.microsoft.com/office/drawing/2014/chart" uri="{C3380CC4-5D6E-409C-BE32-E72D297353CC}">
              <c16:uniqueId val="{00000000-F8E6-4AE1-BA94-0C1DCC95AB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F8E6-4AE1-BA94-0C1DCC95AB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330.71</c:v>
                </c:pt>
                <c:pt idx="1">
                  <c:v>343.71</c:v>
                </c:pt>
                <c:pt idx="2">
                  <c:v>354.39</c:v>
                </c:pt>
                <c:pt idx="3">
                  <c:v>358.8</c:v>
                </c:pt>
                <c:pt idx="4">
                  <c:v>354.14</c:v>
                </c:pt>
              </c:numCache>
            </c:numRef>
          </c:val>
          <c:extLst>
            <c:ext xmlns:c16="http://schemas.microsoft.com/office/drawing/2014/chart" uri="{C3380CC4-5D6E-409C-BE32-E72D297353CC}">
              <c16:uniqueId val="{00000000-B2B9-4194-94AF-EB658F5C643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B2B9-4194-94AF-EB658F5C643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115.07</c:v>
                </c:pt>
                <c:pt idx="1">
                  <c:v>112.31</c:v>
                </c:pt>
                <c:pt idx="2">
                  <c:v>110.41</c:v>
                </c:pt>
                <c:pt idx="3">
                  <c:v>108</c:v>
                </c:pt>
                <c:pt idx="4">
                  <c:v>107.8</c:v>
                </c:pt>
              </c:numCache>
            </c:numRef>
          </c:val>
          <c:extLst>
            <c:ext xmlns:c16="http://schemas.microsoft.com/office/drawing/2014/chart" uri="{C3380CC4-5D6E-409C-BE32-E72D297353CC}">
              <c16:uniqueId val="{00000000-AF05-4B31-B610-11CE5390EF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AF05-4B31-B610-11CE5390EF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125.87</c:v>
                </c:pt>
                <c:pt idx="1">
                  <c:v>129.44999999999999</c:v>
                </c:pt>
                <c:pt idx="2">
                  <c:v>132.19</c:v>
                </c:pt>
                <c:pt idx="3">
                  <c:v>133.87</c:v>
                </c:pt>
                <c:pt idx="4">
                  <c:v>134.91</c:v>
                </c:pt>
              </c:numCache>
            </c:numRef>
          </c:val>
          <c:extLst>
            <c:ext xmlns:c16="http://schemas.microsoft.com/office/drawing/2014/chart" uri="{C3380CC4-5D6E-409C-BE32-E72D297353CC}">
              <c16:uniqueId val="{00000000-4ECD-4945-9357-AA842F0E10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4ECD-4945-9357-AA842F0E10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新潟市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779613</v>
      </c>
      <c r="AM8" s="45"/>
      <c r="AN8" s="45"/>
      <c r="AO8" s="45"/>
      <c r="AP8" s="45"/>
      <c r="AQ8" s="45"/>
      <c r="AR8" s="45"/>
      <c r="AS8" s="45"/>
      <c r="AT8" s="46">
        <f>データ!$S$6</f>
        <v>726.28</v>
      </c>
      <c r="AU8" s="47"/>
      <c r="AV8" s="47"/>
      <c r="AW8" s="47"/>
      <c r="AX8" s="47"/>
      <c r="AY8" s="47"/>
      <c r="AZ8" s="47"/>
      <c r="BA8" s="47"/>
      <c r="BB8" s="48">
        <f>データ!$T$6</f>
        <v>1073.43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66.28</v>
      </c>
      <c r="J10" s="47"/>
      <c r="K10" s="47"/>
      <c r="L10" s="47"/>
      <c r="M10" s="47"/>
      <c r="N10" s="47"/>
      <c r="O10" s="81"/>
      <c r="P10" s="48">
        <f>データ!$P$6</f>
        <v>99.64</v>
      </c>
      <c r="Q10" s="48"/>
      <c r="R10" s="48"/>
      <c r="S10" s="48"/>
      <c r="T10" s="48"/>
      <c r="U10" s="48"/>
      <c r="V10" s="48"/>
      <c r="W10" s="45">
        <f>データ!$Q$6</f>
        <v>2497</v>
      </c>
      <c r="X10" s="45"/>
      <c r="Y10" s="45"/>
      <c r="Z10" s="45"/>
      <c r="AA10" s="45"/>
      <c r="AB10" s="45"/>
      <c r="AC10" s="45"/>
      <c r="AD10" s="2"/>
      <c r="AE10" s="2"/>
      <c r="AF10" s="2"/>
      <c r="AG10" s="2"/>
      <c r="AH10" s="2"/>
      <c r="AI10" s="2"/>
      <c r="AJ10" s="2"/>
      <c r="AK10" s="2"/>
      <c r="AL10" s="45">
        <f>データ!$U$6</f>
        <v>773707</v>
      </c>
      <c r="AM10" s="45"/>
      <c r="AN10" s="45"/>
      <c r="AO10" s="45"/>
      <c r="AP10" s="45"/>
      <c r="AQ10" s="45"/>
      <c r="AR10" s="45"/>
      <c r="AS10" s="45"/>
      <c r="AT10" s="46">
        <f>データ!$V$6</f>
        <v>722.24</v>
      </c>
      <c r="AU10" s="47"/>
      <c r="AV10" s="47"/>
      <c r="AW10" s="47"/>
      <c r="AX10" s="47"/>
      <c r="AY10" s="47"/>
      <c r="AZ10" s="47"/>
      <c r="BA10" s="47"/>
      <c r="BB10" s="48">
        <f>データ!$W$6</f>
        <v>1071.26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xxzFUYL8bWl2I+WbZbf6Af1fyLemyyeBWhfTW2LeR8TFXYGcuXLie6fL8OfXURZTwbff/+zifxlB7vYAEGtbQ==" saltValue="bv2gDxPG/JuOFDLAtIji3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151009</v>
      </c>
      <c r="D6" s="20">
        <f t="shared" si="3"/>
        <v>46</v>
      </c>
      <c r="E6" s="20">
        <f t="shared" si="3"/>
        <v>1</v>
      </c>
      <c r="F6" s="20">
        <f t="shared" si="3"/>
        <v>0</v>
      </c>
      <c r="G6" s="20">
        <f t="shared" si="3"/>
        <v>1</v>
      </c>
      <c r="H6" s="20" t="str">
        <f t="shared" si="3"/>
        <v>新潟県　新潟市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66.28</v>
      </c>
      <c r="P6" s="21">
        <f t="shared" si="3"/>
        <v>99.64</v>
      </c>
      <c r="Q6" s="21">
        <f t="shared" si="3"/>
        <v>2497</v>
      </c>
      <c r="R6" s="21">
        <f t="shared" si="3"/>
        <v>779613</v>
      </c>
      <c r="S6" s="21">
        <f t="shared" si="3"/>
        <v>726.28</v>
      </c>
      <c r="T6" s="21">
        <f t="shared" si="3"/>
        <v>1073.43</v>
      </c>
      <c r="U6" s="21">
        <f t="shared" si="3"/>
        <v>773707</v>
      </c>
      <c r="V6" s="21">
        <f t="shared" si="3"/>
        <v>722.24</v>
      </c>
      <c r="W6" s="21">
        <f t="shared" si="3"/>
        <v>1071.26</v>
      </c>
      <c r="X6" s="22">
        <f>IF(X7="",NA(),X7)</f>
        <v>117.19</v>
      </c>
      <c r="Y6" s="22">
        <f t="shared" ref="Y6:AG6" si="4">IF(Y7="",NA(),Y7)</f>
        <v>114.17</v>
      </c>
      <c r="Z6" s="22">
        <f t="shared" si="4"/>
        <v>112.64</v>
      </c>
      <c r="AA6" s="22">
        <f t="shared" si="4"/>
        <v>110.28</v>
      </c>
      <c r="AB6" s="22">
        <f t="shared" si="4"/>
        <v>110.35</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148.38</v>
      </c>
      <c r="AU6" s="22">
        <f t="shared" ref="AU6:BC6" si="6">IF(AU7="",NA(),AU7)</f>
        <v>139.62</v>
      </c>
      <c r="AV6" s="22">
        <f t="shared" si="6"/>
        <v>142.09</v>
      </c>
      <c r="AW6" s="22">
        <f t="shared" si="6"/>
        <v>147.62</v>
      </c>
      <c r="AX6" s="22">
        <f t="shared" si="6"/>
        <v>141.9</v>
      </c>
      <c r="AY6" s="22">
        <f t="shared" si="6"/>
        <v>169.68</v>
      </c>
      <c r="AZ6" s="22">
        <f t="shared" si="6"/>
        <v>166.51</v>
      </c>
      <c r="BA6" s="22">
        <f t="shared" si="6"/>
        <v>172.47</v>
      </c>
      <c r="BB6" s="22">
        <f t="shared" si="6"/>
        <v>170.76</v>
      </c>
      <c r="BC6" s="22">
        <f t="shared" si="6"/>
        <v>169.11</v>
      </c>
      <c r="BD6" s="21" t="str">
        <f>IF(BD7="","",IF(BD7="-","【-】","【"&amp;SUBSTITUTE(TEXT(BD7,"#,##0.00"),"-","△")&amp;"】"))</f>
        <v>【261.51】</v>
      </c>
      <c r="BE6" s="22">
        <f>IF(BE7="",NA(),BE7)</f>
        <v>330.71</v>
      </c>
      <c r="BF6" s="22">
        <f t="shared" ref="BF6:BN6" si="7">IF(BF7="",NA(),BF7)</f>
        <v>343.71</v>
      </c>
      <c r="BG6" s="22">
        <f t="shared" si="7"/>
        <v>354.39</v>
      </c>
      <c r="BH6" s="22">
        <f t="shared" si="7"/>
        <v>358.8</v>
      </c>
      <c r="BI6" s="22">
        <f t="shared" si="7"/>
        <v>354.14</v>
      </c>
      <c r="BJ6" s="22">
        <f t="shared" si="7"/>
        <v>203.63</v>
      </c>
      <c r="BK6" s="22">
        <f t="shared" si="7"/>
        <v>198.51</v>
      </c>
      <c r="BL6" s="22">
        <f t="shared" si="7"/>
        <v>193.57</v>
      </c>
      <c r="BM6" s="22">
        <f t="shared" si="7"/>
        <v>200.12</v>
      </c>
      <c r="BN6" s="22">
        <f t="shared" si="7"/>
        <v>194.42</v>
      </c>
      <c r="BO6" s="21" t="str">
        <f>IF(BO7="","",IF(BO7="-","【-】","【"&amp;SUBSTITUTE(TEXT(BO7,"#,##0.00"),"-","△")&amp;"】"))</f>
        <v>【265.16】</v>
      </c>
      <c r="BP6" s="22">
        <f>IF(BP7="",NA(),BP7)</f>
        <v>115.07</v>
      </c>
      <c r="BQ6" s="22">
        <f t="shared" ref="BQ6:BY6" si="8">IF(BQ7="",NA(),BQ7)</f>
        <v>112.31</v>
      </c>
      <c r="BR6" s="22">
        <f t="shared" si="8"/>
        <v>110.41</v>
      </c>
      <c r="BS6" s="22">
        <f t="shared" si="8"/>
        <v>108</v>
      </c>
      <c r="BT6" s="22">
        <f t="shared" si="8"/>
        <v>107.8</v>
      </c>
      <c r="BU6" s="22">
        <f t="shared" si="8"/>
        <v>103.04</v>
      </c>
      <c r="BV6" s="22">
        <f t="shared" si="8"/>
        <v>103.28</v>
      </c>
      <c r="BW6" s="22">
        <f t="shared" si="8"/>
        <v>102.26</v>
      </c>
      <c r="BX6" s="22">
        <f t="shared" si="8"/>
        <v>98.26</v>
      </c>
      <c r="BY6" s="22">
        <f t="shared" si="8"/>
        <v>100.4</v>
      </c>
      <c r="BZ6" s="21" t="str">
        <f>IF(BZ7="","",IF(BZ7="-","【-】","【"&amp;SUBSTITUTE(TEXT(BZ7,"#,##0.00"),"-","△")&amp;"】"))</f>
        <v>【102.35】</v>
      </c>
      <c r="CA6" s="22">
        <f>IF(CA7="",NA(),CA7)</f>
        <v>125.87</v>
      </c>
      <c r="CB6" s="22">
        <f t="shared" ref="CB6:CJ6" si="9">IF(CB7="",NA(),CB7)</f>
        <v>129.44999999999999</v>
      </c>
      <c r="CC6" s="22">
        <f t="shared" si="9"/>
        <v>132.19</v>
      </c>
      <c r="CD6" s="22">
        <f t="shared" si="9"/>
        <v>133.87</v>
      </c>
      <c r="CE6" s="22">
        <f t="shared" si="9"/>
        <v>134.91</v>
      </c>
      <c r="CF6" s="22">
        <f t="shared" si="9"/>
        <v>173</v>
      </c>
      <c r="CG6" s="22">
        <f t="shared" si="9"/>
        <v>173.11</v>
      </c>
      <c r="CH6" s="22">
        <f t="shared" si="9"/>
        <v>174.34</v>
      </c>
      <c r="CI6" s="22">
        <f t="shared" si="9"/>
        <v>172.33</v>
      </c>
      <c r="CJ6" s="22">
        <f t="shared" si="9"/>
        <v>172.8</v>
      </c>
      <c r="CK6" s="21" t="str">
        <f>IF(CK7="","",IF(CK7="-","【-】","【"&amp;SUBSTITUTE(TEXT(CK7,"#,##0.00"),"-","△")&amp;"】"))</f>
        <v>【167.74】</v>
      </c>
      <c r="CL6" s="22">
        <f>IF(CL7="",NA(),CL7)</f>
        <v>64.05</v>
      </c>
      <c r="CM6" s="22">
        <f t="shared" ref="CM6:CU6" si="10">IF(CM7="",NA(),CM7)</f>
        <v>62.93</v>
      </c>
      <c r="CN6" s="22">
        <f t="shared" si="10"/>
        <v>65.02</v>
      </c>
      <c r="CO6" s="22">
        <f t="shared" si="10"/>
        <v>65.59</v>
      </c>
      <c r="CP6" s="22">
        <f t="shared" si="10"/>
        <v>64.41</v>
      </c>
      <c r="CQ6" s="22">
        <f t="shared" si="10"/>
        <v>59.36</v>
      </c>
      <c r="CR6" s="22">
        <f t="shared" si="10"/>
        <v>59.32</v>
      </c>
      <c r="CS6" s="22">
        <f t="shared" si="10"/>
        <v>59.12</v>
      </c>
      <c r="CT6" s="22">
        <f t="shared" si="10"/>
        <v>59.37</v>
      </c>
      <c r="CU6" s="22">
        <f t="shared" si="10"/>
        <v>58.84</v>
      </c>
      <c r="CV6" s="21" t="str">
        <f>IF(CV7="","",IF(CV7="-","【-】","【"&amp;SUBSTITUTE(TEXT(CV7,"#,##0.00"),"-","△")&amp;"】"))</f>
        <v>【60.29】</v>
      </c>
      <c r="CW6" s="22">
        <f>IF(CW7="",NA(),CW7)</f>
        <v>93.29</v>
      </c>
      <c r="CX6" s="22">
        <f t="shared" ref="CX6:DF6" si="11">IF(CX7="",NA(),CX7)</f>
        <v>94.03</v>
      </c>
      <c r="CY6" s="22">
        <f t="shared" si="11"/>
        <v>93.66</v>
      </c>
      <c r="CZ6" s="22">
        <f t="shared" si="11"/>
        <v>93.73</v>
      </c>
      <c r="DA6" s="22">
        <f t="shared" si="11"/>
        <v>94.57</v>
      </c>
      <c r="DB6" s="22">
        <f t="shared" si="11"/>
        <v>93.82</v>
      </c>
      <c r="DC6" s="22">
        <f t="shared" si="11"/>
        <v>93.74</v>
      </c>
      <c r="DD6" s="22">
        <f t="shared" si="11"/>
        <v>93.64</v>
      </c>
      <c r="DE6" s="22">
        <f t="shared" si="11"/>
        <v>93.68</v>
      </c>
      <c r="DF6" s="22">
        <f t="shared" si="11"/>
        <v>94.13</v>
      </c>
      <c r="DG6" s="21" t="str">
        <f>IF(DG7="","",IF(DG7="-","【-】","【"&amp;SUBSTITUTE(TEXT(DG7,"#,##0.00"),"-","△")&amp;"】"))</f>
        <v>【90.12】</v>
      </c>
      <c r="DH6" s="22">
        <f>IF(DH7="",NA(),DH7)</f>
        <v>47.28</v>
      </c>
      <c r="DI6" s="22">
        <f t="shared" ref="DI6:DQ6" si="12">IF(DI7="",NA(),DI7)</f>
        <v>47.71</v>
      </c>
      <c r="DJ6" s="22">
        <f t="shared" si="12"/>
        <v>47.36</v>
      </c>
      <c r="DK6" s="22">
        <f t="shared" si="12"/>
        <v>47.95</v>
      </c>
      <c r="DL6" s="22">
        <f t="shared" si="12"/>
        <v>48.51</v>
      </c>
      <c r="DM6" s="22">
        <f t="shared" si="12"/>
        <v>48.64</v>
      </c>
      <c r="DN6" s="22">
        <f t="shared" si="12"/>
        <v>49.23</v>
      </c>
      <c r="DO6" s="22">
        <f t="shared" si="12"/>
        <v>49.78</v>
      </c>
      <c r="DP6" s="22">
        <f t="shared" si="12"/>
        <v>50.32</v>
      </c>
      <c r="DQ6" s="22">
        <f t="shared" si="12"/>
        <v>50.93</v>
      </c>
      <c r="DR6" s="21" t="str">
        <f>IF(DR7="","",IF(DR7="-","【-】","【"&amp;SUBSTITUTE(TEXT(DR7,"#,##0.00"),"-","△")&amp;"】"))</f>
        <v>【50.88】</v>
      </c>
      <c r="DS6" s="22">
        <f>IF(DS7="",NA(),DS7)</f>
        <v>20.05</v>
      </c>
      <c r="DT6" s="22">
        <f t="shared" ref="DT6:EB6" si="13">IF(DT7="",NA(),DT7)</f>
        <v>22.68</v>
      </c>
      <c r="DU6" s="22">
        <f t="shared" si="13"/>
        <v>24.33</v>
      </c>
      <c r="DV6" s="22">
        <f t="shared" si="13"/>
        <v>26</v>
      </c>
      <c r="DW6" s="22">
        <f t="shared" si="13"/>
        <v>27.31</v>
      </c>
      <c r="DX6" s="22">
        <f t="shared" si="13"/>
        <v>19.95</v>
      </c>
      <c r="DY6" s="22">
        <f t="shared" si="13"/>
        <v>21.62</v>
      </c>
      <c r="DZ6" s="22">
        <f t="shared" si="13"/>
        <v>22.79</v>
      </c>
      <c r="EA6" s="22">
        <f t="shared" si="13"/>
        <v>24.26</v>
      </c>
      <c r="EB6" s="22">
        <f t="shared" si="13"/>
        <v>25.55</v>
      </c>
      <c r="EC6" s="21" t="str">
        <f>IF(EC7="","",IF(EC7="-","【-】","【"&amp;SUBSTITUTE(TEXT(EC7,"#,##0.00"),"-","△")&amp;"】"))</f>
        <v>【22.30】</v>
      </c>
      <c r="ED6" s="22">
        <f>IF(ED7="",NA(),ED7)</f>
        <v>0.55000000000000004</v>
      </c>
      <c r="EE6" s="22">
        <f t="shared" ref="EE6:EM6" si="14">IF(EE7="",NA(),EE7)</f>
        <v>0.47</v>
      </c>
      <c r="EF6" s="22">
        <f t="shared" si="14"/>
        <v>0.53</v>
      </c>
      <c r="EG6" s="22">
        <f t="shared" si="14"/>
        <v>0.39</v>
      </c>
      <c r="EH6" s="22">
        <f t="shared" si="14"/>
        <v>0.47</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151009</v>
      </c>
      <c r="D7" s="24">
        <v>46</v>
      </c>
      <c r="E7" s="24">
        <v>1</v>
      </c>
      <c r="F7" s="24">
        <v>0</v>
      </c>
      <c r="G7" s="24">
        <v>1</v>
      </c>
      <c r="H7" s="24" t="s">
        <v>93</v>
      </c>
      <c r="I7" s="24" t="s">
        <v>94</v>
      </c>
      <c r="J7" s="24" t="s">
        <v>95</v>
      </c>
      <c r="K7" s="24" t="s">
        <v>96</v>
      </c>
      <c r="L7" s="24" t="s">
        <v>97</v>
      </c>
      <c r="M7" s="24" t="s">
        <v>98</v>
      </c>
      <c r="N7" s="25" t="s">
        <v>99</v>
      </c>
      <c r="O7" s="25">
        <v>66.28</v>
      </c>
      <c r="P7" s="25">
        <v>99.64</v>
      </c>
      <c r="Q7" s="25">
        <v>2497</v>
      </c>
      <c r="R7" s="25">
        <v>779613</v>
      </c>
      <c r="S7" s="25">
        <v>726.28</v>
      </c>
      <c r="T7" s="25">
        <v>1073.43</v>
      </c>
      <c r="U7" s="25">
        <v>773707</v>
      </c>
      <c r="V7" s="25">
        <v>722.24</v>
      </c>
      <c r="W7" s="25">
        <v>1071.26</v>
      </c>
      <c r="X7" s="25">
        <v>117.19</v>
      </c>
      <c r="Y7" s="25">
        <v>114.17</v>
      </c>
      <c r="Z7" s="25">
        <v>112.64</v>
      </c>
      <c r="AA7" s="25">
        <v>110.28</v>
      </c>
      <c r="AB7" s="25">
        <v>110.35</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148.38</v>
      </c>
      <c r="AU7" s="25">
        <v>139.62</v>
      </c>
      <c r="AV7" s="25">
        <v>142.09</v>
      </c>
      <c r="AW7" s="25">
        <v>147.62</v>
      </c>
      <c r="AX7" s="25">
        <v>141.9</v>
      </c>
      <c r="AY7" s="25">
        <v>169.68</v>
      </c>
      <c r="AZ7" s="25">
        <v>166.51</v>
      </c>
      <c r="BA7" s="25">
        <v>172.47</v>
      </c>
      <c r="BB7" s="25">
        <v>170.76</v>
      </c>
      <c r="BC7" s="25">
        <v>169.11</v>
      </c>
      <c r="BD7" s="25">
        <v>261.51</v>
      </c>
      <c r="BE7" s="25">
        <v>330.71</v>
      </c>
      <c r="BF7" s="25">
        <v>343.71</v>
      </c>
      <c r="BG7" s="25">
        <v>354.39</v>
      </c>
      <c r="BH7" s="25">
        <v>358.8</v>
      </c>
      <c r="BI7" s="25">
        <v>354.14</v>
      </c>
      <c r="BJ7" s="25">
        <v>203.63</v>
      </c>
      <c r="BK7" s="25">
        <v>198.51</v>
      </c>
      <c r="BL7" s="25">
        <v>193.57</v>
      </c>
      <c r="BM7" s="25">
        <v>200.12</v>
      </c>
      <c r="BN7" s="25">
        <v>194.42</v>
      </c>
      <c r="BO7" s="25">
        <v>265.16000000000003</v>
      </c>
      <c r="BP7" s="25">
        <v>115.07</v>
      </c>
      <c r="BQ7" s="25">
        <v>112.31</v>
      </c>
      <c r="BR7" s="25">
        <v>110.41</v>
      </c>
      <c r="BS7" s="25">
        <v>108</v>
      </c>
      <c r="BT7" s="25">
        <v>107.8</v>
      </c>
      <c r="BU7" s="25">
        <v>103.04</v>
      </c>
      <c r="BV7" s="25">
        <v>103.28</v>
      </c>
      <c r="BW7" s="25">
        <v>102.26</v>
      </c>
      <c r="BX7" s="25">
        <v>98.26</v>
      </c>
      <c r="BY7" s="25">
        <v>100.4</v>
      </c>
      <c r="BZ7" s="25">
        <v>102.35</v>
      </c>
      <c r="CA7" s="25">
        <v>125.87</v>
      </c>
      <c r="CB7" s="25">
        <v>129.44999999999999</v>
      </c>
      <c r="CC7" s="25">
        <v>132.19</v>
      </c>
      <c r="CD7" s="25">
        <v>133.87</v>
      </c>
      <c r="CE7" s="25">
        <v>134.91</v>
      </c>
      <c r="CF7" s="25">
        <v>173</v>
      </c>
      <c r="CG7" s="25">
        <v>173.11</v>
      </c>
      <c r="CH7" s="25">
        <v>174.34</v>
      </c>
      <c r="CI7" s="25">
        <v>172.33</v>
      </c>
      <c r="CJ7" s="25">
        <v>172.8</v>
      </c>
      <c r="CK7" s="25">
        <v>167.74</v>
      </c>
      <c r="CL7" s="25">
        <v>64.05</v>
      </c>
      <c r="CM7" s="25">
        <v>62.93</v>
      </c>
      <c r="CN7" s="25">
        <v>65.02</v>
      </c>
      <c r="CO7" s="25">
        <v>65.59</v>
      </c>
      <c r="CP7" s="25">
        <v>64.41</v>
      </c>
      <c r="CQ7" s="25">
        <v>59.36</v>
      </c>
      <c r="CR7" s="25">
        <v>59.32</v>
      </c>
      <c r="CS7" s="25">
        <v>59.12</v>
      </c>
      <c r="CT7" s="25">
        <v>59.37</v>
      </c>
      <c r="CU7" s="25">
        <v>58.84</v>
      </c>
      <c r="CV7" s="25">
        <v>60.29</v>
      </c>
      <c r="CW7" s="25">
        <v>93.29</v>
      </c>
      <c r="CX7" s="25">
        <v>94.03</v>
      </c>
      <c r="CY7" s="25">
        <v>93.66</v>
      </c>
      <c r="CZ7" s="25">
        <v>93.73</v>
      </c>
      <c r="DA7" s="25">
        <v>94.57</v>
      </c>
      <c r="DB7" s="25">
        <v>93.82</v>
      </c>
      <c r="DC7" s="25">
        <v>93.74</v>
      </c>
      <c r="DD7" s="25">
        <v>93.64</v>
      </c>
      <c r="DE7" s="25">
        <v>93.68</v>
      </c>
      <c r="DF7" s="25">
        <v>94.13</v>
      </c>
      <c r="DG7" s="25">
        <v>90.12</v>
      </c>
      <c r="DH7" s="25">
        <v>47.28</v>
      </c>
      <c r="DI7" s="25">
        <v>47.71</v>
      </c>
      <c r="DJ7" s="25">
        <v>47.36</v>
      </c>
      <c r="DK7" s="25">
        <v>47.95</v>
      </c>
      <c r="DL7" s="25">
        <v>48.51</v>
      </c>
      <c r="DM7" s="25">
        <v>48.64</v>
      </c>
      <c r="DN7" s="25">
        <v>49.23</v>
      </c>
      <c r="DO7" s="25">
        <v>49.78</v>
      </c>
      <c r="DP7" s="25">
        <v>50.32</v>
      </c>
      <c r="DQ7" s="25">
        <v>50.93</v>
      </c>
      <c r="DR7" s="25">
        <v>50.88</v>
      </c>
      <c r="DS7" s="25">
        <v>20.05</v>
      </c>
      <c r="DT7" s="25">
        <v>22.68</v>
      </c>
      <c r="DU7" s="25">
        <v>24.33</v>
      </c>
      <c r="DV7" s="25">
        <v>26</v>
      </c>
      <c r="DW7" s="25">
        <v>27.31</v>
      </c>
      <c r="DX7" s="25">
        <v>19.95</v>
      </c>
      <c r="DY7" s="25">
        <v>21.62</v>
      </c>
      <c r="DZ7" s="25">
        <v>22.79</v>
      </c>
      <c r="EA7" s="25">
        <v>24.26</v>
      </c>
      <c r="EB7" s="25">
        <v>25.55</v>
      </c>
      <c r="EC7" s="25">
        <v>22.3</v>
      </c>
      <c r="ED7" s="25">
        <v>0.55000000000000004</v>
      </c>
      <c r="EE7" s="25">
        <v>0.47</v>
      </c>
      <c r="EF7" s="25">
        <v>0.53</v>
      </c>
      <c r="EG7" s="25">
        <v>0.39</v>
      </c>
      <c r="EH7" s="25">
        <v>0.47</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2022-12-01T00:56:58Z</dcterms:created>
  <dcterms:modified xsi:type="dcterms:W3CDTF">2023-01-23T00:35:00Z</dcterms:modified>
  <cp:category/>
</cp:coreProperties>
</file>