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4（R03決算）\02_回答\"/>
    </mc:Choice>
  </mc:AlternateContent>
  <workbookProtection workbookAlgorithmName="SHA-512" workbookHashValue="irizW8zsOtHYOOBDsGxJvCp0q7+T0nD4KbpRmbPV10YNvdteOcAOapTvEMHlHSKQ/GcYGKpfFgXxW2swoiykcg==" workbookSaltValue="yCMod0zMuIMQUgibtktk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<sst xmlns="http://schemas.openxmlformats.org/spreadsheetml/2006/main" count="231" uniqueCount="117">
  <si>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</si>
  <si>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</si>
  <si>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</si>
  <si>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</si>
  <si>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</si>
  <si>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</si>
  <si>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</si>
  <si>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</si>
  <si>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</si>
  <si>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</si>
  <si>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</si>
  <si>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</si>
  <si>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</si>
  <si>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</si>
  <si>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</si>
  <si>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</si>
  <si>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</si>
  <si>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</si>
  <si>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</si>
  <si>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</si>
  <si>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</si>
  <si>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</si>
  <si>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</si>
  <si>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</si>
  <si>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</si>
  <si>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</si>
  <si>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</si>
  <si>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</si>
  <si>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</si>
  <si>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</si>
  <si>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</si>
  <si>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</si>
  <si>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</si>
  <si>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</si>
  <si>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</si>
  <si>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</si>
  <si>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</si>
  <si>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</si>
  <si>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</si>
  <si>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</si>
  <si>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</si>
  <si>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</si>
  <si>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</si>
  <si>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</si>
  <si>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</si>
  <si>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</si>
  <si>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</si>
  <si>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</si>
  <si>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</si>
  <si>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</si>
  <si>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</si>
  <si>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</si>
  <si>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</si>
  <si>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</si>
  <si>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</si>
  <si>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</si>
  <si>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</si>
  <si>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</si>
  <si>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</si>
  <si>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</si>
  <si>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</si>
  <si>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</si>
  <si>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</si>
  <si>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</si>
  <si>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</si>
  <si>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</si>
  <si>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</si>
  <si>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</si>
  <si>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</si>
  <si>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</si>
  <si>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</si>
  <si>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</si>
  <si>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</si>
  <si>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</si>
  <si>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</si>
  <si>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</si>
  <si>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</si>
  <si>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</si>
  <si>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</si>
  <si>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</si>
  <si>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</si>
  <si>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</si>
  <si>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</si>
  <si>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</si>
  <si>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</si>
  <si>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</si>
  <si>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</si>
  <si>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</si>
  <si>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</si>
  <si>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</si>
  <si>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</si>
  <si>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</si>
  <si>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</si>
  <si>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</si>
  <si>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</si>
  <si>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</si>
  <si>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</si>
  <si>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</si>
  <si>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</si>
  <si>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</si>
  <si>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</si>
  <si>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</si>
  <si>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</si>
  <si>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</si>
  <si>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</si>
  <si>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</si>
  <si>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</si>
  <si>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</si>
  <si>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</si>
  <si>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</si>
  <si>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</si>
  <si>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</si>
  <si>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</si>
  <si>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</si>
  <si>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経営の健全性・効率性については、ほとんどの数値が類似団体に比し、低い数値となり、接続率の向上による収入確保や、経営の効率化による支出の削減が必要である。
　また、施設について、流域接続による統廃合を行い、効率化に努める必要がある。
　なお、本市の下水道事業においては、公共下水道、特定環境保全公共下水道、農業集落排水，浄化槽事業を一体的に整備しており、総合的な分析を行う必要がある。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9" eb="93">
      <t>リュウイキセツゾク</t>
    </rPh>
    <rPh sb="96" eb="99">
      <t>トウハイゴウ</t>
    </rPh>
    <rPh sb="100" eb="101">
      <t>オコナ</t>
    </rPh>
    <rPh sb="103" eb="106">
      <t>コウリツカ</t>
    </rPh>
    <rPh sb="107" eb="108">
      <t>ツト</t>
    </rPh>
    <rPh sb="110" eb="112">
      <t>ヒツヨウ</t>
    </rPh>
    <phoneticPr fontId="4"/>
  </si>
  <si>
    <r>
      <rPr>
        <b/>
        <sz val="11"/>
        <color theme="1"/>
        <rFont val="ＭＳ ゴシック"/>
        <family val="3"/>
        <charset val="128"/>
      </rPr>
      <t xml:space="preserve">① 経常収支比率　②　累積欠損金比率
</t>
    </r>
    <r>
      <rPr>
        <sz val="11"/>
        <color theme="1"/>
        <rFont val="ＭＳ ゴシック"/>
        <family val="3"/>
        <charset val="128"/>
      </rPr>
      <t>　類似団体に比し、低い水準である。
　今後施設の老朽化が進むことによる維持費の増加が見込まれ、より厳しい経営状況が予想される。
　更なる経営の効率化に努める必要がある。</t>
    </r>
    <r>
      <rPr>
        <b/>
        <sz val="11"/>
        <color theme="1"/>
        <rFont val="ＭＳ ゴシック"/>
        <family val="3"/>
        <charset val="128"/>
      </rPr>
      <t xml:space="preserve">
③ 流動比率</t>
    </r>
    <r>
      <rPr>
        <sz val="11"/>
        <color theme="1"/>
        <rFont val="ＭＳ ゴシック"/>
        <family val="3"/>
        <charset val="128"/>
      </rPr>
      <t xml:space="preserve">
　類似団体に比し、低い水準である。
　使用料収入の確保や効率的な維持管理により財源を確保し、支払能力を高める必要がある。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類似団体に比し整備開始時期が遅く、新規整備を進めると同時に施設の老朽化による改築・更新を実施しているため高い水準にあることから、引き続き、計画的な整備を進めるなど企業債残高の削減に取り組む必要がある。
</t>
    </r>
    <r>
      <rPr>
        <b/>
        <sz val="11"/>
        <color theme="1"/>
        <rFont val="ＭＳ ゴシック"/>
        <family val="3"/>
        <charset val="128"/>
      </rPr>
      <t>⑤ 経費回収率</t>
    </r>
    <r>
      <rPr>
        <sz val="11"/>
        <color theme="1"/>
        <rFont val="ＭＳ ゴシック"/>
        <family val="3"/>
        <charset val="128"/>
      </rPr>
      <t xml:space="preserve">
　類似団体に比し低い水準にあり、今後も人口減少、節水意識の高まりなどから使用料収入は減少傾向にあると考えられるため、引き続き接続促進に努め使用料収入を確保するとともに、維持管理費を削減し、回収率の向上に努める。
</t>
    </r>
    <r>
      <rPr>
        <b/>
        <sz val="11"/>
        <color theme="1"/>
        <rFont val="ＭＳ ゴシック"/>
        <family val="3"/>
        <charset val="128"/>
      </rPr>
      <t>⑥ 汚水処理原価</t>
    </r>
    <r>
      <rPr>
        <sz val="11"/>
        <color theme="1"/>
        <rFont val="ＭＳ ゴシック"/>
        <family val="3"/>
        <charset val="128"/>
      </rPr>
      <t xml:space="preserve">
　類似団体に比し、下水道整備区域が広域で多くの設備を必要とするため、資本費が高額となることが高い要因である。
　総合的な汚水処理事業の推進などにより、削減に取り組んでいる。</t>
    </r>
    <rPh sb="87" eb="89">
      <t>ケイエイ</t>
    </rPh>
    <rPh sb="112" eb="114">
      <t>ルイジ</t>
    </rPh>
    <rPh sb="114" eb="116">
      <t>ダンタイ</t>
    </rPh>
    <rPh sb="117" eb="118">
      <t>ヒ</t>
    </rPh>
    <rPh sb="120" eb="121">
      <t>ヒク</t>
    </rPh>
    <rPh sb="122" eb="124">
      <t>スイジュン</t>
    </rPh>
    <rPh sb="174" eb="176">
      <t>キギョウ</t>
    </rPh>
    <rPh sb="176" eb="177">
      <t>サイ</t>
    </rPh>
    <rPh sb="177" eb="179">
      <t>ザンダカ</t>
    </rPh>
    <rPh sb="179" eb="180">
      <t>タイ</t>
    </rPh>
    <rPh sb="180" eb="182">
      <t>ジギョウ</t>
    </rPh>
    <rPh sb="182" eb="184">
      <t>キボ</t>
    </rPh>
    <rPh sb="184" eb="186">
      <t>ヒリツ</t>
    </rPh>
    <rPh sb="298" eb="302">
      <t>ルイジダンタイ</t>
    </rPh>
    <rPh sb="303" eb="304">
      <t>ヒ</t>
    </rPh>
    <rPh sb="305" eb="306">
      <t>ヒク</t>
    </rPh>
    <rPh sb="307" eb="309">
      <t>スイジュン</t>
    </rPh>
    <rPh sb="405" eb="407">
      <t>オスイ</t>
    </rPh>
    <rPh sb="407" eb="409">
      <t>ショリ</t>
    </rPh>
    <rPh sb="409" eb="411">
      <t>ゲンカ</t>
    </rPh>
    <phoneticPr fontId="4"/>
  </si>
  <si>
    <r>
      <rPr>
        <b/>
        <sz val="11"/>
        <color theme="1"/>
        <rFont val="ＭＳ ゴシック"/>
        <family val="3"/>
        <charset val="128"/>
      </rPr>
      <t>① 有形固定資産減価償却率</t>
    </r>
    <r>
      <rPr>
        <sz val="11"/>
        <color theme="1"/>
        <rFont val="ＭＳ ゴシック"/>
        <family val="3"/>
        <charset val="128"/>
      </rPr>
      <t xml:space="preserve">
　今後は施設の老朽化が進むことからストックマネジメントによる維持、改築・更新など適切な管理が必要となる。</t>
    </r>
    <r>
      <rPr>
        <b/>
        <sz val="10"/>
        <color theme="1"/>
        <rFont val="ＭＳ ゴシック"/>
        <family val="3"/>
        <charset val="128"/>
      </rPr>
      <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</si>
</sst>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2-4D89-AE2F-01E85E4C1E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D362-4D89-AE2F-01E85E4C1E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40.200000000000003</c:v>
                </c:pt>
                <c:pt idx="1">
                  <c:v>39.9</c:v>
                </c:pt>
                <c:pt idx="2">
                  <c:v>39.6</c:v>
                </c:pt>
                <c:pt idx="3">
                  <c:v>39.5</c:v>
                </c:pt>
                <c:pt idx="4">
                  <c:v>38.299999999999997</c:v>
                </c:pt>
              </c:numCache>
            </c:numRef>
          </c:val>
          <c:extLst>
            <c:ext xmlns:c16="http://schemas.microsoft.com/office/drawing/2014/chart" uri="{C3380CC4-5D6E-409C-BE32-E72D297353CC}">
              <c16:uniqueId val="{00000000-10AB-4304-9964-09EC4D65CC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10AB-4304-9964-09EC4D65CC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64.19</c:v>
                </c:pt>
                <c:pt idx="1">
                  <c:v>65.459999999999994</c:v>
                </c:pt>
                <c:pt idx="2">
                  <c:v>66.39</c:v>
                </c:pt>
                <c:pt idx="3">
                  <c:v>67.31</c:v>
                </c:pt>
                <c:pt idx="4">
                  <c:v>68.290000000000006</c:v>
                </c:pt>
              </c:numCache>
            </c:numRef>
          </c:val>
          <c:extLst>
            <c:ext xmlns:c16="http://schemas.microsoft.com/office/drawing/2014/chart" uri="{C3380CC4-5D6E-409C-BE32-E72D297353CC}">
              <c16:uniqueId val="{00000000-D6EF-4405-B0E8-159153E7CA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D6EF-4405-B0E8-159153E7CA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88.4</c:v>
                </c:pt>
                <c:pt idx="1">
                  <c:v>90.23</c:v>
                </c:pt>
                <c:pt idx="2">
                  <c:v>75.22</c:v>
                </c:pt>
                <c:pt idx="3">
                  <c:v>74.63</c:v>
                </c:pt>
                <c:pt idx="4">
                  <c:v>71.31</c:v>
                </c:pt>
              </c:numCache>
            </c:numRef>
          </c:val>
          <c:extLst>
            <c:ext xmlns:c16="http://schemas.microsoft.com/office/drawing/2014/chart" uri="{C3380CC4-5D6E-409C-BE32-E72D297353CC}">
              <c16:uniqueId val="{00000000-57A9-461B-B42E-1CB4BDBD27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102.7</c:v>
                </c:pt>
                <c:pt idx="4">
                  <c:v>104.11</c:v>
                </c:pt>
              </c:numCache>
            </c:numRef>
          </c:val>
          <c:smooth val="0"/>
          <c:extLst>
            <c:ext xmlns:c16="http://schemas.microsoft.com/office/drawing/2014/chart" uri="{C3380CC4-5D6E-409C-BE32-E72D297353CC}">
              <c16:uniqueId val="{00000001-57A9-461B-B42E-1CB4BDBD27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21.82</c:v>
                </c:pt>
                <c:pt idx="1">
                  <c:v>23.9</c:v>
                </c:pt>
                <c:pt idx="2">
                  <c:v>25.69</c:v>
                </c:pt>
                <c:pt idx="3">
                  <c:v>27.33</c:v>
                </c:pt>
                <c:pt idx="4">
                  <c:v>29.28</c:v>
                </c:pt>
              </c:numCache>
            </c:numRef>
          </c:val>
          <c:extLst>
            <c:ext xmlns:c16="http://schemas.microsoft.com/office/drawing/2014/chart" uri="{C3380CC4-5D6E-409C-BE32-E72D297353CC}">
              <c16:uniqueId val="{00000000-305F-4D9B-B277-EB424482FD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29.24</c:v>
                </c:pt>
                <c:pt idx="4">
                  <c:v>31.73</c:v>
                </c:pt>
              </c:numCache>
            </c:numRef>
          </c:val>
          <c:smooth val="0"/>
          <c:extLst>
            <c:ext xmlns:c16="http://schemas.microsoft.com/office/drawing/2014/chart" uri="{C3380CC4-5D6E-409C-BE32-E72D297353CC}">
              <c16:uniqueId val="{00000001-305F-4D9B-B277-EB424482FD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9-4668-BDCB-F2568F1ED5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formatCode="#,##0.00;&quot;△&quot;#,##0.00">
                  <c:v>0</c:v>
                </c:pt>
                <c:pt idx="4" formatCode="#,##0.00;&quot;△&quot;#,##0.00">
                  <c:v>0</c:v>
                </c:pt>
              </c:numCache>
            </c:numRef>
          </c:val>
          <c:smooth val="0"/>
          <c:extLst>
            <c:ext xmlns:c16="http://schemas.microsoft.com/office/drawing/2014/chart" uri="{C3380CC4-5D6E-409C-BE32-E72D297353CC}">
              <c16:uniqueId val="{00000001-FC99-4668-BDCB-F2568F1ED5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435.47</c:v>
                </c:pt>
                <c:pt idx="1">
                  <c:v>462.58</c:v>
                </c:pt>
                <c:pt idx="2">
                  <c:v>569.98</c:v>
                </c:pt>
                <c:pt idx="3">
                  <c:v>653.08000000000004</c:v>
                </c:pt>
                <c:pt idx="4">
                  <c:v>735.29</c:v>
                </c:pt>
              </c:numCache>
            </c:numRef>
          </c:val>
          <c:extLst>
            <c:ext xmlns:c16="http://schemas.microsoft.com/office/drawing/2014/chart" uri="{C3380CC4-5D6E-409C-BE32-E72D297353CC}">
              <c16:uniqueId val="{00000000-6DCA-4588-9925-1FF3AE32DB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48.2</c:v>
                </c:pt>
                <c:pt idx="4">
                  <c:v>46.91</c:v>
                </c:pt>
              </c:numCache>
            </c:numRef>
          </c:val>
          <c:smooth val="0"/>
          <c:extLst>
            <c:ext xmlns:c16="http://schemas.microsoft.com/office/drawing/2014/chart" uri="{C3380CC4-5D6E-409C-BE32-E72D297353CC}">
              <c16:uniqueId val="{00000001-6DCA-4588-9925-1FF3AE32DB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43.97</c:v>
                </c:pt>
                <c:pt idx="1">
                  <c:v>106.81</c:v>
                </c:pt>
                <c:pt idx="2">
                  <c:v>85.94</c:v>
                </c:pt>
                <c:pt idx="3">
                  <c:v>32.06</c:v>
                </c:pt>
                <c:pt idx="4">
                  <c:v>-4.29</c:v>
                </c:pt>
              </c:numCache>
            </c:numRef>
          </c:val>
          <c:extLst>
            <c:ext xmlns:c16="http://schemas.microsoft.com/office/drawing/2014/chart" uri="{C3380CC4-5D6E-409C-BE32-E72D297353CC}">
              <c16:uniqueId val="{00000000-DF70-45E4-B712-40F6E9B610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46.85</c:v>
                </c:pt>
                <c:pt idx="4">
                  <c:v>44.35</c:v>
                </c:pt>
              </c:numCache>
            </c:numRef>
          </c:val>
          <c:smooth val="0"/>
          <c:extLst>
            <c:ext xmlns:c16="http://schemas.microsoft.com/office/drawing/2014/chart" uri="{C3380CC4-5D6E-409C-BE32-E72D297353CC}">
              <c16:uniqueId val="{00000001-DF70-45E4-B712-40F6E9B610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4580.17</c:v>
                </c:pt>
                <c:pt idx="1">
                  <c:v>4813.16</c:v>
                </c:pt>
                <c:pt idx="2">
                  <c:v>4662.17</c:v>
                </c:pt>
                <c:pt idx="3">
                  <c:v>4398.34</c:v>
                </c:pt>
                <c:pt idx="4">
                  <c:v>4075.38</c:v>
                </c:pt>
              </c:numCache>
            </c:numRef>
          </c:val>
          <c:extLst>
            <c:ext xmlns:c16="http://schemas.microsoft.com/office/drawing/2014/chart" uri="{C3380CC4-5D6E-409C-BE32-E72D297353CC}">
              <c16:uniqueId val="{00000000-4EC7-4B61-8A8F-CEC96D16AB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4EC7-4B61-8A8F-CEC96D16AB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71.62</c:v>
                </c:pt>
                <c:pt idx="1">
                  <c:v>72.55</c:v>
                </c:pt>
                <c:pt idx="2">
                  <c:v>79.209999999999994</c:v>
                </c:pt>
                <c:pt idx="3">
                  <c:v>50.65</c:v>
                </c:pt>
                <c:pt idx="4">
                  <c:v>48.8</c:v>
                </c:pt>
              </c:numCache>
            </c:numRef>
          </c:val>
          <c:extLst>
            <c:ext xmlns:c16="http://schemas.microsoft.com/office/drawing/2014/chart" uri="{C3380CC4-5D6E-409C-BE32-E72D297353CC}">
              <c16:uniqueId val="{00000000-F3C6-4D38-87B6-223CBC75F4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F3C6-4D38-87B6-223CBC75F4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232.39</c:v>
                </c:pt>
                <c:pt idx="1">
                  <c:v>230.57</c:v>
                </c:pt>
                <c:pt idx="2">
                  <c:v>211.83</c:v>
                </c:pt>
                <c:pt idx="3">
                  <c:v>327.07</c:v>
                </c:pt>
                <c:pt idx="4">
                  <c:v>342.61</c:v>
                </c:pt>
              </c:numCache>
            </c:numRef>
          </c:val>
          <c:extLst>
            <c:ext xmlns:c16="http://schemas.microsoft.com/office/drawing/2014/chart" uri="{C3380CC4-5D6E-409C-BE32-E72D297353CC}">
              <c16:uniqueId val="{00000000-A6F3-4945-8445-01E33D4A7A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A6F3-4945-8445-01E33D4A7A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6" zoomScaleNormal="66" workbookViewId="0">
      <selection activeCell="CA79" sqref="CA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新潟市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779613</v>
      </c>
      <c r="AM8" s="46"/>
      <c r="AN8" s="46"/>
      <c r="AO8" s="46"/>
      <c r="AP8" s="46"/>
      <c r="AQ8" s="46"/>
      <c r="AR8" s="46"/>
      <c r="AS8" s="46"/>
      <c r="AT8" s="45">
        <f>データ!T6</f>
        <v>726.28</v>
      </c>
      <c r="AU8" s="45"/>
      <c r="AV8" s="45"/>
      <c r="AW8" s="45"/>
      <c r="AX8" s="45"/>
      <c r="AY8" s="45"/>
      <c r="AZ8" s="45"/>
      <c r="BA8" s="45"/>
      <c r="BB8" s="45">
        <f>データ!U6</f>
        <v>1073.43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30.54</v>
      </c>
      <c r="J10" s="45"/>
      <c r="K10" s="45"/>
      <c r="L10" s="45"/>
      <c r="M10" s="45"/>
      <c r="N10" s="45"/>
      <c r="O10" s="45"/>
      <c r="P10" s="45">
        <f>データ!P6</f>
        <v>2.77</v>
      </c>
      <c r="Q10" s="45"/>
      <c r="R10" s="45"/>
      <c r="S10" s="45"/>
      <c r="T10" s="45"/>
      <c r="U10" s="45"/>
      <c r="V10" s="45"/>
      <c r="W10" s="45">
        <f>データ!Q6</f>
        <v>95.92</v>
      </c>
      <c r="X10" s="45"/>
      <c r="Y10" s="45"/>
      <c r="Z10" s="45"/>
      <c r="AA10" s="45"/>
      <c r="AB10" s="45"/>
      <c r="AC10" s="45"/>
      <c r="AD10" s="46">
        <f>データ!R6</f>
        <v>3047</v>
      </c>
      <c r="AE10" s="46"/>
      <c r="AF10" s="46"/>
      <c r="AG10" s="46"/>
      <c r="AH10" s="46"/>
      <c r="AI10" s="46"/>
      <c r="AJ10" s="46"/>
      <c r="AK10" s="2"/>
      <c r="AL10" s="46">
        <f>データ!V6</f>
        <v>21506</v>
      </c>
      <c r="AM10" s="46"/>
      <c r="AN10" s="46"/>
      <c r="AO10" s="46"/>
      <c r="AP10" s="46"/>
      <c r="AQ10" s="46"/>
      <c r="AR10" s="46"/>
      <c r="AS10" s="46"/>
      <c r="AT10" s="45">
        <f>データ!W6</f>
        <v>10.35</v>
      </c>
      <c r="AU10" s="45"/>
      <c r="AV10" s="45"/>
      <c r="AW10" s="45"/>
      <c r="AX10" s="45"/>
      <c r="AY10" s="45"/>
      <c r="AZ10" s="45"/>
      <c r="BA10" s="45"/>
      <c r="BB10" s="45">
        <f>データ!X6</f>
        <v>2077.87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6AO2Yc6ZnamH+0qCZIBCrFZVGh1rJ1c1DHNbIWj5MdK4c6cgmyF+qio9dRCsHB6IKaM7ururflA0GsAGSb1mw==" saltValue="ah3fbe/aulFR3WVFrXGw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151009</v>
      </c>
      <c r="D6" s="19">
        <f t="shared" si="3"/>
        <v>46</v>
      </c>
      <c r="E6" s="19">
        <f t="shared" si="3"/>
        <v>17</v>
      </c>
      <c r="F6" s="19">
        <f t="shared" si="3"/>
        <v>4</v>
      </c>
      <c r="G6" s="19">
        <f t="shared" si="3"/>
        <v>0</v>
      </c>
      <c r="H6" s="19" t="str">
        <f t="shared" si="3"/>
        <v>新潟県　新潟市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30.54</v>
      </c>
      <c r="P6" s="20">
        <f t="shared" si="3"/>
        <v>2.77</v>
      </c>
      <c r="Q6" s="20">
        <f t="shared" si="3"/>
        <v>95.92</v>
      </c>
      <c r="R6" s="20">
        <f t="shared" si="3"/>
        <v>3047</v>
      </c>
      <c r="S6" s="20">
        <f t="shared" si="3"/>
        <v>779613</v>
      </c>
      <c r="T6" s="20">
        <f t="shared" si="3"/>
        <v>726.28</v>
      </c>
      <c r="U6" s="20">
        <f t="shared" si="3"/>
        <v>1073.43</v>
      </c>
      <c r="V6" s="20">
        <f t="shared" si="3"/>
        <v>21506</v>
      </c>
      <c r="W6" s="20">
        <f t="shared" si="3"/>
        <v>10.35</v>
      </c>
      <c r="X6" s="20">
        <f t="shared" si="3"/>
        <v>2077.87</v>
      </c>
      <c r="Y6" s="21">
        <f>IF(Y7="",NA(),Y7)</f>
        <v>88.4</v>
      </c>
      <c r="Z6" s="21">
        <f t="shared" ref="Z6:AH6" si="4">IF(Z7="",NA(),Z7)</f>
        <v>90.23</v>
      </c>
      <c r="AA6" s="21">
        <f t="shared" si="4"/>
        <v>75.22</v>
      </c>
      <c r="AB6" s="21">
        <f t="shared" si="4"/>
        <v>74.63</v>
      </c>
      <c r="AC6" s="21">
        <f t="shared" si="4"/>
        <v>71.31</v>
      </c>
      <c r="AD6" s="21">
        <f t="shared" si="4"/>
        <v>102.13</v>
      </c>
      <c r="AE6" s="21">
        <f t="shared" si="4"/>
        <v>101.72</v>
      </c>
      <c r="AF6" s="21">
        <f t="shared" si="4"/>
        <v>102.73</v>
      </c>
      <c r="AG6" s="21">
        <f t="shared" si="4"/>
        <v>102.7</v>
      </c>
      <c r="AH6" s="21">
        <f t="shared" si="4"/>
        <v>104.11</v>
      </c>
      <c r="AI6" s="20" t="str">
        <f>IF(AI7="","",IF(AI7="-","【-】","【"&amp;SUBSTITUTE(TEXT(AI7,"#,##0.00"),"-","△")&amp;"】"))</f>
        <v>【105.35】</v>
      </c>
      <c r="AJ6" s="21">
        <f>IF(AJ7="",NA(),AJ7)</f>
        <v>435.47</v>
      </c>
      <c r="AK6" s="21">
        <f t="shared" ref="AK6:AS6" si="5">IF(AK7="",NA(),AK7)</f>
        <v>462.58</v>
      </c>
      <c r="AL6" s="21">
        <f t="shared" si="5"/>
        <v>569.98</v>
      </c>
      <c r="AM6" s="21">
        <f t="shared" si="5"/>
        <v>653.08000000000004</v>
      </c>
      <c r="AN6" s="21">
        <f t="shared" si="5"/>
        <v>735.29</v>
      </c>
      <c r="AO6" s="21">
        <f t="shared" si="5"/>
        <v>109.51</v>
      </c>
      <c r="AP6" s="21">
        <f t="shared" si="5"/>
        <v>112.88</v>
      </c>
      <c r="AQ6" s="21">
        <f t="shared" si="5"/>
        <v>94.97</v>
      </c>
      <c r="AR6" s="21">
        <f t="shared" si="5"/>
        <v>48.2</v>
      </c>
      <c r="AS6" s="21">
        <f t="shared" si="5"/>
        <v>46.91</v>
      </c>
      <c r="AT6" s="20" t="str">
        <f>IF(AT7="","",IF(AT7="-","【-】","【"&amp;SUBSTITUTE(TEXT(AT7,"#,##0.00"),"-","△")&amp;"】"))</f>
        <v>【63.89】</v>
      </c>
      <c r="AU6" s="21">
        <f>IF(AU7="",NA(),AU7)</f>
        <v>43.97</v>
      </c>
      <c r="AV6" s="21">
        <f t="shared" ref="AV6:BD6" si="6">IF(AV7="",NA(),AV7)</f>
        <v>106.81</v>
      </c>
      <c r="AW6" s="21">
        <f t="shared" si="6"/>
        <v>85.94</v>
      </c>
      <c r="AX6" s="21">
        <f t="shared" si="6"/>
        <v>32.06</v>
      </c>
      <c r="AY6" s="21">
        <f t="shared" si="6"/>
        <v>-4.29</v>
      </c>
      <c r="AZ6" s="21">
        <f t="shared" si="6"/>
        <v>47.44</v>
      </c>
      <c r="BA6" s="21">
        <f t="shared" si="6"/>
        <v>49.18</v>
      </c>
      <c r="BB6" s="21">
        <f t="shared" si="6"/>
        <v>47.72</v>
      </c>
      <c r="BC6" s="21">
        <f t="shared" si="6"/>
        <v>46.85</v>
      </c>
      <c r="BD6" s="21">
        <f t="shared" si="6"/>
        <v>44.35</v>
      </c>
      <c r="BE6" s="20" t="str">
        <f>IF(BE7="","",IF(BE7="-","【-】","【"&amp;SUBSTITUTE(TEXT(BE7,"#,##0.00"),"-","△")&amp;"】"))</f>
        <v>【44.07】</v>
      </c>
      <c r="BF6" s="21">
        <f>IF(BF7="",NA(),BF7)</f>
        <v>4580.17</v>
      </c>
      <c r="BG6" s="21">
        <f t="shared" ref="BG6:BO6" si="7">IF(BG7="",NA(),BG7)</f>
        <v>4813.16</v>
      </c>
      <c r="BH6" s="21">
        <f t="shared" si="7"/>
        <v>4662.17</v>
      </c>
      <c r="BI6" s="21">
        <f t="shared" si="7"/>
        <v>4398.34</v>
      </c>
      <c r="BJ6" s="21">
        <f t="shared" si="7"/>
        <v>4075.38</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71.62</v>
      </c>
      <c r="BR6" s="21">
        <f t="shared" ref="BR6:BZ6" si="8">IF(BR7="",NA(),BR7)</f>
        <v>72.55</v>
      </c>
      <c r="BS6" s="21">
        <f t="shared" si="8"/>
        <v>79.209999999999994</v>
      </c>
      <c r="BT6" s="21">
        <f t="shared" si="8"/>
        <v>50.65</v>
      </c>
      <c r="BU6" s="21">
        <f t="shared" si="8"/>
        <v>48.8</v>
      </c>
      <c r="BV6" s="21">
        <f t="shared" si="8"/>
        <v>74.3</v>
      </c>
      <c r="BW6" s="21">
        <f t="shared" si="8"/>
        <v>72.260000000000005</v>
      </c>
      <c r="BX6" s="21">
        <f t="shared" si="8"/>
        <v>71.84</v>
      </c>
      <c r="BY6" s="21">
        <f t="shared" si="8"/>
        <v>82.88</v>
      </c>
      <c r="BZ6" s="21">
        <f t="shared" si="8"/>
        <v>82.53</v>
      </c>
      <c r="CA6" s="20" t="str">
        <f>IF(CA7="","",IF(CA7="-","【-】","【"&amp;SUBSTITUTE(TEXT(CA7,"#,##0.00"),"-","△")&amp;"】"))</f>
        <v>【75.31】</v>
      </c>
      <c r="CB6" s="21">
        <f>IF(CB7="",NA(),CB7)</f>
        <v>232.39</v>
      </c>
      <c r="CC6" s="21">
        <f t="shared" ref="CC6:CK6" si="9">IF(CC7="",NA(),CC7)</f>
        <v>230.57</v>
      </c>
      <c r="CD6" s="21">
        <f t="shared" si="9"/>
        <v>211.83</v>
      </c>
      <c r="CE6" s="21">
        <f t="shared" si="9"/>
        <v>327.07</v>
      </c>
      <c r="CF6" s="21">
        <f t="shared" si="9"/>
        <v>342.61</v>
      </c>
      <c r="CG6" s="21">
        <f t="shared" si="9"/>
        <v>221.81</v>
      </c>
      <c r="CH6" s="21">
        <f t="shared" si="9"/>
        <v>230.02</v>
      </c>
      <c r="CI6" s="21">
        <f t="shared" si="9"/>
        <v>228.47</v>
      </c>
      <c r="CJ6" s="21">
        <f t="shared" si="9"/>
        <v>187.76</v>
      </c>
      <c r="CK6" s="21">
        <f t="shared" si="9"/>
        <v>190.48</v>
      </c>
      <c r="CL6" s="20" t="str">
        <f>IF(CL7="","",IF(CL7="-","【-】","【"&amp;SUBSTITUTE(TEXT(CL7,"#,##0.00"),"-","△")&amp;"】"))</f>
        <v>【216.39】</v>
      </c>
      <c r="CM6" s="21">
        <f>IF(CM7="",NA(),CM7)</f>
        <v>40.200000000000003</v>
      </c>
      <c r="CN6" s="21">
        <f t="shared" ref="CN6:CV6" si="10">IF(CN7="",NA(),CN7)</f>
        <v>39.9</v>
      </c>
      <c r="CO6" s="21">
        <f t="shared" si="10"/>
        <v>39.6</v>
      </c>
      <c r="CP6" s="21">
        <f t="shared" si="10"/>
        <v>39.5</v>
      </c>
      <c r="CQ6" s="21">
        <f t="shared" si="10"/>
        <v>38.299999999999997</v>
      </c>
      <c r="CR6" s="21">
        <f t="shared" si="10"/>
        <v>43.36</v>
      </c>
      <c r="CS6" s="21">
        <f t="shared" si="10"/>
        <v>42.56</v>
      </c>
      <c r="CT6" s="21">
        <f t="shared" si="10"/>
        <v>42.47</v>
      </c>
      <c r="CU6" s="21">
        <f t="shared" si="10"/>
        <v>45.87</v>
      </c>
      <c r="CV6" s="21">
        <f t="shared" si="10"/>
        <v>44.24</v>
      </c>
      <c r="CW6" s="20" t="str">
        <f>IF(CW7="","",IF(CW7="-","【-】","【"&amp;SUBSTITUTE(TEXT(CW7,"#,##0.00"),"-","△")&amp;"】"))</f>
        <v>【42.57】</v>
      </c>
      <c r="CX6" s="21">
        <f>IF(CX7="",NA(),CX7)</f>
        <v>64.19</v>
      </c>
      <c r="CY6" s="21">
        <f t="shared" ref="CY6:DG6" si="11">IF(CY7="",NA(),CY7)</f>
        <v>65.459999999999994</v>
      </c>
      <c r="CZ6" s="21">
        <f t="shared" si="11"/>
        <v>66.39</v>
      </c>
      <c r="DA6" s="21">
        <f t="shared" si="11"/>
        <v>67.31</v>
      </c>
      <c r="DB6" s="21">
        <f t="shared" si="11"/>
        <v>68.290000000000006</v>
      </c>
      <c r="DC6" s="21">
        <f t="shared" si="11"/>
        <v>83.06</v>
      </c>
      <c r="DD6" s="21">
        <f t="shared" si="11"/>
        <v>83.32</v>
      </c>
      <c r="DE6" s="21">
        <f t="shared" si="11"/>
        <v>83.75</v>
      </c>
      <c r="DF6" s="21">
        <f t="shared" si="11"/>
        <v>87.65</v>
      </c>
      <c r="DG6" s="21">
        <f t="shared" si="11"/>
        <v>88.15</v>
      </c>
      <c r="DH6" s="20" t="str">
        <f>IF(DH7="","",IF(DH7="-","【-】","【"&amp;SUBSTITUTE(TEXT(DH7,"#,##0.00"),"-","△")&amp;"】"))</f>
        <v>【85.24】</v>
      </c>
      <c r="DI6" s="21">
        <f>IF(DI7="",NA(),DI7)</f>
        <v>21.82</v>
      </c>
      <c r="DJ6" s="21">
        <f t="shared" ref="DJ6:DR6" si="12">IF(DJ7="",NA(),DJ7)</f>
        <v>23.9</v>
      </c>
      <c r="DK6" s="21">
        <f t="shared" si="12"/>
        <v>25.69</v>
      </c>
      <c r="DL6" s="21">
        <f t="shared" si="12"/>
        <v>27.33</v>
      </c>
      <c r="DM6" s="21">
        <f t="shared" si="12"/>
        <v>29.28</v>
      </c>
      <c r="DN6" s="21">
        <f t="shared" si="12"/>
        <v>23.93</v>
      </c>
      <c r="DO6" s="21">
        <f t="shared" si="12"/>
        <v>24.68</v>
      </c>
      <c r="DP6" s="21">
        <f t="shared" si="12"/>
        <v>24.68</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8" s="22" customFormat="1" x14ac:dyDescent="0.15">
      <c r="A7" s="14"/>
      <c r="B7" s="23">
        <v>2021</v>
      </c>
      <c r="C7" s="23">
        <v>151009</v>
      </c>
      <c r="D7" s="23">
        <v>46</v>
      </c>
      <c r="E7" s="23">
        <v>17</v>
      </c>
      <c r="F7" s="23">
        <v>4</v>
      </c>
      <c r="G7" s="23">
        <v>0</v>
      </c>
      <c r="H7" s="23" t="s">
        <v>96</v>
      </c>
      <c r="I7" s="23" t="s">
        <v>97</v>
      </c>
      <c r="J7" s="23" t="s">
        <v>98</v>
      </c>
      <c r="K7" s="23" t="s">
        <v>99</v>
      </c>
      <c r="L7" s="23" t="s">
        <v>100</v>
      </c>
      <c r="M7" s="23" t="s">
        <v>101</v>
      </c>
      <c r="N7" s="24" t="s">
        <v>102</v>
      </c>
      <c r="O7" s="24">
        <v>30.54</v>
      </c>
      <c r="P7" s="24">
        <v>2.77</v>
      </c>
      <c r="Q7" s="24">
        <v>95.92</v>
      </c>
      <c r="R7" s="24">
        <v>3047</v>
      </c>
      <c r="S7" s="24">
        <v>779613</v>
      </c>
      <c r="T7" s="24">
        <v>726.28</v>
      </c>
      <c r="U7" s="24">
        <v>1073.43</v>
      </c>
      <c r="V7" s="24">
        <v>21506</v>
      </c>
      <c r="W7" s="24">
        <v>10.35</v>
      </c>
      <c r="X7" s="24">
        <v>2077.87</v>
      </c>
      <c r="Y7" s="24">
        <v>88.4</v>
      </c>
      <c r="Z7" s="24">
        <v>90.23</v>
      </c>
      <c r="AA7" s="24">
        <v>75.22</v>
      </c>
      <c r="AB7" s="24">
        <v>74.63</v>
      </c>
      <c r="AC7" s="24">
        <v>71.31</v>
      </c>
      <c r="AD7" s="24">
        <v>102.13</v>
      </c>
      <c r="AE7" s="24">
        <v>101.72</v>
      </c>
      <c r="AF7" s="24">
        <v>102.73</v>
      </c>
      <c r="AG7" s="24">
        <v>102.7</v>
      </c>
      <c r="AH7" s="24">
        <v>104.11</v>
      </c>
      <c r="AI7" s="24">
        <v>105.35</v>
      </c>
      <c r="AJ7" s="24">
        <v>435.47</v>
      </c>
      <c r="AK7" s="24">
        <v>462.58</v>
      </c>
      <c r="AL7" s="24">
        <v>569.98</v>
      </c>
      <c r="AM7" s="24">
        <v>653.08000000000004</v>
      </c>
      <c r="AN7" s="24">
        <v>735.29</v>
      </c>
      <c r="AO7" s="24">
        <v>109.51</v>
      </c>
      <c r="AP7" s="24">
        <v>112.88</v>
      </c>
      <c r="AQ7" s="24">
        <v>94.97</v>
      </c>
      <c r="AR7" s="24">
        <v>48.2</v>
      </c>
      <c r="AS7" s="24">
        <v>46.91</v>
      </c>
      <c r="AT7" s="24">
        <v>63.89</v>
      </c>
      <c r="AU7" s="24">
        <v>43.97</v>
      </c>
      <c r="AV7" s="24">
        <v>106.81</v>
      </c>
      <c r="AW7" s="24">
        <v>85.94</v>
      </c>
      <c r="AX7" s="24">
        <v>32.06</v>
      </c>
      <c r="AY7" s="24">
        <v>-4.29</v>
      </c>
      <c r="AZ7" s="24">
        <v>47.44</v>
      </c>
      <c r="BA7" s="24">
        <v>49.18</v>
      </c>
      <c r="BB7" s="24">
        <v>47.72</v>
      </c>
      <c r="BC7" s="24">
        <v>46.85</v>
      </c>
      <c r="BD7" s="24">
        <v>44.35</v>
      </c>
      <c r="BE7" s="24">
        <v>44.07</v>
      </c>
      <c r="BF7" s="24">
        <v>4580.17</v>
      </c>
      <c r="BG7" s="24">
        <v>4813.16</v>
      </c>
      <c r="BH7" s="24">
        <v>4662.17</v>
      </c>
      <c r="BI7" s="24">
        <v>4398.34</v>
      </c>
      <c r="BJ7" s="24">
        <v>4075.38</v>
      </c>
      <c r="BK7" s="24">
        <v>1243.71</v>
      </c>
      <c r="BL7" s="24">
        <v>1194.1500000000001</v>
      </c>
      <c r="BM7" s="24">
        <v>1206.79</v>
      </c>
      <c r="BN7" s="24">
        <v>1268.6300000000001</v>
      </c>
      <c r="BO7" s="24">
        <v>1283.69</v>
      </c>
      <c r="BP7" s="24">
        <v>1201.79</v>
      </c>
      <c r="BQ7" s="24">
        <v>71.62</v>
      </c>
      <c r="BR7" s="24">
        <v>72.55</v>
      </c>
      <c r="BS7" s="24">
        <v>79.209999999999994</v>
      </c>
      <c r="BT7" s="24">
        <v>50.65</v>
      </c>
      <c r="BU7" s="24">
        <v>48.8</v>
      </c>
      <c r="BV7" s="24">
        <v>74.3</v>
      </c>
      <c r="BW7" s="24">
        <v>72.260000000000005</v>
      </c>
      <c r="BX7" s="24">
        <v>71.84</v>
      </c>
      <c r="BY7" s="24">
        <v>82.88</v>
      </c>
      <c r="BZ7" s="24">
        <v>82.53</v>
      </c>
      <c r="CA7" s="24">
        <v>75.31</v>
      </c>
      <c r="CB7" s="24">
        <v>232.39</v>
      </c>
      <c r="CC7" s="24">
        <v>230.57</v>
      </c>
      <c r="CD7" s="24">
        <v>211.83</v>
      </c>
      <c r="CE7" s="24">
        <v>327.07</v>
      </c>
      <c r="CF7" s="24">
        <v>342.61</v>
      </c>
      <c r="CG7" s="24">
        <v>221.81</v>
      </c>
      <c r="CH7" s="24">
        <v>230.02</v>
      </c>
      <c r="CI7" s="24">
        <v>228.47</v>
      </c>
      <c r="CJ7" s="24">
        <v>187.76</v>
      </c>
      <c r="CK7" s="24">
        <v>190.48</v>
      </c>
      <c r="CL7" s="24">
        <v>216.39</v>
      </c>
      <c r="CM7" s="24">
        <v>40.200000000000003</v>
      </c>
      <c r="CN7" s="24">
        <v>39.9</v>
      </c>
      <c r="CO7" s="24">
        <v>39.6</v>
      </c>
      <c r="CP7" s="24">
        <v>39.5</v>
      </c>
      <c r="CQ7" s="24">
        <v>38.299999999999997</v>
      </c>
      <c r="CR7" s="24">
        <v>43.36</v>
      </c>
      <c r="CS7" s="24">
        <v>42.56</v>
      </c>
      <c r="CT7" s="24">
        <v>42.47</v>
      </c>
      <c r="CU7" s="24">
        <v>45.87</v>
      </c>
      <c r="CV7" s="24">
        <v>44.24</v>
      </c>
      <c r="CW7" s="24">
        <v>42.57</v>
      </c>
      <c r="CX7" s="24">
        <v>64.19</v>
      </c>
      <c r="CY7" s="24">
        <v>65.459999999999994</v>
      </c>
      <c r="CZ7" s="24">
        <v>66.39</v>
      </c>
      <c r="DA7" s="24">
        <v>67.31</v>
      </c>
      <c r="DB7" s="24">
        <v>68.290000000000006</v>
      </c>
      <c r="DC7" s="24">
        <v>83.06</v>
      </c>
      <c r="DD7" s="24">
        <v>83.32</v>
      </c>
      <c r="DE7" s="24">
        <v>83.75</v>
      </c>
      <c r="DF7" s="24">
        <v>87.65</v>
      </c>
      <c r="DG7" s="24">
        <v>88.15</v>
      </c>
      <c r="DH7" s="24">
        <v>85.24</v>
      </c>
      <c r="DI7" s="24">
        <v>21.82</v>
      </c>
      <c r="DJ7" s="24">
        <v>23.9</v>
      </c>
      <c r="DK7" s="24">
        <v>25.69</v>
      </c>
      <c r="DL7" s="24">
        <v>27.33</v>
      </c>
      <c r="DM7" s="24">
        <v>29.28</v>
      </c>
      <c r="DN7" s="24">
        <v>23.93</v>
      </c>
      <c r="DO7" s="24">
        <v>24.68</v>
      </c>
      <c r="DP7" s="24">
        <v>24.68</v>
      </c>
      <c r="DQ7" s="24">
        <v>29.24</v>
      </c>
      <c r="DR7" s="24">
        <v>31.73</v>
      </c>
      <c r="DS7" s="24">
        <v>25.87</v>
      </c>
      <c r="DT7" s="24">
        <v>0</v>
      </c>
      <c r="DU7" s="24">
        <v>0</v>
      </c>
      <c r="DV7" s="24">
        <v>0</v>
      </c>
      <c r="DW7" s="24">
        <v>0</v>
      </c>
      <c r="DX7" s="24">
        <v>0</v>
      </c>
      <c r="DY7" s="24">
        <v>0</v>
      </c>
      <c r="DZ7" s="24">
        <v>0.01</v>
      </c>
      <c r="EA7" s="24">
        <v>8.6199999999999992</v>
      </c>
      <c r="EB7" s="24">
        <v>0</v>
      </c>
      <c r="EC7" s="24">
        <v>0</v>
      </c>
      <c r="ED7" s="24">
        <v>0.01</v>
      </c>
      <c r="EE7" s="24">
        <v>0</v>
      </c>
      <c r="EF7" s="24">
        <v>0</v>
      </c>
      <c r="EG7" s="24">
        <v>0</v>
      </c>
      <c r="EH7" s="24">
        <v>0</v>
      </c>
      <c r="EI7" s="24">
        <v>0</v>
      </c>
      <c r="EJ7" s="24">
        <v>0.09</v>
      </c>
      <c r="EK7" s="24">
        <v>0.13</v>
      </c>
      <c r="EL7" s="24">
        <v>0.36</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2023-01-20T02:17:13Z</cp:lastPrinted>
  <dcterms:created xsi:type="dcterms:W3CDTF">2023-01-12T23:38:18Z</dcterms:created>
  <dcterms:modified xsi:type="dcterms:W3CDTF">2023-01-20T02:17:20Z</dcterms:modified>
  <cp:category/>
</cp:coreProperties>
</file>