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J:\R04年度\81経営比較分析表\R03\【東港】経営比較分析表\"/>
    </mc:Choice>
  </mc:AlternateContent>
  <xr:revisionPtr revIDLastSave="0" documentId="13_ncr:1_{CEBD8F1A-76EE-4353-8FDB-045DEA55AD15}" xr6:coauthVersionLast="47" xr6:coauthVersionMax="47" xr10:uidLastSave="{00000000-0000-0000-0000-000000000000}"/>
  <workbookProtection workbookAlgorithmName="SHA-512" workbookHashValue="zaXQitFVwW7XqlMEOMWp09jWg/s0LZvJh7j43pmg986voZtVdkI6aPpbCHRaUoy/fU1S63Gcs5vkEIZwiHmKww==" workbookSaltValue="UGzv99BGlKHezR+dyaqQDg==" workbookSpinCount="100000" lockStructure="1"/>
  <bookViews>
    <workbookView xWindow="19080" yWindow="-120" windowWidth="19440" windowHeight="1500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<sst xmlns="http://schemas.openxmlformats.org/spreadsheetml/2006/main" count="231" uniqueCount="114">
  <si>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</si>
  <si>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</si>
  <si>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</si>
  <si>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</si>
  <si>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</si>
  <si>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</si>
  <si>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</si>
  <si>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</si>
  <si>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</si>
  <si>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</si>
  <si>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</si>
  <si>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</si>
  <si>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</si>
  <si>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</si>
  <si>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</si>
  <si>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</si>
  <si>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</si>
  <si>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</si>
  <si>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</si>
  <si>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</si>
  <si>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</si>
  <si>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</si>
  <si>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</si>
  <si>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</si>
  <si>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</si>
  <si>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</si>
  <si>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</si>
  <si>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</si>
  <si>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</si>
  <si>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</si>
  <si>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</si>
  <si>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</si>
  <si>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</si>
  <si>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</si>
  <si>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</si>
  <si>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</si>
  <si>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</si>
  <si>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</si>
  <si>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</si>
  <si>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</si>
  <si>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</si>
  <si>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</si>
  <si>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</si>
  <si>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</si>
  <si>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</si>
  <si>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</si>
  <si>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</si>
  <si>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</si>
  <si>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</si>
  <si>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</si>
  <si>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</si>
  <si>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</si>
  <si>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</si>
  <si>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</si>
  <si>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</si>
  <si>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</si>
  <si>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</si>
  <si>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</si>
  <si>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</si>
  <si>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</si>
  <si>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</si>
  <si>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</si>
  <si>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</si>
  <si>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</si>
  <si>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</si>
  <si>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</si>
  <si>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</si>
  <si>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</si>
  <si>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</si>
  <si>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</si>
  <si>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</si>
  <si>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</si>
  <si>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</si>
  <si>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</si>
  <si>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</si>
  <si>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</si>
  <si>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</si>
  <si>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</si>
  <si>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</si>
  <si>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</si>
  <si>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</si>
  <si>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</si>
  <si>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</si>
  <si>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</si>
  <si>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</si>
  <si>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</si>
  <si>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</si>
  <si>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</si>
  <si>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</si>
  <si>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</si>
  <si>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</si>
  <si>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</si>
  <si>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新潟東港地域水道用水供給企業団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</si>
  <si>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</si>
  <si>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</si>
  <si>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</si>
  <si>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</si>
  <si>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</si>
  <si>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</si>
  <si>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</si>
  <si>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</si>
  <si>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</si>
  <si>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</si>
  <si>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</si>
  <si>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</si>
  <si>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</si>
  <si>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</si>
  <si>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</si>
  <si>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</si>
  <si>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</si>
  <si>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</si>
  <si>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類似団体と同水準で推移している。
②管路経年化率
　同時期に布設された管路が多いため、上昇が続いている。
③管路更新率
　マスタープランに基づき、令和5年度以降に順次更新を行う予定としている。</t>
    <rPh sb="19" eb="22">
      <t>ドウスイジュン</t>
    </rPh>
    <rPh sb="23" eb="25">
      <t>スイイ</t>
    </rPh>
    <rPh sb="40" eb="43">
      <t>ドウジキ</t>
    </rPh>
    <rPh sb="44" eb="46">
      <t>フセツ</t>
    </rPh>
    <rPh sb="49" eb="51">
      <t>カンロ</t>
    </rPh>
    <rPh sb="52" eb="53">
      <t>オオ</t>
    </rPh>
    <rPh sb="60" eb="61">
      <t>ツヅ</t>
    </rPh>
    <rPh sb="68" eb="70">
      <t>カンロ</t>
    </rPh>
    <rPh sb="70" eb="73">
      <t>コウシンリツ</t>
    </rPh>
    <rPh sb="95" eb="97">
      <t>ジュンジ</t>
    </rPh>
    <phoneticPr fontId="4"/>
  </si>
  <si>
    <t xml:space="preserve">「マスタープラン2021」に基いた健全な経営を行っている。今後も給水収益の減少を見越した上での適切な規模で老朽施設の更新や、基幹施設の耐震化といった設備計画を滞りなく実施するためにも引き続き業務改善を推進していく。
</t>
    <rPh sb="14" eb="15">
      <t>モト</t>
    </rPh>
    <rPh sb="17" eb="19">
      <t>ケンゼン</t>
    </rPh>
    <rPh sb="20" eb="22">
      <t>ケイエイ</t>
    </rPh>
    <rPh sb="23" eb="24">
      <t>オコナ</t>
    </rPh>
    <rPh sb="29" eb="31">
      <t>コンゴ</t>
    </rPh>
    <rPh sb="32" eb="34">
      <t>キュウスイ</t>
    </rPh>
    <rPh sb="34" eb="36">
      <t>シュウエキ</t>
    </rPh>
    <rPh sb="37" eb="39">
      <t>ゲンショウ</t>
    </rPh>
    <rPh sb="40" eb="42">
      <t>ミコ</t>
    </rPh>
    <rPh sb="44" eb="45">
      <t>ウエ</t>
    </rPh>
    <rPh sb="47" eb="49">
      <t>テキセツ</t>
    </rPh>
    <rPh sb="50" eb="52">
      <t>キボ</t>
    </rPh>
    <rPh sb="53" eb="55">
      <t>ロウキュウ</t>
    </rPh>
    <rPh sb="74" eb="78">
      <t>セツビケイカク</t>
    </rPh>
    <rPh sb="79" eb="80">
      <t>トドコオ</t>
    </rPh>
    <rPh sb="83" eb="85">
      <t>ジッシ</t>
    </rPh>
    <rPh sb="91" eb="92">
      <t>ヒ</t>
    </rPh>
    <rPh sb="93" eb="94">
      <t>ツヅ</t>
    </rPh>
    <rPh sb="95" eb="97">
      <t>ギョウム</t>
    </rPh>
    <rPh sb="97" eb="99">
      <t>カイゼン</t>
    </rPh>
    <rPh sb="100" eb="102">
      <t>スイシン</t>
    </rPh>
    <phoneticPr fontId="4"/>
  </si>
  <si>
    <t>①経営収支比率
　比率は前年度よりも落ちたものの依然として100％を上回り、内訳も総費用を給水収益によって賄われており、健全な経営を維持している。
②累積欠損金比率
　当年度においても欠損金は発生していない。
③流動比率
　令和3年度完了工事等の未払金があり流動負債が大きく増加したため比率は減少しているが、比率は100％を大きく上回り、また類似団体よりも高い水準を維持している。
④企業債残高対給水収益比率
　給水収益の減少が続いている中で昨年度も借入を行ったが、企業債残高を一定以下に抑制し、類似団体よりも低い水準を維持している。
⑤料金回収率
　前年度と比較して供給単価が減少したため回収率は減少したが、100％以上を維持している。
⑥給水原価
　原価はほぼ横ばいのまま類似団体より低い水準を維持している。
⑦施設利用率
　例年と変わらず類似団体より低い水準となっている。
⑧有収率
　例年同様に水質管理上の計画的な排水により100％を下回っている。</t>
    <rPh sb="221" eb="224">
      <t>サクネンド</t>
    </rPh>
    <rPh sb="225" eb="227">
      <t>カリイレ</t>
    </rPh>
    <rPh sb="228" eb="229">
      <t>オコナ</t>
    </rPh>
    <rPh sb="239" eb="243">
      <t>イッテイイカ</t>
    </rPh>
    <rPh sb="248" eb="252">
      <t>ルイジダンタイ</t>
    </rPh>
    <rPh sb="255" eb="256">
      <t>ヒク</t>
    </rPh>
    <rPh sb="257" eb="259">
      <t>スイジュン</t>
    </rPh>
    <rPh sb="260" eb="262">
      <t>イジ</t>
    </rPh>
    <rPh sb="396" eb="400">
      <t>レイネンドウヨウ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</si>
</sst>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2.98</c:v>
                </c:pt>
                <c:pt idx="1">
                  <c:v>0</c:v>
                </c:pt>
                <c:pt idx="2">
                  <c:v>0</c:v>
                </c:pt>
                <c:pt idx="3">
                  <c:v>0</c:v>
                </c:pt>
                <c:pt idx="4">
                  <c:v>0</c:v>
                </c:pt>
              </c:numCache>
            </c:numRef>
          </c:val>
          <c:extLst>
            <c:ext xmlns:c16="http://schemas.microsoft.com/office/drawing/2014/chart" uri="{C3380CC4-5D6E-409C-BE32-E72D297353CC}">
              <c16:uniqueId val="{00000000-59C5-4A42-BCF4-FE30208F15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59C5-4A42-BCF4-FE30208F15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54.75</c:v>
                </c:pt>
                <c:pt idx="1">
                  <c:v>54.27</c:v>
                </c:pt>
                <c:pt idx="2">
                  <c:v>52.83</c:v>
                </c:pt>
                <c:pt idx="3">
                  <c:v>52.11</c:v>
                </c:pt>
                <c:pt idx="4">
                  <c:v>54.61</c:v>
                </c:pt>
              </c:numCache>
            </c:numRef>
          </c:val>
          <c:extLst>
            <c:ext xmlns:c16="http://schemas.microsoft.com/office/drawing/2014/chart" uri="{C3380CC4-5D6E-409C-BE32-E72D297353CC}">
              <c16:uniqueId val="{00000000-76EB-4A6F-B1F7-9F795BA3F3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76EB-4A6F-B1F7-9F795BA3F3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99.55</c:v>
                </c:pt>
                <c:pt idx="1">
                  <c:v>99.44</c:v>
                </c:pt>
                <c:pt idx="2">
                  <c:v>99.41</c:v>
                </c:pt>
                <c:pt idx="3">
                  <c:v>99.39</c:v>
                </c:pt>
                <c:pt idx="4">
                  <c:v>99.45</c:v>
                </c:pt>
              </c:numCache>
            </c:numRef>
          </c:val>
          <c:extLst>
            <c:ext xmlns:c16="http://schemas.microsoft.com/office/drawing/2014/chart" uri="{C3380CC4-5D6E-409C-BE32-E72D297353CC}">
              <c16:uniqueId val="{00000000-C84B-4213-B449-04DB22C6A1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C84B-4213-B449-04DB22C6A1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113.79</c:v>
                </c:pt>
                <c:pt idx="1">
                  <c:v>125.12</c:v>
                </c:pt>
                <c:pt idx="2">
                  <c:v>120.65</c:v>
                </c:pt>
                <c:pt idx="3">
                  <c:v>127.27</c:v>
                </c:pt>
                <c:pt idx="4">
                  <c:v>117.56</c:v>
                </c:pt>
              </c:numCache>
            </c:numRef>
          </c:val>
          <c:extLst>
            <c:ext xmlns:c16="http://schemas.microsoft.com/office/drawing/2014/chart" uri="{C3380CC4-5D6E-409C-BE32-E72D297353CC}">
              <c16:uniqueId val="{00000000-C556-40C8-BF03-22A51C048D5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C556-40C8-BF03-22A51C048D5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56.31</c:v>
                </c:pt>
                <c:pt idx="1">
                  <c:v>57.47</c:v>
                </c:pt>
                <c:pt idx="2">
                  <c:v>55.76</c:v>
                </c:pt>
                <c:pt idx="3">
                  <c:v>57.52</c:v>
                </c:pt>
                <c:pt idx="4">
                  <c:v>57.29</c:v>
                </c:pt>
              </c:numCache>
            </c:numRef>
          </c:val>
          <c:extLst>
            <c:ext xmlns:c16="http://schemas.microsoft.com/office/drawing/2014/chart" uri="{C3380CC4-5D6E-409C-BE32-E72D297353CC}">
              <c16:uniqueId val="{00000000-BB5F-43DA-B839-C4424D2ABF5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BB5F-43DA-B839-C4424D2ABF5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12.49</c:v>
                </c:pt>
                <c:pt idx="2">
                  <c:v>41.42</c:v>
                </c:pt>
                <c:pt idx="3">
                  <c:v>54.37</c:v>
                </c:pt>
                <c:pt idx="4">
                  <c:v>76.16</c:v>
                </c:pt>
              </c:numCache>
            </c:numRef>
          </c:val>
          <c:extLst>
            <c:ext xmlns:c16="http://schemas.microsoft.com/office/drawing/2014/chart" uri="{C3380CC4-5D6E-409C-BE32-E72D297353CC}">
              <c16:uniqueId val="{00000000-DA8C-4010-942B-FB4578A890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DA8C-4010-942B-FB4578A890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76-44A0-8E03-992EA3806A2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AA76-44A0-8E03-992EA3806A2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744.32</c:v>
                </c:pt>
                <c:pt idx="1">
                  <c:v>975.88</c:v>
                </c:pt>
                <c:pt idx="2">
                  <c:v>486.05</c:v>
                </c:pt>
                <c:pt idx="3">
                  <c:v>802.23</c:v>
                </c:pt>
                <c:pt idx="4">
                  <c:v>376.72</c:v>
                </c:pt>
              </c:numCache>
            </c:numRef>
          </c:val>
          <c:extLst>
            <c:ext xmlns:c16="http://schemas.microsoft.com/office/drawing/2014/chart" uri="{C3380CC4-5D6E-409C-BE32-E72D297353CC}">
              <c16:uniqueId val="{00000000-68CE-4519-BF45-8A661438F9E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68CE-4519-BF45-8A661438F9E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183.72</c:v>
                </c:pt>
                <c:pt idx="1">
                  <c:v>170.92</c:v>
                </c:pt>
                <c:pt idx="2">
                  <c:v>179</c:v>
                </c:pt>
                <c:pt idx="3">
                  <c:v>168.3</c:v>
                </c:pt>
                <c:pt idx="4">
                  <c:v>170.88</c:v>
                </c:pt>
              </c:numCache>
            </c:numRef>
          </c:val>
          <c:extLst>
            <c:ext xmlns:c16="http://schemas.microsoft.com/office/drawing/2014/chart" uri="{C3380CC4-5D6E-409C-BE32-E72D297353CC}">
              <c16:uniqueId val="{00000000-08FA-4628-8B4A-5F088A18EA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08FA-4628-8B4A-5F088A18EA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107.91</c:v>
                </c:pt>
                <c:pt idx="1">
                  <c:v>119.75</c:v>
                </c:pt>
                <c:pt idx="2">
                  <c:v>113.97</c:v>
                </c:pt>
                <c:pt idx="3">
                  <c:v>121.2</c:v>
                </c:pt>
                <c:pt idx="4">
                  <c:v>114.35</c:v>
                </c:pt>
              </c:numCache>
            </c:numRef>
          </c:val>
          <c:extLst>
            <c:ext xmlns:c16="http://schemas.microsoft.com/office/drawing/2014/chart" uri="{C3380CC4-5D6E-409C-BE32-E72D297353CC}">
              <c16:uniqueId val="{00000000-05E2-49FB-A027-11F014F158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05E2-49FB-A027-11F014F158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49.81</c:v>
                </c:pt>
                <c:pt idx="1">
                  <c:v>45.25</c:v>
                </c:pt>
                <c:pt idx="2">
                  <c:v>48.6</c:v>
                </c:pt>
                <c:pt idx="3">
                  <c:v>46.19</c:v>
                </c:pt>
                <c:pt idx="4">
                  <c:v>47.14</c:v>
                </c:pt>
              </c:numCache>
            </c:numRef>
          </c:val>
          <c:extLst>
            <c:ext xmlns:c16="http://schemas.microsoft.com/office/drawing/2014/chart" uri="{C3380CC4-5D6E-409C-BE32-E72D297353CC}">
              <c16:uniqueId val="{00000000-4BBC-4CD1-A94D-0FD8D0EEAB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4BBC-4CD1-A94D-0FD8D0EEAB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新潟県　新潟東港地域水道用水供給企業団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79.38</v>
      </c>
      <c r="J10" s="38"/>
      <c r="K10" s="38"/>
      <c r="L10" s="38"/>
      <c r="M10" s="38"/>
      <c r="N10" s="38"/>
      <c r="O10" s="65"/>
      <c r="P10" s="55">
        <f>データ!$P$6</f>
        <v>99.59</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877437</v>
      </c>
      <c r="AM10" s="66"/>
      <c r="AN10" s="66"/>
      <c r="AO10" s="66"/>
      <c r="AP10" s="66"/>
      <c r="AQ10" s="66"/>
      <c r="AR10" s="66"/>
      <c r="AS10" s="66"/>
      <c r="AT10" s="37">
        <f>データ!$V$6</f>
        <v>960.29</v>
      </c>
      <c r="AU10" s="38"/>
      <c r="AV10" s="38"/>
      <c r="AW10" s="38"/>
      <c r="AX10" s="38"/>
      <c r="AY10" s="38"/>
      <c r="AZ10" s="38"/>
      <c r="BA10" s="38"/>
      <c r="BB10" s="55">
        <f>データ!$W$6</f>
        <v>913.72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tSMyJlO+LWkiSAW10QDAU66SMt06n7IIAXn7D2h6P5e8i6SMuQWJBpats3sa5KNrq9fUBQy/D3m+j6S2FMvTBQ==" saltValue="i33fbMoQCI/ONo8H5GVMr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159271</v>
      </c>
      <c r="D6" s="20">
        <f t="shared" si="3"/>
        <v>46</v>
      </c>
      <c r="E6" s="20">
        <f t="shared" si="3"/>
        <v>1</v>
      </c>
      <c r="F6" s="20">
        <f t="shared" si="3"/>
        <v>0</v>
      </c>
      <c r="G6" s="20">
        <f t="shared" si="3"/>
        <v>2</v>
      </c>
      <c r="H6" s="20" t="str">
        <f t="shared" si="3"/>
        <v>新潟県　新潟東港地域水道用水供給企業団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79.38</v>
      </c>
      <c r="P6" s="21">
        <f t="shared" si="3"/>
        <v>99.59</v>
      </c>
      <c r="Q6" s="21">
        <f t="shared" si="3"/>
        <v>0</v>
      </c>
      <c r="R6" s="21" t="str">
        <f t="shared" si="3"/>
        <v>-</v>
      </c>
      <c r="S6" s="21" t="str">
        <f t="shared" si="3"/>
        <v>-</v>
      </c>
      <c r="T6" s="21" t="str">
        <f t="shared" si="3"/>
        <v>-</v>
      </c>
      <c r="U6" s="21">
        <f t="shared" si="3"/>
        <v>877437</v>
      </c>
      <c r="V6" s="21">
        <f t="shared" si="3"/>
        <v>960.29</v>
      </c>
      <c r="W6" s="21">
        <f t="shared" si="3"/>
        <v>913.72</v>
      </c>
      <c r="X6" s="22">
        <f>IF(X7="",NA(),X7)</f>
        <v>113.79</v>
      </c>
      <c r="Y6" s="22">
        <f t="shared" ref="Y6:AG6" si="4">IF(Y7="",NA(),Y7)</f>
        <v>125.12</v>
      </c>
      <c r="Z6" s="22">
        <f t="shared" si="4"/>
        <v>120.65</v>
      </c>
      <c r="AA6" s="22">
        <f t="shared" si="4"/>
        <v>127.27</v>
      </c>
      <c r="AB6" s="22">
        <f t="shared" si="4"/>
        <v>117.56</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744.32</v>
      </c>
      <c r="AU6" s="22">
        <f t="shared" ref="AU6:BC6" si="6">IF(AU7="",NA(),AU7)</f>
        <v>975.88</v>
      </c>
      <c r="AV6" s="22">
        <f t="shared" si="6"/>
        <v>486.05</v>
      </c>
      <c r="AW6" s="22">
        <f t="shared" si="6"/>
        <v>802.23</v>
      </c>
      <c r="AX6" s="22">
        <f t="shared" si="6"/>
        <v>376.72</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183.72</v>
      </c>
      <c r="BF6" s="22">
        <f t="shared" ref="BF6:BN6" si="7">IF(BF7="",NA(),BF7)</f>
        <v>170.92</v>
      </c>
      <c r="BG6" s="22">
        <f t="shared" si="7"/>
        <v>179</v>
      </c>
      <c r="BH6" s="22">
        <f t="shared" si="7"/>
        <v>168.3</v>
      </c>
      <c r="BI6" s="22">
        <f t="shared" si="7"/>
        <v>170.88</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107.91</v>
      </c>
      <c r="BQ6" s="22">
        <f t="shared" ref="BQ6:BY6" si="8">IF(BQ7="",NA(),BQ7)</f>
        <v>119.75</v>
      </c>
      <c r="BR6" s="22">
        <f t="shared" si="8"/>
        <v>113.97</v>
      </c>
      <c r="BS6" s="22">
        <f t="shared" si="8"/>
        <v>121.2</v>
      </c>
      <c r="BT6" s="22">
        <f t="shared" si="8"/>
        <v>114.35</v>
      </c>
      <c r="BU6" s="22">
        <f t="shared" si="8"/>
        <v>114.14</v>
      </c>
      <c r="BV6" s="22">
        <f t="shared" si="8"/>
        <v>112.83</v>
      </c>
      <c r="BW6" s="22">
        <f t="shared" si="8"/>
        <v>112.84</v>
      </c>
      <c r="BX6" s="22">
        <f t="shared" si="8"/>
        <v>110.77</v>
      </c>
      <c r="BY6" s="22">
        <f t="shared" si="8"/>
        <v>112.35</v>
      </c>
      <c r="BZ6" s="21" t="str">
        <f>IF(BZ7="","",IF(BZ7="-","【-】","【"&amp;SUBSTITUTE(TEXT(BZ7,"#,##0.00"),"-","△")&amp;"】"))</f>
        <v>【112.35】</v>
      </c>
      <c r="CA6" s="22">
        <f>IF(CA7="",NA(),CA7)</f>
        <v>49.81</v>
      </c>
      <c r="CB6" s="22">
        <f t="shared" ref="CB6:CJ6" si="9">IF(CB7="",NA(),CB7)</f>
        <v>45.25</v>
      </c>
      <c r="CC6" s="22">
        <f t="shared" si="9"/>
        <v>48.6</v>
      </c>
      <c r="CD6" s="22">
        <f t="shared" si="9"/>
        <v>46.19</v>
      </c>
      <c r="CE6" s="22">
        <f t="shared" si="9"/>
        <v>47.14</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54.75</v>
      </c>
      <c r="CM6" s="22">
        <f t="shared" ref="CM6:CU6" si="10">IF(CM7="",NA(),CM7)</f>
        <v>54.27</v>
      </c>
      <c r="CN6" s="22">
        <f t="shared" si="10"/>
        <v>52.83</v>
      </c>
      <c r="CO6" s="22">
        <f t="shared" si="10"/>
        <v>52.11</v>
      </c>
      <c r="CP6" s="22">
        <f t="shared" si="10"/>
        <v>54.61</v>
      </c>
      <c r="CQ6" s="22">
        <f t="shared" si="10"/>
        <v>62.19</v>
      </c>
      <c r="CR6" s="22">
        <f t="shared" si="10"/>
        <v>61.77</v>
      </c>
      <c r="CS6" s="22">
        <f t="shared" si="10"/>
        <v>61.69</v>
      </c>
      <c r="CT6" s="22">
        <f t="shared" si="10"/>
        <v>62.26</v>
      </c>
      <c r="CU6" s="22">
        <f t="shared" si="10"/>
        <v>62.22</v>
      </c>
      <c r="CV6" s="21" t="str">
        <f>IF(CV7="","",IF(CV7="-","【-】","【"&amp;SUBSTITUTE(TEXT(CV7,"#,##0.00"),"-","△")&amp;"】"))</f>
        <v>【62.22】</v>
      </c>
      <c r="CW6" s="22">
        <f>IF(CW7="",NA(),CW7)</f>
        <v>99.55</v>
      </c>
      <c r="CX6" s="22">
        <f t="shared" ref="CX6:DF6" si="11">IF(CX7="",NA(),CX7)</f>
        <v>99.44</v>
      </c>
      <c r="CY6" s="22">
        <f t="shared" si="11"/>
        <v>99.41</v>
      </c>
      <c r="CZ6" s="22">
        <f t="shared" si="11"/>
        <v>99.39</v>
      </c>
      <c r="DA6" s="22">
        <f t="shared" si="11"/>
        <v>99.45</v>
      </c>
      <c r="DB6" s="22">
        <f t="shared" si="11"/>
        <v>100.05</v>
      </c>
      <c r="DC6" s="22">
        <f t="shared" si="11"/>
        <v>100.08</v>
      </c>
      <c r="DD6" s="22">
        <f t="shared" si="11"/>
        <v>100</v>
      </c>
      <c r="DE6" s="22">
        <f t="shared" si="11"/>
        <v>100.16</v>
      </c>
      <c r="DF6" s="22">
        <f t="shared" si="11"/>
        <v>100.28</v>
      </c>
      <c r="DG6" s="21" t="str">
        <f>IF(DG7="","",IF(DG7="-","【-】","【"&amp;SUBSTITUTE(TEXT(DG7,"#,##0.00"),"-","△")&amp;"】"))</f>
        <v>【100.28】</v>
      </c>
      <c r="DH6" s="22">
        <f>IF(DH7="",NA(),DH7)</f>
        <v>56.31</v>
      </c>
      <c r="DI6" s="22">
        <f t="shared" ref="DI6:DQ6" si="12">IF(DI7="",NA(),DI7)</f>
        <v>57.47</v>
      </c>
      <c r="DJ6" s="22">
        <f t="shared" si="12"/>
        <v>55.76</v>
      </c>
      <c r="DK6" s="22">
        <f t="shared" si="12"/>
        <v>57.52</v>
      </c>
      <c r="DL6" s="22">
        <f t="shared" si="12"/>
        <v>57.29</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2">
        <f t="shared" ref="DT6:EB6" si="13">IF(DT7="",NA(),DT7)</f>
        <v>12.49</v>
      </c>
      <c r="DU6" s="22">
        <f t="shared" si="13"/>
        <v>41.42</v>
      </c>
      <c r="DV6" s="22">
        <f t="shared" si="13"/>
        <v>54.37</v>
      </c>
      <c r="DW6" s="22">
        <f t="shared" si="13"/>
        <v>76.16</v>
      </c>
      <c r="DX6" s="22">
        <f t="shared" si="13"/>
        <v>22.46</v>
      </c>
      <c r="DY6" s="22">
        <f t="shared" si="13"/>
        <v>25.84</v>
      </c>
      <c r="DZ6" s="22">
        <f t="shared" si="13"/>
        <v>27.61</v>
      </c>
      <c r="EA6" s="22">
        <f t="shared" si="13"/>
        <v>30.3</v>
      </c>
      <c r="EB6" s="22">
        <f t="shared" si="13"/>
        <v>31.74</v>
      </c>
      <c r="EC6" s="21" t="str">
        <f>IF(EC7="","",IF(EC7="-","【-】","【"&amp;SUBSTITUTE(TEXT(EC7,"#,##0.00"),"-","△")&amp;"】"))</f>
        <v>【31.74】</v>
      </c>
      <c r="ED6" s="22">
        <f>IF(ED7="",NA(),ED7)</f>
        <v>2.98</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159271</v>
      </c>
      <c r="D7" s="24">
        <v>46</v>
      </c>
      <c r="E7" s="24">
        <v>1</v>
      </c>
      <c r="F7" s="24">
        <v>0</v>
      </c>
      <c r="G7" s="24">
        <v>2</v>
      </c>
      <c r="H7" s="24" t="s">
        <v>92</v>
      </c>
      <c r="I7" s="24" t="s">
        <v>93</v>
      </c>
      <c r="J7" s="24" t="s">
        <v>94</v>
      </c>
      <c r="K7" s="24" t="s">
        <v>95</v>
      </c>
      <c r="L7" s="24" t="s">
        <v>96</v>
      </c>
      <c r="M7" s="24" t="s">
        <v>97</v>
      </c>
      <c r="N7" s="25" t="s">
        <v>98</v>
      </c>
      <c r="O7" s="25">
        <v>79.38</v>
      </c>
      <c r="P7" s="25">
        <v>99.59</v>
      </c>
      <c r="Q7" s="25">
        <v>0</v>
      </c>
      <c r="R7" s="25" t="s">
        <v>98</v>
      </c>
      <c r="S7" s="25" t="s">
        <v>98</v>
      </c>
      <c r="T7" s="25" t="s">
        <v>98</v>
      </c>
      <c r="U7" s="25">
        <v>877437</v>
      </c>
      <c r="V7" s="25">
        <v>960.29</v>
      </c>
      <c r="W7" s="25">
        <v>913.72</v>
      </c>
      <c r="X7" s="25">
        <v>113.79</v>
      </c>
      <c r="Y7" s="25">
        <v>125.12</v>
      </c>
      <c r="Z7" s="25">
        <v>120.65</v>
      </c>
      <c r="AA7" s="25">
        <v>127.27</v>
      </c>
      <c r="AB7" s="25">
        <v>117.56</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744.32</v>
      </c>
      <c r="AU7" s="25">
        <v>975.88</v>
      </c>
      <c r="AV7" s="25">
        <v>486.05</v>
      </c>
      <c r="AW7" s="25">
        <v>802.23</v>
      </c>
      <c r="AX7" s="25">
        <v>376.72</v>
      </c>
      <c r="AY7" s="25">
        <v>243.44</v>
      </c>
      <c r="AZ7" s="25">
        <v>258.49</v>
      </c>
      <c r="BA7" s="25">
        <v>271.10000000000002</v>
      </c>
      <c r="BB7" s="25">
        <v>284.45</v>
      </c>
      <c r="BC7" s="25">
        <v>309.23</v>
      </c>
      <c r="BD7" s="25">
        <v>309.23</v>
      </c>
      <c r="BE7" s="25">
        <v>183.72</v>
      </c>
      <c r="BF7" s="25">
        <v>170.92</v>
      </c>
      <c r="BG7" s="25">
        <v>179</v>
      </c>
      <c r="BH7" s="25">
        <v>168.3</v>
      </c>
      <c r="BI7" s="25">
        <v>170.88</v>
      </c>
      <c r="BJ7" s="25">
        <v>303.26</v>
      </c>
      <c r="BK7" s="25">
        <v>290.31</v>
      </c>
      <c r="BL7" s="25">
        <v>272.95999999999998</v>
      </c>
      <c r="BM7" s="25">
        <v>260.95999999999998</v>
      </c>
      <c r="BN7" s="25">
        <v>240.07</v>
      </c>
      <c r="BO7" s="25">
        <v>240.07</v>
      </c>
      <c r="BP7" s="25">
        <v>107.91</v>
      </c>
      <c r="BQ7" s="25">
        <v>119.75</v>
      </c>
      <c r="BR7" s="25">
        <v>113.97</v>
      </c>
      <c r="BS7" s="25">
        <v>121.2</v>
      </c>
      <c r="BT7" s="25">
        <v>114.35</v>
      </c>
      <c r="BU7" s="25">
        <v>114.14</v>
      </c>
      <c r="BV7" s="25">
        <v>112.83</v>
      </c>
      <c r="BW7" s="25">
        <v>112.84</v>
      </c>
      <c r="BX7" s="25">
        <v>110.77</v>
      </c>
      <c r="BY7" s="25">
        <v>112.35</v>
      </c>
      <c r="BZ7" s="25">
        <v>112.35</v>
      </c>
      <c r="CA7" s="25">
        <v>49.81</v>
      </c>
      <c r="CB7" s="25">
        <v>45.25</v>
      </c>
      <c r="CC7" s="25">
        <v>48.6</v>
      </c>
      <c r="CD7" s="25">
        <v>46.19</v>
      </c>
      <c r="CE7" s="25">
        <v>47.14</v>
      </c>
      <c r="CF7" s="25">
        <v>73.03</v>
      </c>
      <c r="CG7" s="25">
        <v>73.86</v>
      </c>
      <c r="CH7" s="25">
        <v>73.849999999999994</v>
      </c>
      <c r="CI7" s="25">
        <v>73.180000000000007</v>
      </c>
      <c r="CJ7" s="25">
        <v>73.05</v>
      </c>
      <c r="CK7" s="25">
        <v>73.05</v>
      </c>
      <c r="CL7" s="25">
        <v>54.75</v>
      </c>
      <c r="CM7" s="25">
        <v>54.27</v>
      </c>
      <c r="CN7" s="25">
        <v>52.83</v>
      </c>
      <c r="CO7" s="25">
        <v>52.11</v>
      </c>
      <c r="CP7" s="25">
        <v>54.61</v>
      </c>
      <c r="CQ7" s="25">
        <v>62.19</v>
      </c>
      <c r="CR7" s="25">
        <v>61.77</v>
      </c>
      <c r="CS7" s="25">
        <v>61.69</v>
      </c>
      <c r="CT7" s="25">
        <v>62.26</v>
      </c>
      <c r="CU7" s="25">
        <v>62.22</v>
      </c>
      <c r="CV7" s="25">
        <v>62.22</v>
      </c>
      <c r="CW7" s="25">
        <v>99.55</v>
      </c>
      <c r="CX7" s="25">
        <v>99.44</v>
      </c>
      <c r="CY7" s="25">
        <v>99.41</v>
      </c>
      <c r="CZ7" s="25">
        <v>99.39</v>
      </c>
      <c r="DA7" s="25">
        <v>99.45</v>
      </c>
      <c r="DB7" s="25">
        <v>100.05</v>
      </c>
      <c r="DC7" s="25">
        <v>100.08</v>
      </c>
      <c r="DD7" s="25">
        <v>100</v>
      </c>
      <c r="DE7" s="25">
        <v>100.16</v>
      </c>
      <c r="DF7" s="25">
        <v>100.28</v>
      </c>
      <c r="DG7" s="25">
        <v>100.28</v>
      </c>
      <c r="DH7" s="25">
        <v>56.31</v>
      </c>
      <c r="DI7" s="25">
        <v>57.47</v>
      </c>
      <c r="DJ7" s="25">
        <v>55.76</v>
      </c>
      <c r="DK7" s="25">
        <v>57.52</v>
      </c>
      <c r="DL7" s="25">
        <v>57.29</v>
      </c>
      <c r="DM7" s="25">
        <v>54.73</v>
      </c>
      <c r="DN7" s="25">
        <v>55.77</v>
      </c>
      <c r="DO7" s="25">
        <v>56.48</v>
      </c>
      <c r="DP7" s="25">
        <v>57.5</v>
      </c>
      <c r="DQ7" s="25">
        <v>58.52</v>
      </c>
      <c r="DR7" s="25">
        <v>58.52</v>
      </c>
      <c r="DS7" s="25">
        <v>0</v>
      </c>
      <c r="DT7" s="25">
        <v>12.49</v>
      </c>
      <c r="DU7" s="25">
        <v>41.42</v>
      </c>
      <c r="DV7" s="25">
        <v>54.37</v>
      </c>
      <c r="DW7" s="25">
        <v>76.16</v>
      </c>
      <c r="DX7" s="25">
        <v>22.46</v>
      </c>
      <c r="DY7" s="25">
        <v>25.84</v>
      </c>
      <c r="DZ7" s="25">
        <v>27.61</v>
      </c>
      <c r="EA7" s="25">
        <v>30.3</v>
      </c>
      <c r="EB7" s="25">
        <v>31.74</v>
      </c>
      <c r="EC7" s="25">
        <v>31.74</v>
      </c>
      <c r="ED7" s="25">
        <v>2.98</v>
      </c>
      <c r="EE7" s="25">
        <v>0</v>
      </c>
      <c r="EF7" s="25">
        <v>0</v>
      </c>
      <c r="EG7" s="25">
        <v>0</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