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3.11.32\共有フォルダ_landisk\財政課共有フォルダ\予算第３担当\☆決算関係\☆R3 決算関係\【その他照会・回答】\34 【総務省】公営企業経営比較分析表調査（R5.1.11）\04 総務省提出（R5.1.26）\"/>
    </mc:Choice>
  </mc:AlternateContent>
  <workbookProtection workbookAlgorithmName="SHA-512" workbookHashValue="p7MzsG692GuQbeukr+/spmIok3Er70QRzeJcKSrCioTpGW0JG+wSBugjkiBCLiDaRoFUPpNxiStoTV0w4aF6Ow==" workbookSaltValue="eKxkjKrTv6K6FRe7cnHE8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<sst xmlns="http://schemas.openxmlformats.org/spreadsheetml/2006/main" count="231" uniqueCount="117">
  <si>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</si>
  <si>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</si>
  <si>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</si>
  <si>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</si>
  <si>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</si>
  <si>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</si>
  <si>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</si>
  <si>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</si>
  <si>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</si>
  <si>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</si>
  <si>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</si>
  <si>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</si>
  <si>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</si>
  <si>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</si>
  <si>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</si>
  <si>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</si>
  <si>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</si>
  <si>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</si>
  <si>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</si>
  <si>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</si>
  <si>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</si>
  <si>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</si>
  <si>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</si>
  <si>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</si>
  <si>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</si>
  <si>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</si>
  <si>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</si>
  <si>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</si>
  <si>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</si>
  <si>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</si>
  <si>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</si>
  <si>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</si>
  <si>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</si>
  <si>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</si>
  <si>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</si>
  <si>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</si>
  <si>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</si>
  <si>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</si>
  <si>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</si>
  <si>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</si>
  <si>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</si>
  <si>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</si>
  <si>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</si>
  <si>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</si>
  <si>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</si>
  <si>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</si>
  <si>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</si>
  <si>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</si>
  <si>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</si>
  <si>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</si>
  <si>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</si>
  <si>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</si>
  <si>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</si>
  <si>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</si>
  <si>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</si>
  <si>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</si>
  <si>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</si>
  <si>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</si>
  <si>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</si>
  <si>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</si>
  <si>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</si>
  <si>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</si>
  <si>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</si>
  <si>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</si>
  <si>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</si>
  <si>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</si>
  <si>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</si>
  <si>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</si>
  <si>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</si>
  <si>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</si>
  <si>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</si>
  <si>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</si>
  <si>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</si>
  <si>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</si>
  <si>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</si>
  <si>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</si>
  <si>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</si>
  <si>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</si>
  <si>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</si>
  <si>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</si>
  <si>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</si>
  <si>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</si>
  <si>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</si>
  <si>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</si>
  <si>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</si>
  <si>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</si>
  <si>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</si>
  <si>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</si>
  <si>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</si>
  <si>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</si>
  <si>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</si>
  <si>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</si>
  <si>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</si>
  <si>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</si>
  <si>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</si>
  <si>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</si>
  <si>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</si>
  <si>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</si>
  <si>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</si>
  <si>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</si>
  <si>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</si>
  <si>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</si>
  <si>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</si>
  <si>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</si>
  <si>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</si>
  <si>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</si>
  <si>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</si>
  <si>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</si>
  <si>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</si>
  <si>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</si>
  <si>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</si>
  <si>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</si>
  <si>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</si>
  <si>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</si>
  <si>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①経常収支比率は、過去５年100％以上を維持しており、健全な経営を続けているといえる。
　③流動比率は、平成29年度以降100％以上を維持している。
　④企業債残高対事業規模比率は、過去５年類似団体と比較して大幅に上回っているが、企業債残高は年々減少しており、今後も償還額が借入額を上回ることから、当該値は減少することが見込まれる。
　⑤経費回収率及び⑥汚水処理原価は、類似団体と比較して、普及率が低いことや、処理区域内の人口密度が低いことによる汚水処理経費に対する使用料収入が少ないことにより、類似団体平均値と比較して、経費回収率は100％を下回り、汚水処理原価は30円高く150円となっている。
　⑦施設利用率は、過去５年類似団体と比較して上回っているが、今後人口減少等社会情勢の変化に対応して、施設規模の適正化を図っていく必要がある。
　⑧水洗化率は、過去５年類似団体と比較して下回っているが、年々向上している。新規供用開始区域への積極的な臨戸訪問により早期の接続につなげ、水洗化の促進に取り組んでいく。
</t>
    <rPh sb="175" eb="176">
      <t>オヨ</t>
    </rPh>
    <phoneticPr fontId="4"/>
  </si>
  <si>
    <t xml:space="preserve">①有形固定資産減価償却率は、類似団体と比較して下回っており、耐用年数を超えた管や施設等が少ないといえる。
②管渠老朽化率及び③管渠改善率は、類似団体と比較してともに下回っているが、アセットマネジメント手法の考え方に基づき、計画的かつ効率的に管の更新を進めていく必要がある。
</t>
    <rPh sb="60" eb="61">
      <t>オヨ</t>
    </rPh>
    <rPh sb="82" eb="83">
      <t>シタ</t>
    </rPh>
    <phoneticPr fontId="4"/>
  </si>
  <si>
    <t xml:space="preserve">　人口減少や新型コロナウイルス感染症拡大などの影響により、使用料収入は減少しているものの、維持管理費の大幅な増大はなく、経常収支比率及び流動比率が100％以上を維持しており、健全な経営ができているといえる。
　しかし、今後の社会情勢の変化に対応し、将来への負担を過度のものとしないよう、適正な使用料の設定や、アセットマネジメント手法の考え方に基づく計画的な設備投資を行い、引き続き持続可能な事業運営に努めていく必要がある。
</t>
    <rPh sb="23" eb="25">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</si>
</sst>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0.55000000000000004</c:v>
                </c:pt>
                <c:pt idx="1">
                  <c:v>0.51</c:v>
                </c:pt>
                <c:pt idx="2">
                  <c:v>0.6</c:v>
                </c:pt>
                <c:pt idx="3">
                  <c:v>0.5</c:v>
                </c:pt>
                <c:pt idx="4">
                  <c:v>0.43</c:v>
                </c:pt>
              </c:numCache>
            </c:numRef>
          </c:val>
          <c:extLst>
            <c:ext xmlns:c16="http://schemas.microsoft.com/office/drawing/2014/chart" uri="{C3380CC4-5D6E-409C-BE32-E72D297353CC}">
              <c16:uniqueId val="{00000000-7532-4AAA-94B2-1419285FBE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7532-4AAA-94B2-1419285FBE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72.290000000000006</c:v>
                </c:pt>
                <c:pt idx="1">
                  <c:v>67.72</c:v>
                </c:pt>
                <c:pt idx="2">
                  <c:v>68.739999999999995</c:v>
                </c:pt>
                <c:pt idx="3">
                  <c:v>67.87</c:v>
                </c:pt>
                <c:pt idx="4">
                  <c:v>68.19</c:v>
                </c:pt>
              </c:numCache>
            </c:numRef>
          </c:val>
          <c:extLst>
            <c:ext xmlns:c16="http://schemas.microsoft.com/office/drawing/2014/chart" uri="{C3380CC4-5D6E-409C-BE32-E72D297353CC}">
              <c16:uniqueId val="{00000000-76F9-4148-93A4-F25780D45D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76F9-4148-93A4-F25780D45D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89.55</c:v>
                </c:pt>
                <c:pt idx="1">
                  <c:v>89.99</c:v>
                </c:pt>
                <c:pt idx="2">
                  <c:v>90.32</c:v>
                </c:pt>
                <c:pt idx="3">
                  <c:v>90.61</c:v>
                </c:pt>
                <c:pt idx="4">
                  <c:v>90.65</c:v>
                </c:pt>
              </c:numCache>
            </c:numRef>
          </c:val>
          <c:extLst>
            <c:ext xmlns:c16="http://schemas.microsoft.com/office/drawing/2014/chart" uri="{C3380CC4-5D6E-409C-BE32-E72D297353CC}">
              <c16:uniqueId val="{00000000-0C19-4A29-820B-5EDFFB9316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0C19-4A29-820B-5EDFFB9316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107.58</c:v>
                </c:pt>
                <c:pt idx="1">
                  <c:v>107.47</c:v>
                </c:pt>
                <c:pt idx="2">
                  <c:v>105.49</c:v>
                </c:pt>
                <c:pt idx="3">
                  <c:v>106.58</c:v>
                </c:pt>
                <c:pt idx="4">
                  <c:v>107.13</c:v>
                </c:pt>
              </c:numCache>
            </c:numRef>
          </c:val>
          <c:extLst>
            <c:ext xmlns:c16="http://schemas.microsoft.com/office/drawing/2014/chart" uri="{C3380CC4-5D6E-409C-BE32-E72D297353CC}">
              <c16:uniqueId val="{00000000-E4D6-4623-83D8-F9CAE0E8A6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E4D6-4623-83D8-F9CAE0E8A6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41.03</c:v>
                </c:pt>
                <c:pt idx="1">
                  <c:v>42.42</c:v>
                </c:pt>
                <c:pt idx="2">
                  <c:v>43.69</c:v>
                </c:pt>
                <c:pt idx="3">
                  <c:v>44.85</c:v>
                </c:pt>
                <c:pt idx="4">
                  <c:v>46.12</c:v>
                </c:pt>
              </c:numCache>
            </c:numRef>
          </c:val>
          <c:extLst>
            <c:ext xmlns:c16="http://schemas.microsoft.com/office/drawing/2014/chart" uri="{C3380CC4-5D6E-409C-BE32-E72D297353CC}">
              <c16:uniqueId val="{00000000-B234-4ED2-A325-43A1DBD52A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B234-4ED2-A325-43A1DBD52A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7.37</c:v>
                </c:pt>
                <c:pt idx="1">
                  <c:v>7.38</c:v>
                </c:pt>
                <c:pt idx="2">
                  <c:v>7.64</c:v>
                </c:pt>
                <c:pt idx="3">
                  <c:v>7.61</c:v>
                </c:pt>
                <c:pt idx="4">
                  <c:v>7.84</c:v>
                </c:pt>
              </c:numCache>
            </c:numRef>
          </c:val>
          <c:extLst>
            <c:ext xmlns:c16="http://schemas.microsoft.com/office/drawing/2014/chart" uri="{C3380CC4-5D6E-409C-BE32-E72D297353CC}">
              <c16:uniqueId val="{00000000-5BA9-48C5-933E-B0DD29FFB9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5BA9-48C5-933E-B0DD29FFB9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30-46E3-AE87-FBEF2A6DC9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730-46E3-AE87-FBEF2A6DC9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102.88</c:v>
                </c:pt>
                <c:pt idx="1">
                  <c:v>107.88</c:v>
                </c:pt>
                <c:pt idx="2">
                  <c:v>108.67</c:v>
                </c:pt>
                <c:pt idx="3">
                  <c:v>113.35</c:v>
                </c:pt>
                <c:pt idx="4">
                  <c:v>105.47</c:v>
                </c:pt>
              </c:numCache>
            </c:numRef>
          </c:val>
          <c:extLst>
            <c:ext xmlns:c16="http://schemas.microsoft.com/office/drawing/2014/chart" uri="{C3380CC4-5D6E-409C-BE32-E72D297353CC}">
              <c16:uniqueId val="{00000000-619C-4F20-9EEF-7536706A54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619C-4F20-9EEF-7536706A54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1468.32</c:v>
                </c:pt>
                <c:pt idx="1">
                  <c:v>1458.76</c:v>
                </c:pt>
                <c:pt idx="2">
                  <c:v>1452.31</c:v>
                </c:pt>
                <c:pt idx="3">
                  <c:v>1437.27</c:v>
                </c:pt>
                <c:pt idx="4">
                  <c:v>1432.46</c:v>
                </c:pt>
              </c:numCache>
            </c:numRef>
          </c:val>
          <c:extLst>
            <c:ext xmlns:c16="http://schemas.microsoft.com/office/drawing/2014/chart" uri="{C3380CC4-5D6E-409C-BE32-E72D297353CC}">
              <c16:uniqueId val="{00000000-3FB6-4F06-8239-2E48C82D00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3FB6-4F06-8239-2E48C82D00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99.99</c:v>
                </c:pt>
                <c:pt idx="4">
                  <c:v>99.7</c:v>
                </c:pt>
              </c:numCache>
            </c:numRef>
          </c:val>
          <c:extLst>
            <c:ext xmlns:c16="http://schemas.microsoft.com/office/drawing/2014/chart" uri="{C3380CC4-5D6E-409C-BE32-E72D297353CC}">
              <c16:uniqueId val="{00000000-772A-4F23-B974-9EAE5F5FD7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772A-4F23-B974-9EAE5F5FD7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150.99</c:v>
                </c:pt>
                <c:pt idx="1">
                  <c:v>150.99</c:v>
                </c:pt>
                <c:pt idx="2">
                  <c:v>151.03</c:v>
                </c:pt>
                <c:pt idx="3">
                  <c:v>149.24</c:v>
                </c:pt>
                <c:pt idx="4">
                  <c:v>149.83000000000001</c:v>
                </c:pt>
              </c:numCache>
            </c:numRef>
          </c:val>
          <c:extLst>
            <c:ext xmlns:c16="http://schemas.microsoft.com/office/drawing/2014/chart" uri="{C3380CC4-5D6E-409C-BE32-E72D297353CC}">
              <c16:uniqueId val="{00000000-5A29-4914-948F-5FB193F97F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5A29-4914-948F-5FB193F97F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静岡市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政令市等</v>
      </c>
      <c r="X8" s="65"/>
      <c r="Y8" s="65"/>
      <c r="Z8" s="65"/>
      <c r="AA8" s="65"/>
      <c r="AB8" s="65"/>
      <c r="AC8" s="65"/>
      <c r="AD8" s="66" t="str">
        <f>データ!$M$6</f>
        <v>自治体職員</v>
      </c>
      <c r="AE8" s="66"/>
      <c r="AF8" s="66"/>
      <c r="AG8" s="66"/>
      <c r="AH8" s="66"/>
      <c r="AI8" s="66"/>
      <c r="AJ8" s="66"/>
      <c r="AK8" s="3"/>
      <c r="AL8" s="45">
        <f>データ!S6</f>
        <v>689079</v>
      </c>
      <c r="AM8" s="45"/>
      <c r="AN8" s="45"/>
      <c r="AO8" s="45"/>
      <c r="AP8" s="45"/>
      <c r="AQ8" s="45"/>
      <c r="AR8" s="45"/>
      <c r="AS8" s="45"/>
      <c r="AT8" s="46">
        <f>データ!T6</f>
        <v>1411.83</v>
      </c>
      <c r="AU8" s="46"/>
      <c r="AV8" s="46"/>
      <c r="AW8" s="46"/>
      <c r="AX8" s="46"/>
      <c r="AY8" s="46"/>
      <c r="AZ8" s="46"/>
      <c r="BA8" s="46"/>
      <c r="BB8" s="46">
        <f>データ!U6</f>
        <v>488.08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60.33</v>
      </c>
      <c r="J10" s="46"/>
      <c r="K10" s="46"/>
      <c r="L10" s="46"/>
      <c r="M10" s="46"/>
      <c r="N10" s="46"/>
      <c r="O10" s="46"/>
      <c r="P10" s="46">
        <f>データ!P6</f>
        <v>87.91</v>
      </c>
      <c r="Q10" s="46"/>
      <c r="R10" s="46"/>
      <c r="S10" s="46"/>
      <c r="T10" s="46"/>
      <c r="U10" s="46"/>
      <c r="V10" s="46"/>
      <c r="W10" s="46">
        <f>データ!Q6</f>
        <v>52.15</v>
      </c>
      <c r="X10" s="46"/>
      <c r="Y10" s="46"/>
      <c r="Z10" s="46"/>
      <c r="AA10" s="46"/>
      <c r="AB10" s="46"/>
      <c r="AC10" s="46"/>
      <c r="AD10" s="45">
        <f>データ!R6</f>
        <v>2770</v>
      </c>
      <c r="AE10" s="45"/>
      <c r="AF10" s="45"/>
      <c r="AG10" s="45"/>
      <c r="AH10" s="45"/>
      <c r="AI10" s="45"/>
      <c r="AJ10" s="45"/>
      <c r="AK10" s="2"/>
      <c r="AL10" s="45">
        <f>データ!V6</f>
        <v>603698</v>
      </c>
      <c r="AM10" s="45"/>
      <c r="AN10" s="45"/>
      <c r="AO10" s="45"/>
      <c r="AP10" s="45"/>
      <c r="AQ10" s="45"/>
      <c r="AR10" s="45"/>
      <c r="AS10" s="45"/>
      <c r="AT10" s="46">
        <f>データ!W6</f>
        <v>89.9</v>
      </c>
      <c r="AU10" s="46"/>
      <c r="AV10" s="46"/>
      <c r="AW10" s="46"/>
      <c r="AX10" s="46"/>
      <c r="AY10" s="46"/>
      <c r="AZ10" s="46"/>
      <c r="BA10" s="46"/>
      <c r="BB10" s="46">
        <f>データ!X6</f>
        <v>6715.22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16/SgV6azCOGzlqpAnhZRB8KTR0r0TIKflGqSq6Sn7438/4klYRIu7eBOFiFwUeUuvFlPdk3c0F5OZ/niNUMSA==" saltValue="QVyGhWRcOz5Dqt/wmFrU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221007</v>
      </c>
      <c r="D6" s="19">
        <f t="shared" si="3"/>
        <v>46</v>
      </c>
      <c r="E6" s="19">
        <f t="shared" si="3"/>
        <v>17</v>
      </c>
      <c r="F6" s="19">
        <f t="shared" si="3"/>
        <v>1</v>
      </c>
      <c r="G6" s="19">
        <f t="shared" si="3"/>
        <v>0</v>
      </c>
      <c r="H6" s="19" t="str">
        <f t="shared" si="3"/>
        <v>静岡県　静岡市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60.33</v>
      </c>
      <c r="P6" s="20">
        <f t="shared" si="3"/>
        <v>87.91</v>
      </c>
      <c r="Q6" s="20">
        <f t="shared" si="3"/>
        <v>52.15</v>
      </c>
      <c r="R6" s="20">
        <f t="shared" si="3"/>
        <v>2770</v>
      </c>
      <c r="S6" s="20">
        <f t="shared" si="3"/>
        <v>689079</v>
      </c>
      <c r="T6" s="20">
        <f t="shared" si="3"/>
        <v>1411.83</v>
      </c>
      <c r="U6" s="20">
        <f t="shared" si="3"/>
        <v>488.08</v>
      </c>
      <c r="V6" s="20">
        <f t="shared" si="3"/>
        <v>603698</v>
      </c>
      <c r="W6" s="20">
        <f t="shared" si="3"/>
        <v>89.9</v>
      </c>
      <c r="X6" s="20">
        <f t="shared" si="3"/>
        <v>6715.22</v>
      </c>
      <c r="Y6" s="21">
        <f>IF(Y7="",NA(),Y7)</f>
        <v>107.58</v>
      </c>
      <c r="Z6" s="21">
        <f t="shared" ref="Z6:AH6" si="4">IF(Z7="",NA(),Z7)</f>
        <v>107.47</v>
      </c>
      <c r="AA6" s="21">
        <f t="shared" si="4"/>
        <v>105.49</v>
      </c>
      <c r="AB6" s="21">
        <f t="shared" si="4"/>
        <v>106.58</v>
      </c>
      <c r="AC6" s="21">
        <f t="shared" si="4"/>
        <v>107.13</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102.88</v>
      </c>
      <c r="AV6" s="21">
        <f t="shared" ref="AV6:BD6" si="6">IF(AV7="",NA(),AV7)</f>
        <v>107.88</v>
      </c>
      <c r="AW6" s="21">
        <f t="shared" si="6"/>
        <v>108.67</v>
      </c>
      <c r="AX6" s="21">
        <f t="shared" si="6"/>
        <v>113.35</v>
      </c>
      <c r="AY6" s="21">
        <f t="shared" si="6"/>
        <v>105.47</v>
      </c>
      <c r="AZ6" s="21">
        <f t="shared" si="6"/>
        <v>64.94</v>
      </c>
      <c r="BA6" s="21">
        <f t="shared" si="6"/>
        <v>70.08</v>
      </c>
      <c r="BB6" s="21">
        <f t="shared" si="6"/>
        <v>72.92</v>
      </c>
      <c r="BC6" s="21">
        <f t="shared" si="6"/>
        <v>71.39</v>
      </c>
      <c r="BD6" s="21">
        <f t="shared" si="6"/>
        <v>74.09</v>
      </c>
      <c r="BE6" s="20" t="str">
        <f>IF(BE7="","",IF(BE7="-","【-】","【"&amp;SUBSTITUTE(TEXT(BE7,"#,##0.00"),"-","△")&amp;"】"))</f>
        <v>【71.39】</v>
      </c>
      <c r="BF6" s="21">
        <f>IF(BF7="",NA(),BF7)</f>
        <v>1468.32</v>
      </c>
      <c r="BG6" s="21">
        <f t="shared" ref="BG6:BO6" si="7">IF(BG7="",NA(),BG7)</f>
        <v>1458.76</v>
      </c>
      <c r="BH6" s="21">
        <f t="shared" si="7"/>
        <v>1452.31</v>
      </c>
      <c r="BI6" s="21">
        <f t="shared" si="7"/>
        <v>1437.27</v>
      </c>
      <c r="BJ6" s="21">
        <f t="shared" si="7"/>
        <v>1432.46</v>
      </c>
      <c r="BK6" s="21">
        <f t="shared" si="7"/>
        <v>549.48</v>
      </c>
      <c r="BL6" s="21">
        <f t="shared" si="7"/>
        <v>537.13</v>
      </c>
      <c r="BM6" s="21">
        <f t="shared" si="7"/>
        <v>531.38</v>
      </c>
      <c r="BN6" s="21">
        <f t="shared" si="7"/>
        <v>551.04</v>
      </c>
      <c r="BO6" s="21">
        <f t="shared" si="7"/>
        <v>523.58000000000004</v>
      </c>
      <c r="BP6" s="20" t="str">
        <f>IF(BP7="","",IF(BP7="-","【-】","【"&amp;SUBSTITUTE(TEXT(BP7,"#,##0.00"),"-","△")&amp;"】"))</f>
        <v>【669.12】</v>
      </c>
      <c r="BQ6" s="21">
        <f>IF(BQ7="",NA(),BQ7)</f>
        <v>100</v>
      </c>
      <c r="BR6" s="21">
        <f t="shared" ref="BR6:BZ6" si="8">IF(BR7="",NA(),BR7)</f>
        <v>100</v>
      </c>
      <c r="BS6" s="21">
        <f t="shared" si="8"/>
        <v>100</v>
      </c>
      <c r="BT6" s="21">
        <f t="shared" si="8"/>
        <v>99.99</v>
      </c>
      <c r="BU6" s="21">
        <f t="shared" si="8"/>
        <v>99.7</v>
      </c>
      <c r="BV6" s="21">
        <f t="shared" si="8"/>
        <v>113.83</v>
      </c>
      <c r="BW6" s="21">
        <f t="shared" si="8"/>
        <v>112.43</v>
      </c>
      <c r="BX6" s="21">
        <f t="shared" si="8"/>
        <v>110.92</v>
      </c>
      <c r="BY6" s="21">
        <f t="shared" si="8"/>
        <v>105.67</v>
      </c>
      <c r="BZ6" s="21">
        <f t="shared" si="8"/>
        <v>105.37</v>
      </c>
      <c r="CA6" s="20" t="str">
        <f>IF(CA7="","",IF(CA7="-","【-】","【"&amp;SUBSTITUTE(TEXT(CA7,"#,##0.00"),"-","△")&amp;"】"))</f>
        <v>【99.73】</v>
      </c>
      <c r="CB6" s="21">
        <f>IF(CB7="",NA(),CB7)</f>
        <v>150.99</v>
      </c>
      <c r="CC6" s="21">
        <f t="shared" ref="CC6:CK6" si="9">IF(CC7="",NA(),CC7)</f>
        <v>150.99</v>
      </c>
      <c r="CD6" s="21">
        <f t="shared" si="9"/>
        <v>151.03</v>
      </c>
      <c r="CE6" s="21">
        <f t="shared" si="9"/>
        <v>149.24</v>
      </c>
      <c r="CF6" s="21">
        <f t="shared" si="9"/>
        <v>149.83000000000001</v>
      </c>
      <c r="CG6" s="21">
        <f t="shared" si="9"/>
        <v>116.87</v>
      </c>
      <c r="CH6" s="21">
        <f t="shared" si="9"/>
        <v>118.55</v>
      </c>
      <c r="CI6" s="21">
        <f t="shared" si="9"/>
        <v>119.33</v>
      </c>
      <c r="CJ6" s="21">
        <f t="shared" si="9"/>
        <v>118.72</v>
      </c>
      <c r="CK6" s="21">
        <f t="shared" si="9"/>
        <v>120.5</v>
      </c>
      <c r="CL6" s="20" t="str">
        <f>IF(CL7="","",IF(CL7="-","【-】","【"&amp;SUBSTITUTE(TEXT(CL7,"#,##0.00"),"-","△")&amp;"】"))</f>
        <v>【134.98】</v>
      </c>
      <c r="CM6" s="21">
        <f>IF(CM7="",NA(),CM7)</f>
        <v>72.290000000000006</v>
      </c>
      <c r="CN6" s="21">
        <f t="shared" ref="CN6:CV6" si="10">IF(CN7="",NA(),CN7)</f>
        <v>67.72</v>
      </c>
      <c r="CO6" s="21">
        <f t="shared" si="10"/>
        <v>68.739999999999995</v>
      </c>
      <c r="CP6" s="21">
        <f t="shared" si="10"/>
        <v>67.87</v>
      </c>
      <c r="CQ6" s="21">
        <f t="shared" si="10"/>
        <v>68.19</v>
      </c>
      <c r="CR6" s="21">
        <f t="shared" si="10"/>
        <v>59.44</v>
      </c>
      <c r="CS6" s="21">
        <f t="shared" si="10"/>
        <v>57.38</v>
      </c>
      <c r="CT6" s="21">
        <f t="shared" si="10"/>
        <v>58.09</v>
      </c>
      <c r="CU6" s="21">
        <f t="shared" si="10"/>
        <v>58.16</v>
      </c>
      <c r="CV6" s="21">
        <f t="shared" si="10"/>
        <v>58.91</v>
      </c>
      <c r="CW6" s="20" t="str">
        <f>IF(CW7="","",IF(CW7="-","【-】","【"&amp;SUBSTITUTE(TEXT(CW7,"#,##0.00"),"-","△")&amp;"】"))</f>
        <v>【59.99】</v>
      </c>
      <c r="CX6" s="21">
        <f>IF(CX7="",NA(),CX7)</f>
        <v>89.55</v>
      </c>
      <c r="CY6" s="21">
        <f t="shared" ref="CY6:DG6" si="11">IF(CY7="",NA(),CY7)</f>
        <v>89.99</v>
      </c>
      <c r="CZ6" s="21">
        <f t="shared" si="11"/>
        <v>90.32</v>
      </c>
      <c r="DA6" s="21">
        <f t="shared" si="11"/>
        <v>90.61</v>
      </c>
      <c r="DB6" s="21">
        <f t="shared" si="11"/>
        <v>90.65</v>
      </c>
      <c r="DC6" s="21">
        <f t="shared" si="11"/>
        <v>98.9</v>
      </c>
      <c r="DD6" s="21">
        <f t="shared" si="11"/>
        <v>98.98</v>
      </c>
      <c r="DE6" s="21">
        <f t="shared" si="11"/>
        <v>99.01</v>
      </c>
      <c r="DF6" s="21">
        <f t="shared" si="11"/>
        <v>99.1</v>
      </c>
      <c r="DG6" s="21">
        <f t="shared" si="11"/>
        <v>99.16</v>
      </c>
      <c r="DH6" s="20" t="str">
        <f>IF(DH7="","",IF(DH7="-","【-】","【"&amp;SUBSTITUTE(TEXT(DH7,"#,##0.00"),"-","△")&amp;"】"))</f>
        <v>【95.72】</v>
      </c>
      <c r="DI6" s="21">
        <f>IF(DI7="",NA(),DI7)</f>
        <v>41.03</v>
      </c>
      <c r="DJ6" s="21">
        <f t="shared" ref="DJ6:DR6" si="12">IF(DJ7="",NA(),DJ7)</f>
        <v>42.42</v>
      </c>
      <c r="DK6" s="21">
        <f t="shared" si="12"/>
        <v>43.69</v>
      </c>
      <c r="DL6" s="21">
        <f t="shared" si="12"/>
        <v>44.85</v>
      </c>
      <c r="DM6" s="21">
        <f t="shared" si="12"/>
        <v>46.12</v>
      </c>
      <c r="DN6" s="21">
        <f t="shared" si="12"/>
        <v>45.79</v>
      </c>
      <c r="DO6" s="21">
        <f t="shared" si="12"/>
        <v>47.06</v>
      </c>
      <c r="DP6" s="21">
        <f t="shared" si="12"/>
        <v>48.25</v>
      </c>
      <c r="DQ6" s="21">
        <f t="shared" si="12"/>
        <v>49.35</v>
      </c>
      <c r="DR6" s="21">
        <f t="shared" si="12"/>
        <v>50.38</v>
      </c>
      <c r="DS6" s="20" t="str">
        <f>IF(DS7="","",IF(DS7="-","【-】","【"&amp;SUBSTITUTE(TEXT(DS7,"#,##0.00"),"-","△")&amp;"】"))</f>
        <v>【38.17】</v>
      </c>
      <c r="DT6" s="21">
        <f>IF(DT7="",NA(),DT7)</f>
        <v>7.37</v>
      </c>
      <c r="DU6" s="21">
        <f t="shared" ref="DU6:EC6" si="13">IF(DU7="",NA(),DU7)</f>
        <v>7.38</v>
      </c>
      <c r="DV6" s="21">
        <f t="shared" si="13"/>
        <v>7.64</v>
      </c>
      <c r="DW6" s="21">
        <f t="shared" si="13"/>
        <v>7.61</v>
      </c>
      <c r="DX6" s="21">
        <f t="shared" si="13"/>
        <v>7.84</v>
      </c>
      <c r="DY6" s="21">
        <f t="shared" si="13"/>
        <v>9</v>
      </c>
      <c r="DZ6" s="21">
        <f t="shared" si="13"/>
        <v>9.6300000000000008</v>
      </c>
      <c r="EA6" s="21">
        <f t="shared" si="13"/>
        <v>10.76</v>
      </c>
      <c r="EB6" s="21">
        <f t="shared" si="13"/>
        <v>12.06</v>
      </c>
      <c r="EC6" s="21">
        <f t="shared" si="13"/>
        <v>13.41</v>
      </c>
      <c r="ED6" s="20" t="str">
        <f>IF(ED7="","",IF(ED7="-","【-】","【"&amp;SUBSTITUTE(TEXT(ED7,"#,##0.00"),"-","△")&amp;"】"))</f>
        <v>【6.54】</v>
      </c>
      <c r="EE6" s="21">
        <f>IF(EE7="",NA(),EE7)</f>
        <v>0.55000000000000004</v>
      </c>
      <c r="EF6" s="21">
        <f t="shared" ref="EF6:EN6" si="14">IF(EF7="",NA(),EF7)</f>
        <v>0.51</v>
      </c>
      <c r="EG6" s="21">
        <f t="shared" si="14"/>
        <v>0.6</v>
      </c>
      <c r="EH6" s="21">
        <f t="shared" si="14"/>
        <v>0.5</v>
      </c>
      <c r="EI6" s="21">
        <f t="shared" si="14"/>
        <v>0.43</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221007</v>
      </c>
      <c r="D7" s="23">
        <v>46</v>
      </c>
      <c r="E7" s="23">
        <v>17</v>
      </c>
      <c r="F7" s="23">
        <v>1</v>
      </c>
      <c r="G7" s="23">
        <v>0</v>
      </c>
      <c r="H7" s="23" t="s">
        <v>96</v>
      </c>
      <c r="I7" s="23" t="s">
        <v>97</v>
      </c>
      <c r="J7" s="23" t="s">
        <v>98</v>
      </c>
      <c r="K7" s="23" t="s">
        <v>99</v>
      </c>
      <c r="L7" s="23" t="s">
        <v>100</v>
      </c>
      <c r="M7" s="23" t="s">
        <v>101</v>
      </c>
      <c r="N7" s="24" t="s">
        <v>102</v>
      </c>
      <c r="O7" s="24">
        <v>60.33</v>
      </c>
      <c r="P7" s="24">
        <v>87.91</v>
      </c>
      <c r="Q7" s="24">
        <v>52.15</v>
      </c>
      <c r="R7" s="24">
        <v>2770</v>
      </c>
      <c r="S7" s="24">
        <v>689079</v>
      </c>
      <c r="T7" s="24">
        <v>1411.83</v>
      </c>
      <c r="U7" s="24">
        <v>488.08</v>
      </c>
      <c r="V7" s="24">
        <v>603698</v>
      </c>
      <c r="W7" s="24">
        <v>89.9</v>
      </c>
      <c r="X7" s="24">
        <v>6715.22</v>
      </c>
      <c r="Y7" s="24">
        <v>107.58</v>
      </c>
      <c r="Z7" s="24">
        <v>107.47</v>
      </c>
      <c r="AA7" s="24">
        <v>105.49</v>
      </c>
      <c r="AB7" s="24">
        <v>106.58</v>
      </c>
      <c r="AC7" s="24">
        <v>107.13</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102.88</v>
      </c>
      <c r="AV7" s="24">
        <v>107.88</v>
      </c>
      <c r="AW7" s="24">
        <v>108.67</v>
      </c>
      <c r="AX7" s="24">
        <v>113.35</v>
      </c>
      <c r="AY7" s="24">
        <v>105.47</v>
      </c>
      <c r="AZ7" s="24">
        <v>64.94</v>
      </c>
      <c r="BA7" s="24">
        <v>70.08</v>
      </c>
      <c r="BB7" s="24">
        <v>72.92</v>
      </c>
      <c r="BC7" s="24">
        <v>71.39</v>
      </c>
      <c r="BD7" s="24">
        <v>74.09</v>
      </c>
      <c r="BE7" s="24">
        <v>71.39</v>
      </c>
      <c r="BF7" s="24">
        <v>1468.32</v>
      </c>
      <c r="BG7" s="24">
        <v>1458.76</v>
      </c>
      <c r="BH7" s="24">
        <v>1452.31</v>
      </c>
      <c r="BI7" s="24">
        <v>1437.27</v>
      </c>
      <c r="BJ7" s="24">
        <v>1432.46</v>
      </c>
      <c r="BK7" s="24">
        <v>549.48</v>
      </c>
      <c r="BL7" s="24">
        <v>537.13</v>
      </c>
      <c r="BM7" s="24">
        <v>531.38</v>
      </c>
      <c r="BN7" s="24">
        <v>551.04</v>
      </c>
      <c r="BO7" s="24">
        <v>523.58000000000004</v>
      </c>
      <c r="BP7" s="24">
        <v>669.12</v>
      </c>
      <c r="BQ7" s="24">
        <v>100</v>
      </c>
      <c r="BR7" s="24">
        <v>100</v>
      </c>
      <c r="BS7" s="24">
        <v>100</v>
      </c>
      <c r="BT7" s="24">
        <v>99.99</v>
      </c>
      <c r="BU7" s="24">
        <v>99.7</v>
      </c>
      <c r="BV7" s="24">
        <v>113.83</v>
      </c>
      <c r="BW7" s="24">
        <v>112.43</v>
      </c>
      <c r="BX7" s="24">
        <v>110.92</v>
      </c>
      <c r="BY7" s="24">
        <v>105.67</v>
      </c>
      <c r="BZ7" s="24">
        <v>105.37</v>
      </c>
      <c r="CA7" s="24">
        <v>99.73</v>
      </c>
      <c r="CB7" s="24">
        <v>150.99</v>
      </c>
      <c r="CC7" s="24">
        <v>150.99</v>
      </c>
      <c r="CD7" s="24">
        <v>151.03</v>
      </c>
      <c r="CE7" s="24">
        <v>149.24</v>
      </c>
      <c r="CF7" s="24">
        <v>149.83000000000001</v>
      </c>
      <c r="CG7" s="24">
        <v>116.87</v>
      </c>
      <c r="CH7" s="24">
        <v>118.55</v>
      </c>
      <c r="CI7" s="24">
        <v>119.33</v>
      </c>
      <c r="CJ7" s="24">
        <v>118.72</v>
      </c>
      <c r="CK7" s="24">
        <v>120.5</v>
      </c>
      <c r="CL7" s="24">
        <v>134.97999999999999</v>
      </c>
      <c r="CM7" s="24">
        <v>72.290000000000006</v>
      </c>
      <c r="CN7" s="24">
        <v>67.72</v>
      </c>
      <c r="CO7" s="24">
        <v>68.739999999999995</v>
      </c>
      <c r="CP7" s="24">
        <v>67.87</v>
      </c>
      <c r="CQ7" s="24">
        <v>68.19</v>
      </c>
      <c r="CR7" s="24">
        <v>59.44</v>
      </c>
      <c r="CS7" s="24">
        <v>57.38</v>
      </c>
      <c r="CT7" s="24">
        <v>58.09</v>
      </c>
      <c r="CU7" s="24">
        <v>58.16</v>
      </c>
      <c r="CV7" s="24">
        <v>58.91</v>
      </c>
      <c r="CW7" s="24">
        <v>59.99</v>
      </c>
      <c r="CX7" s="24">
        <v>89.55</v>
      </c>
      <c r="CY7" s="24">
        <v>89.99</v>
      </c>
      <c r="CZ7" s="24">
        <v>90.32</v>
      </c>
      <c r="DA7" s="24">
        <v>90.61</v>
      </c>
      <c r="DB7" s="24">
        <v>90.65</v>
      </c>
      <c r="DC7" s="24">
        <v>98.9</v>
      </c>
      <c r="DD7" s="24">
        <v>98.98</v>
      </c>
      <c r="DE7" s="24">
        <v>99.01</v>
      </c>
      <c r="DF7" s="24">
        <v>99.1</v>
      </c>
      <c r="DG7" s="24">
        <v>99.16</v>
      </c>
      <c r="DH7" s="24">
        <v>95.72</v>
      </c>
      <c r="DI7" s="24">
        <v>41.03</v>
      </c>
      <c r="DJ7" s="24">
        <v>42.42</v>
      </c>
      <c r="DK7" s="24">
        <v>43.69</v>
      </c>
      <c r="DL7" s="24">
        <v>44.85</v>
      </c>
      <c r="DM7" s="24">
        <v>46.12</v>
      </c>
      <c r="DN7" s="24">
        <v>45.79</v>
      </c>
      <c r="DO7" s="24">
        <v>47.06</v>
      </c>
      <c r="DP7" s="24">
        <v>48.25</v>
      </c>
      <c r="DQ7" s="24">
        <v>49.35</v>
      </c>
      <c r="DR7" s="24">
        <v>50.38</v>
      </c>
      <c r="DS7" s="24">
        <v>38.17</v>
      </c>
      <c r="DT7" s="24">
        <v>7.37</v>
      </c>
      <c r="DU7" s="24">
        <v>7.38</v>
      </c>
      <c r="DV7" s="24">
        <v>7.64</v>
      </c>
      <c r="DW7" s="24">
        <v>7.61</v>
      </c>
      <c r="DX7" s="24">
        <v>7.84</v>
      </c>
      <c r="DY7" s="24">
        <v>9</v>
      </c>
      <c r="DZ7" s="24">
        <v>9.6300000000000008</v>
      </c>
      <c r="EA7" s="24">
        <v>10.76</v>
      </c>
      <c r="EB7" s="24">
        <v>12.06</v>
      </c>
      <c r="EC7" s="24">
        <v>13.41</v>
      </c>
      <c r="ED7" s="24">
        <v>6.54</v>
      </c>
      <c r="EE7" s="24">
        <v>0.55000000000000004</v>
      </c>
      <c r="EF7" s="24">
        <v>0.51</v>
      </c>
      <c r="EG7" s="24">
        <v>0.6</v>
      </c>
      <c r="EH7" s="24">
        <v>0.5</v>
      </c>
      <c r="EI7" s="24">
        <v>0.43</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2023-01-20T02:34:58Z</cp:lastPrinted>
  <dcterms:created xsi:type="dcterms:W3CDTF">2022-12-01T01:18:41Z</dcterms:created>
  <dcterms:modified xsi:type="dcterms:W3CDTF">2023-01-26T01:46:35Z</dcterms:modified>
  <cp:category/>
</cp:coreProperties>
</file>