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fVylhQqocP+kNYLOZOgsTwDQHxwwMnJYww/DW2kUfhsk/Dt3eCBW3O1qVX4niOuyqC3M8LpCWBwbp4o/mVU1tA==" workbookSaltValue="lMQF+s+m8xIw5Xrra37F3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<sst xmlns="http://schemas.openxmlformats.org/spreadsheetml/2006/main" count="236" uniqueCount="120">
  <si>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</si>
  <si>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</si>
  <si>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</si>
  <si>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</si>
  <si>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</si>
  <si>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</si>
  <si>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</si>
  <si>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</si>
  <si>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</si>
  <si>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</si>
  <si>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</si>
  <si>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</si>
  <si>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</si>
  <si>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</si>
  <si>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</si>
  <si>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</si>
  <si>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</si>
  <si>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</si>
  <si>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</si>
  <si>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</si>
  <si>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</si>
  <si>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</si>
  <si>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</si>
  <si>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</si>
  <si>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</si>
  <si>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</si>
  <si>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</si>
  <si>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</si>
  <si>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</si>
  <si>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</si>
  <si>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</si>
  <si>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</si>
  <si>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</si>
  <si>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</si>
  <si>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</si>
  <si>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</si>
  <si>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</si>
  <si>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</si>
  <si>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</si>
  <si>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</si>
  <si>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</si>
  <si>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</si>
  <si>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</si>
  <si>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</si>
  <si>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</si>
  <si>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</si>
  <si>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</si>
  <si>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</si>
  <si>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</si>
  <si>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</si>
  <si>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</si>
  <si>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</si>
  <si>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</si>
  <si>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</si>
  <si>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</si>
  <si>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</si>
  <si>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</si>
  <si>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</si>
  <si>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</si>
  <si>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</si>
  <si>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</si>
  <si>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</si>
  <si>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</si>
  <si>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</si>
  <si>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</si>
  <si>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</si>
  <si>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</si>
  <si>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</si>
  <si>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</si>
  <si>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</si>
  <si>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</si>
  <si>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</si>
  <si>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</si>
  <si>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</si>
  <si>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</si>
  <si>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</si>
  <si>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</si>
  <si>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</si>
  <si>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</si>
  <si>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</si>
  <si>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</si>
  <si>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</si>
  <si>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</si>
  <si>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</si>
  <si>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</si>
  <si>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</si>
  <si>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</si>
  <si>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</si>
  <si>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</si>
  <si>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</si>
  <si>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</si>
  <si>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</si>
  <si>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</si>
  <si>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</si>
  <si>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</si>
  <si>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</si>
  <si>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</si>
  <si>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</si>
  <si>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</si>
  <si>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</si>
  <si>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</si>
  <si>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</si>
  <si>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</si>
  <si>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</si>
  <si>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</si>
  <si>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</si>
  <si>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</si>
  <si>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</si>
  <si>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</si>
  <si>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</si>
  <si>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</si>
  <si>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</si>
  <si>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</si>
  <si>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</si>
  <si>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</si>
  <si>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</si>
  <si>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</si>
  <si>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
　供用開始から年数が経つ処理区については、令和２年度の葛沢地区の機器更新により、一通りの地区の更新が完了した。
　今後は、機能強化計画に沿って、より効率的な更新に努めていく。
【管路】
　管渠の耐用年数を考慮すると供用開始から年数がたつ処理区においては、更新に備える必要がある。
　今後は、機能強化計画や随時に管渠老朽化診断を行うこと等により、適切な更新に努めていく。</t>
    <rPh sb="62" eb="64">
      <t>コンゴ</t>
    </rPh>
    <rPh sb="73" eb="74">
      <t>ソ</t>
    </rPh>
    <rPh sb="158" eb="160">
      <t>ズイジ</t>
    </rPh>
    <rPh sb="161" eb="163">
      <t>カンキョ</t>
    </rPh>
    <rPh sb="163" eb="166">
      <t>ロウキュウカ</t>
    </rPh>
    <rPh sb="166" eb="168">
      <t>シンダン</t>
    </rPh>
    <rPh sb="169" eb="170">
      <t>オコナ</t>
    </rPh>
    <rPh sb="173" eb="174">
      <t>ナド</t>
    </rPh>
    <rPh sb="178" eb="180">
      <t>テキセツ</t>
    </rPh>
    <phoneticPr fontId="4"/>
  </si>
  <si>
    <t>　現在横ばいの傾向の使用料収入は、人口減少等により今後は減収に転じる可能性が高く、機能強化計画による改修工事や令和４年台風15号による災害復旧事業等により元利償還金も一定規模で推移することが考えられる。
　このような事業環境等の中において、市内11か所の処理施設を安定的に維持していくために、機能強化計画を適宜見直しながら必要な施設整備を効率的に進めるとともに、地方公営企業法への移行を進め、経営マネジメントの強化を図っていく。</t>
    <rPh sb="1" eb="3">
      <t>ゲンザイ</t>
    </rPh>
    <rPh sb="25" eb="27">
      <t>コンゴ</t>
    </rPh>
    <rPh sb="41" eb="47">
      <t>キノウキョウカケイカク</t>
    </rPh>
    <rPh sb="50" eb="54">
      <t>カイシュウコウジ</t>
    </rPh>
    <rPh sb="55" eb="57">
      <t>レイワ</t>
    </rPh>
    <rPh sb="73" eb="74">
      <t>ナド</t>
    </rPh>
    <rPh sb="83" eb="87">
      <t>イッテイキボ</t>
    </rPh>
    <rPh sb="88" eb="90">
      <t>スイイ</t>
    </rPh>
    <rPh sb="95" eb="96">
      <t>カンガ</t>
    </rPh>
    <rPh sb="146" eb="152">
      <t>キノウキョウカケイカク</t>
    </rPh>
    <rPh sb="153" eb="155">
      <t>テキギ</t>
    </rPh>
    <rPh sb="155" eb="157">
      <t>ミナオ</t>
    </rPh>
    <phoneticPr fontId="4"/>
  </si>
  <si>
    <t>　施設利用率は、他都市と比べても値は高いことから、施設の規模は概ね適正といえるが、近年の物価高騰等により維持管理費用が増傾向にあり、企業債元金償還金も平成20年代に行った施設の新規整備等により高止まりの状況のため、収益的収支比率や経費回収率、汚水処理原価等の各種指標は他都市に比べて下回っている。
　令和４年度に最適整備構想に基づく機能強化計画を策定し投資の効率化等に取り組んでいるが、維持管理費の削減や接続率・収納率の向上等、更なる取り組みが必要である。</t>
    <rPh sb="31" eb="32">
      <t>オオム</t>
    </rPh>
    <rPh sb="41" eb="43">
      <t>キンネン</t>
    </rPh>
    <rPh sb="44" eb="48">
      <t>ブッカコウトウ</t>
    </rPh>
    <rPh sb="48" eb="49">
      <t>ナド</t>
    </rPh>
    <rPh sb="82" eb="83">
      <t>オコナ</t>
    </rPh>
    <rPh sb="88" eb="90">
      <t>シンキ</t>
    </rPh>
    <rPh sb="92" eb="93">
      <t>ナド</t>
    </rPh>
    <rPh sb="96" eb="98">
      <t>タカド</t>
    </rPh>
    <rPh sb="101" eb="103">
      <t>ジョウキョウ</t>
    </rPh>
    <rPh sb="127" eb="128">
      <t>ナド</t>
    </rPh>
    <rPh sb="129" eb="131">
      <t>カクシュ</t>
    </rPh>
    <rPh sb="131" eb="133">
      <t>シヒョウ</t>
    </rPh>
    <rPh sb="141" eb="143">
      <t>シタマワ</t>
    </rPh>
    <rPh sb="150" eb="152">
      <t>レイワ</t>
    </rPh>
    <rPh sb="153" eb="155">
      <t>ネンド</t>
    </rPh>
    <rPh sb="166" eb="172">
      <t>キノウキョウカケイカク</t>
    </rPh>
    <rPh sb="173" eb="175">
      <t>サクテイ</t>
    </rPh>
    <rPh sb="182" eb="183">
      <t>ナド</t>
    </rPh>
    <rPh sb="184" eb="185">
      <t>ト</t>
    </rPh>
    <rPh sb="186" eb="187">
      <t>ク</t>
    </rPh>
    <rPh sb="206" eb="209">
      <t>シュウノウリツ</t>
    </rPh>
    <rPh sb="212" eb="213">
      <t>ナド</t>
    </rPh>
    <rPh sb="214" eb="215">
      <t>サラ</t>
    </rPh>
    <rPh sb="217" eb="218">
      <t>ト</t>
    </rPh>
    <rPh sb="219" eb="22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</si>
</sst>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8-417A-986E-1055925EA2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9D8-417A-986E-1055925EA2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74.88</c:v>
                </c:pt>
                <c:pt idx="1">
                  <c:v>70.88</c:v>
                </c:pt>
                <c:pt idx="2">
                  <c:v>68.63</c:v>
                </c:pt>
                <c:pt idx="3">
                  <c:v>70.78</c:v>
                </c:pt>
                <c:pt idx="4">
                  <c:v>69.319999999999993</c:v>
                </c:pt>
              </c:numCache>
            </c:numRef>
          </c:val>
          <c:extLst>
            <c:ext xmlns:c16="http://schemas.microsoft.com/office/drawing/2014/chart" uri="{C3380CC4-5D6E-409C-BE32-E72D297353CC}">
              <c16:uniqueId val="{00000000-54EE-4B2A-8BB2-CEE77736FA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4EE-4B2A-8BB2-CEE77736FA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75.16</c:v>
                </c:pt>
                <c:pt idx="1">
                  <c:v>76.760000000000005</c:v>
                </c:pt>
                <c:pt idx="2">
                  <c:v>77.37</c:v>
                </c:pt>
                <c:pt idx="3">
                  <c:v>77.62</c:v>
                </c:pt>
                <c:pt idx="4">
                  <c:v>79.11</c:v>
                </c:pt>
              </c:numCache>
            </c:numRef>
          </c:val>
          <c:extLst>
            <c:ext xmlns:c16="http://schemas.microsoft.com/office/drawing/2014/chart" uri="{C3380CC4-5D6E-409C-BE32-E72D297353CC}">
              <c16:uniqueId val="{00000000-A49B-4311-858C-8541F8AA69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49B-4311-858C-8541F8AA69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62.67</c:v>
                </c:pt>
                <c:pt idx="1">
                  <c:v>63.04</c:v>
                </c:pt>
                <c:pt idx="2">
                  <c:v>58.47</c:v>
                </c:pt>
                <c:pt idx="3">
                  <c:v>56.56</c:v>
                </c:pt>
                <c:pt idx="4">
                  <c:v>56.77</c:v>
                </c:pt>
              </c:numCache>
            </c:numRef>
          </c:val>
          <c:extLst>
            <c:ext xmlns:c16="http://schemas.microsoft.com/office/drawing/2014/chart" uri="{C3380CC4-5D6E-409C-BE32-E72D297353CC}">
              <c16:uniqueId val="{00000000-5AEF-4D88-97C9-15361A6CF6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F-4D88-97C9-15361A6CF6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B-49B1-8471-196590DE46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B-49B1-8471-196590DE46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F-45F6-A9C5-62F6EC8356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F-45F6-A9C5-62F6EC8356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64-4AB1-AEC6-47052E7EED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64-4AB1-AEC6-47052E7EED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19-4645-ABBD-527B9787B2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9-4645-ABBD-527B9787B2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5-4C13-82A8-AAEEB89A3E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8B5-4C13-82A8-AAEEB89A3E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28.39</c:v>
                </c:pt>
                <c:pt idx="1">
                  <c:v>26.3</c:v>
                </c:pt>
                <c:pt idx="2">
                  <c:v>29.12</c:v>
                </c:pt>
                <c:pt idx="3">
                  <c:v>28.94</c:v>
                </c:pt>
                <c:pt idx="4">
                  <c:v>27.18</c:v>
                </c:pt>
              </c:numCache>
            </c:numRef>
          </c:val>
          <c:extLst>
            <c:ext xmlns:c16="http://schemas.microsoft.com/office/drawing/2014/chart" uri="{C3380CC4-5D6E-409C-BE32-E72D297353CC}">
              <c16:uniqueId val="{00000000-4FFB-4958-BF6C-2F84E74334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FFB-4958-BF6C-2F84E74334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293.83999999999997</c:v>
                </c:pt>
                <c:pt idx="1">
                  <c:v>337.78</c:v>
                </c:pt>
                <c:pt idx="2">
                  <c:v>320.22000000000003</c:v>
                </c:pt>
                <c:pt idx="3">
                  <c:v>314.74</c:v>
                </c:pt>
                <c:pt idx="4">
                  <c:v>340.42</c:v>
                </c:pt>
              </c:numCache>
            </c:numRef>
          </c:val>
          <c:extLst>
            <c:ext xmlns:c16="http://schemas.microsoft.com/office/drawing/2014/chart" uri="{C3380CC4-5D6E-409C-BE32-E72D297353CC}">
              <c16:uniqueId val="{00000000-27E7-40AA-9842-4AD03659BC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7E7-40AA-9842-4AD03659BC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静岡市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689079</v>
      </c>
      <c r="AM8" s="42"/>
      <c r="AN8" s="42"/>
      <c r="AO8" s="42"/>
      <c r="AP8" s="42"/>
      <c r="AQ8" s="42"/>
      <c r="AR8" s="42"/>
      <c r="AS8" s="42"/>
      <c r="AT8" s="35">
        <f>データ!T6</f>
        <v>1411.83</v>
      </c>
      <c r="AU8" s="35"/>
      <c r="AV8" s="35"/>
      <c r="AW8" s="35"/>
      <c r="AX8" s="35"/>
      <c r="AY8" s="35"/>
      <c r="AZ8" s="35"/>
      <c r="BA8" s="35"/>
      <c r="BB8" s="35">
        <f>データ!U6</f>
        <v>488.08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0.6</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4145</v>
      </c>
      <c r="AM10" s="42"/>
      <c r="AN10" s="42"/>
      <c r="AO10" s="42"/>
      <c r="AP10" s="42"/>
      <c r="AQ10" s="42"/>
      <c r="AR10" s="42"/>
      <c r="AS10" s="42"/>
      <c r="AT10" s="35">
        <f>データ!W6</f>
        <v>1.74</v>
      </c>
      <c r="AU10" s="35"/>
      <c r="AV10" s="35"/>
      <c r="AW10" s="35"/>
      <c r="AX10" s="35"/>
      <c r="AY10" s="35"/>
      <c r="AZ10" s="35"/>
      <c r="BA10" s="35"/>
      <c r="BB10" s="35">
        <f>データ!X6</f>
        <v>2382.1799999999998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L64tHJPG2fuMVjPpPUacBJE1mgqGH5W3oIDZjc3PP993x9DnVTg/zETUhcVbhl8E5uwLlckXhrDpWCPHu4k+3g==" saltValue="tMIb72jBgPU35D8wyBRH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221007</v>
      </c>
      <c r="D6" s="19">
        <f t="shared" si="3"/>
        <v>47</v>
      </c>
      <c r="E6" s="19">
        <f t="shared" si="3"/>
        <v>17</v>
      </c>
      <c r="F6" s="19">
        <f t="shared" si="3"/>
        <v>5</v>
      </c>
      <c r="G6" s="19">
        <f t="shared" si="3"/>
        <v>0</v>
      </c>
      <c r="H6" s="19" t="str">
        <f t="shared" si="3"/>
        <v>静岡県　静岡市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v>
      </c>
      <c r="Q6" s="20">
        <f t="shared" si="3"/>
        <v>100</v>
      </c>
      <c r="R6" s="20">
        <f t="shared" si="3"/>
        <v>2750</v>
      </c>
      <c r="S6" s="20">
        <f t="shared" si="3"/>
        <v>689079</v>
      </c>
      <c r="T6" s="20">
        <f t="shared" si="3"/>
        <v>1411.83</v>
      </c>
      <c r="U6" s="20">
        <f t="shared" si="3"/>
        <v>488.08</v>
      </c>
      <c r="V6" s="20">
        <f t="shared" si="3"/>
        <v>4145</v>
      </c>
      <c r="W6" s="20">
        <f t="shared" si="3"/>
        <v>1.74</v>
      </c>
      <c r="X6" s="20">
        <f t="shared" si="3"/>
        <v>2382.1799999999998</v>
      </c>
      <c r="Y6" s="21">
        <f>IF(Y7="",NA(),Y7)</f>
        <v>62.67</v>
      </c>
      <c r="Z6" s="21">
        <f t="shared" ref="Z6:AH6" si="4">IF(Z7="",NA(),Z7)</f>
        <v>63.04</v>
      </c>
      <c r="AA6" s="21">
        <f t="shared" si="4"/>
        <v>58.47</v>
      </c>
      <c r="AB6" s="21">
        <f t="shared" si="4"/>
        <v>56.56</v>
      </c>
      <c r="AC6" s="21">
        <f t="shared" si="4"/>
        <v>56.77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28.39</v>
      </c>
      <c r="BR6" s="21">
        <f t="shared" ref="BR6:BZ6" si="8">IF(BR7="",NA(),BR7)</f>
        <v>26.3</v>
      </c>
      <c r="BS6" s="21">
        <f t="shared" si="8"/>
        <v>29.12</v>
      </c>
      <c r="BT6" s="21">
        <f t="shared" si="8"/>
        <v>28.94</v>
      </c>
      <c r="BU6" s="21">
        <f t="shared" si="8"/>
        <v>27.18</v>
      </c>
      <c r="BV6" s="21">
        <f t="shared" si="8"/>
        <v>59.8</v>
      </c>
      <c r="BW6" s="21">
        <f t="shared" si="8"/>
        <v>57.77</v>
      </c>
      <c r="BX6" s="21">
        <f t="shared" si="8"/>
        <v>57.31</v>
      </c>
      <c r="BY6" s="21">
        <f t="shared" si="8"/>
        <v>57.08</v>
      </c>
      <c r="BZ6" s="21">
        <f t="shared" si="8"/>
        <v>56.26</v>
      </c>
      <c r="CA6" s="20" t="str">
        <f>IF(CA7="","",IF(CA7="-","【-】","【"&amp;SUBSTITUTE(TEXT(CA7,"#,##0.00"),"-","△")&amp;"】"))</f>
        <v>【60.65】</v>
      </c>
      <c r="CB6" s="21">
        <f>IF(CB7="",NA(),CB7)</f>
        <v>293.83999999999997</v>
      </c>
      <c r="CC6" s="21">
        <f t="shared" ref="CC6:CK6" si="9">IF(CC7="",NA(),CC7)</f>
        <v>337.78</v>
      </c>
      <c r="CD6" s="21">
        <f t="shared" si="9"/>
        <v>320.22000000000003</v>
      </c>
      <c r="CE6" s="21">
        <f t="shared" si="9"/>
        <v>314.74</v>
      </c>
      <c r="CF6" s="21">
        <f t="shared" si="9"/>
        <v>340.42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74.88</v>
      </c>
      <c r="CN6" s="21">
        <f t="shared" ref="CN6:CV6" si="10">IF(CN7="",NA(),CN7)</f>
        <v>70.88</v>
      </c>
      <c r="CO6" s="21">
        <f t="shared" si="10"/>
        <v>68.63</v>
      </c>
      <c r="CP6" s="21">
        <f t="shared" si="10"/>
        <v>70.78</v>
      </c>
      <c r="CQ6" s="21">
        <f t="shared" si="10"/>
        <v>69.319999999999993</v>
      </c>
      <c r="CR6" s="21">
        <f t="shared" si="10"/>
        <v>51.75</v>
      </c>
      <c r="CS6" s="21">
        <f t="shared" si="10"/>
        <v>50.68</v>
      </c>
      <c r="CT6" s="21">
        <f t="shared" si="10"/>
        <v>50.14</v>
      </c>
      <c r="CU6" s="21">
        <f t="shared" si="10"/>
        <v>54.83</v>
      </c>
      <c r="CV6" s="21">
        <f t="shared" si="10"/>
        <v>66.53</v>
      </c>
      <c r="CW6" s="20" t="str">
        <f>IF(CW7="","",IF(CW7="-","【-】","【"&amp;SUBSTITUTE(TEXT(CW7,"#,##0.00"),"-","△")&amp;"】"))</f>
        <v>【61.14】</v>
      </c>
      <c r="CX6" s="21">
        <f>IF(CX7="",NA(),CX7)</f>
        <v>75.16</v>
      </c>
      <c r="CY6" s="21">
        <f t="shared" ref="CY6:DG6" si="11">IF(CY7="",NA(),CY7)</f>
        <v>76.760000000000005</v>
      </c>
      <c r="CZ6" s="21">
        <f t="shared" si="11"/>
        <v>77.37</v>
      </c>
      <c r="DA6" s="21">
        <f t="shared" si="11"/>
        <v>77.62</v>
      </c>
      <c r="DB6" s="21">
        <f t="shared" si="11"/>
        <v>79.11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221007</v>
      </c>
      <c r="D7" s="23">
        <v>47</v>
      </c>
      <c r="E7" s="23">
        <v>17</v>
      </c>
      <c r="F7" s="23">
        <v>5</v>
      </c>
      <c r="G7" s="23">
        <v>0</v>
      </c>
      <c r="H7" s="23" t="s">
        <v>98</v>
      </c>
      <c r="I7" s="23" t="s">
        <v>99</v>
      </c>
      <c r="J7" s="23" t="s">
        <v>100</v>
      </c>
      <c r="K7" s="23" t="s">
        <v>101</v>
      </c>
      <c r="L7" s="23" t="s">
        <v>102</v>
      </c>
      <c r="M7" s="23" t="s">
        <v>103</v>
      </c>
      <c r="N7" s="24" t="s">
        <v>104</v>
      </c>
      <c r="O7" s="24" t="s">
        <v>105</v>
      </c>
      <c r="P7" s="24">
        <v>0.6</v>
      </c>
      <c r="Q7" s="24">
        <v>100</v>
      </c>
      <c r="R7" s="24">
        <v>2750</v>
      </c>
      <c r="S7" s="24">
        <v>689079</v>
      </c>
      <c r="T7" s="24">
        <v>1411.83</v>
      </c>
      <c r="U7" s="24">
        <v>488.08</v>
      </c>
      <c r="V7" s="24">
        <v>4145</v>
      </c>
      <c r="W7" s="24">
        <v>1.74</v>
      </c>
      <c r="X7" s="24">
        <v>2382.1799999999998</v>
      </c>
      <c r="Y7" s="24">
        <v>62.67</v>
      </c>
      <c r="Z7" s="24">
        <v>63.04</v>
      </c>
      <c r="AA7" s="24">
        <v>58.47</v>
      </c>
      <c r="AB7" s="24">
        <v>56.56</v>
      </c>
      <c r="AC7" s="24">
        <v>56.77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28.39</v>
      </c>
      <c r="BR7" s="24">
        <v>26.3</v>
      </c>
      <c r="BS7" s="24">
        <v>29.12</v>
      </c>
      <c r="BT7" s="24">
        <v>28.94</v>
      </c>
      <c r="BU7" s="24">
        <v>27.18</v>
      </c>
      <c r="BV7" s="24">
        <v>59.8</v>
      </c>
      <c r="BW7" s="24">
        <v>57.77</v>
      </c>
      <c r="BX7" s="24">
        <v>57.31</v>
      </c>
      <c r="BY7" s="24">
        <v>57.08</v>
      </c>
      <c r="BZ7" s="24">
        <v>56.26</v>
      </c>
      <c r="CA7" s="24">
        <v>60.65</v>
      </c>
      <c r="CB7" s="24">
        <v>293.83999999999997</v>
      </c>
      <c r="CC7" s="24">
        <v>337.78</v>
      </c>
      <c r="CD7" s="24">
        <v>320.22000000000003</v>
      </c>
      <c r="CE7" s="24">
        <v>314.74</v>
      </c>
      <c r="CF7" s="24">
        <v>340.42</v>
      </c>
      <c r="CG7" s="24">
        <v>263.76</v>
      </c>
      <c r="CH7" s="24">
        <v>274.35000000000002</v>
      </c>
      <c r="CI7" s="24">
        <v>273.52</v>
      </c>
      <c r="CJ7" s="24">
        <v>274.99</v>
      </c>
      <c r="CK7" s="24">
        <v>282.08999999999997</v>
      </c>
      <c r="CL7" s="24">
        <v>256.97000000000003</v>
      </c>
      <c r="CM7" s="24">
        <v>74.88</v>
      </c>
      <c r="CN7" s="24">
        <v>70.88</v>
      </c>
      <c r="CO7" s="24">
        <v>68.63</v>
      </c>
      <c r="CP7" s="24">
        <v>70.78</v>
      </c>
      <c r="CQ7" s="24">
        <v>69.319999999999993</v>
      </c>
      <c r="CR7" s="24">
        <v>51.75</v>
      </c>
      <c r="CS7" s="24">
        <v>50.68</v>
      </c>
      <c r="CT7" s="24">
        <v>50.14</v>
      </c>
      <c r="CU7" s="24">
        <v>54.83</v>
      </c>
      <c r="CV7" s="24">
        <v>66.53</v>
      </c>
      <c r="CW7" s="24">
        <v>61.14</v>
      </c>
      <c r="CX7" s="24">
        <v>75.16</v>
      </c>
      <c r="CY7" s="24">
        <v>76.760000000000005</v>
      </c>
      <c r="CZ7" s="24">
        <v>77.37</v>
      </c>
      <c r="DA7" s="24">
        <v>77.62</v>
      </c>
      <c r="DB7" s="24">
        <v>79.11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2022-12-01T01:58:09Z</dcterms:created>
  <dcterms:modified xsi:type="dcterms:W3CDTF">2023-01-26T01:46:48Z</dcterms:modified>
  <cp:category/>
</cp:coreProperties>
</file>