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6DCBEECE-7E82-46C5-AC6A-102CB1B4D201}" xr6:coauthVersionLast="36" xr6:coauthVersionMax="36" xr10:uidLastSave="{00000000-0000-0000-0000-000000000000}"/>
  <workbookProtection workbookAlgorithmName="SHA-512" workbookHashValue="x/9j4j0VdkbcV01Hd6QOdsL7Ev++7zKB7AHO4L90kp+M4Z/oK4EGNULougnskX1q5lBp1rI3ijOrxRh2ovxOlA==" workbookSaltValue="LNlrgpGvDED/iaV9r0vjvw=="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D10" i="4"/>
  <c r="P10" i="4"/>
  <c r="B10" i="4"/>
  <c r="BB8" i="4"/>
  <c r="AT8" i="4"/>
  <c r="AD8" i="4"/>
  <c r="W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<sst xmlns="http://schemas.openxmlformats.org/spreadsheetml/2006/main" count="231" uniqueCount="117">
  <si>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</si>
  <si>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</si>
  <si>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</si>
  <si>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</si>
  <si>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</si>
  <si>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</si>
  <si>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</si>
  <si>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</si>
  <si>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</si>
  <si>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</si>
  <si>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</si>
  <si>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</si>
  <si>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</si>
  <si>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</si>
  <si>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</si>
  <si>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</si>
  <si>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</si>
  <si>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</si>
  <si>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</si>
  <si>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</si>
  <si>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</si>
  <si>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</si>
  <si>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</si>
  <si>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</si>
  <si>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</si>
  <si>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</si>
  <si>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</si>
  <si>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</si>
  <si>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</si>
  <si>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</si>
  <si>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</si>
  <si>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</si>
  <si>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</si>
  <si>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</si>
  <si>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</si>
  <si>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</si>
  <si>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</si>
  <si>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</si>
  <si>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</si>
  <si>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</si>
  <si>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</si>
  <si>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</si>
  <si>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</si>
  <si>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</si>
  <si>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</si>
  <si>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</si>
  <si>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</si>
  <si>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</si>
  <si>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</si>
  <si>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</si>
  <si>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</si>
  <si>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</si>
  <si>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</si>
  <si>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</si>
  <si>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</si>
  <si>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</si>
  <si>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</si>
  <si>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</si>
  <si>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</si>
  <si>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</si>
  <si>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</si>
  <si>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</si>
  <si>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</si>
  <si>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</si>
  <si>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</si>
  <si>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</si>
  <si>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</si>
  <si>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</si>
  <si>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</si>
  <si>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</si>
  <si>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</si>
  <si>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</si>
  <si>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</si>
  <si>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</si>
  <si>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</si>
  <si>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</si>
  <si>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</si>
  <si>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</si>
  <si>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</si>
  <si>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</si>
  <si>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</si>
  <si>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</si>
  <si>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</si>
  <si>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</si>
  <si>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</si>
  <si>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</si>
  <si>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</si>
  <si>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</si>
  <si>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</si>
  <si>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</si>
  <si>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</si>
  <si>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</si>
  <si>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</si>
  <si>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</si>
  <si>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</si>
  <si>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</si>
  <si>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</si>
  <si>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</si>
  <si>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</si>
  <si>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</si>
  <si>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</si>
  <si>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</si>
  <si>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</si>
  <si>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</si>
  <si>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</si>
  <si>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</si>
  <si>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</si>
  <si>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</si>
  <si>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</si>
  <si>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</si>
  <si>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</si>
  <si>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</si>
  <si>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</si>
  <si>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</si>
  <si>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②有形固定資産減価償却率については類似団体の平均値を下回っているものの、管渠老朽化率は上回っており、法定耐用年数を超えた管渠延長の割合が高いと言えますが、本市では、施設の改築・更新時期の目安として、法定耐用年数を上回る目標耐用年数を設定し、計画的に施設の改築・更新を進めています。
　③管渠改善率は類似団体の平均値を上回っており、下水管をはじめとした施設については、調査・点検など適切な維持管理を行い、計画的に老朽化した下水管の改築や重要な下水管の耐震化を行っています。　</t>
    <rPh sb="79" eb="80">
      <t>ホン</t>
    </rPh>
    <rPh sb="80" eb="81">
      <t>シ</t>
    </rPh>
    <rPh sb="84" eb="86">
      <t>シセツ</t>
    </rPh>
    <rPh sb="87" eb="89">
      <t>カイチク</t>
    </rPh>
    <rPh sb="90" eb="92">
      <t>コウシン</t>
    </rPh>
    <rPh sb="92" eb="94">
      <t>ジキ</t>
    </rPh>
    <rPh sb="95" eb="97">
      <t>メヤス</t>
    </rPh>
    <rPh sb="122" eb="125">
      <t>ケイカクテキ</t>
    </rPh>
    <rPh sb="126" eb="128">
      <t>シセツ</t>
    </rPh>
    <rPh sb="129" eb="131">
      <t>カイチク</t>
    </rPh>
    <rPh sb="132" eb="134">
      <t>コウシン</t>
    </rPh>
    <rPh sb="135" eb="136">
      <t>スス</t>
    </rPh>
    <rPh sb="203" eb="206">
      <t>ケイカクテキ</t>
    </rPh>
    <phoneticPr fontId="4"/>
  </si>
  <si>
    <t>　①②経常収支比率は、下水道使用料が新型コロナウイルス感染症の影響などにより厳しい状況にあり、令和２年度に比べ減収となったことから、令和２年度に比べ減少しましたが、100％を上回っており、累積欠損金もありません。
　③流動比率は100％を下回っていますが、流動負債の大部分は１年以内に返済期限が到来する企業債であり、償還に係る資金は返済までに下水道使用料収入などで賄うことが予定されているため、短期的な資金面においてのリスクは低いと言えます。
　④企業債残高対事業規模比率は、下水道使用料が減収となったものの、企業債残高が減少したことにより、令和２年度に比べ減少しました。企業債残高は償還により年々減少しており、支払利息による将来の財政負担が軽減していることから長期的な経営の安定性は向上しています。
　⑤経費回収率は、下水道使用料が新型コロナウイルス感染症の影響などにより厳しい状況にあることから、100％を下回っています。今後の社会経済活動の状況が経営に与える影響を注視し、収益確保に努めていきます。
　⑥汚水処理原価は類似団体の平均値を下回っています。引き続き、効率的かつ効果的な事業執行に努めていきます。
　⑦施設利用率は類似団体の平均値を下回っていますが、安定した汚水処理を継続するために必要な施設規模となっています。
　⑧水洗化率は類似団体の平均値を上回っています。今後も新規整備を予定しており、引き続き普及促進を図っていきます。</t>
    <rPh sb="255" eb="257">
      <t>キギョウ</t>
    </rPh>
    <rPh sb="257" eb="258">
      <t>サイ</t>
    </rPh>
    <rPh sb="258" eb="260">
      <t>ザンダカ</t>
    </rPh>
    <rPh sb="261" eb="263">
      <t>ゲンショウ</t>
    </rPh>
    <rPh sb="271" eb="273">
      <t>レイワ</t>
    </rPh>
    <rPh sb="274" eb="276">
      <t>ネンド</t>
    </rPh>
    <rPh sb="277" eb="278">
      <t>クラ</t>
    </rPh>
    <rPh sb="279" eb="281">
      <t>ゲンショウ</t>
    </rPh>
    <rPh sb="297" eb="301">
      <t>ネンネンゲンショウ</t>
    </rPh>
    <rPh sb="495" eb="497">
      <t>シッコウ</t>
    </rPh>
    <rPh sb="597" eb="599">
      <t>ヨテイ</t>
    </rPh>
    <rPh sb="613" eb="614">
      <t>ハカ</t>
    </rPh>
    <phoneticPr fontId="4"/>
  </si>
  <si>
    <t>　経営の健全性・効率性に関する指標は概ね良好ですが、下水道使用料は新型コロナウイルス感染症の影響などにより厳しい状況にあり、経常収支比率等の指標に影響を及ぼしています。
　今後も新型コロナウイルス感染症の影響が引き続くことに加え、世界情勢の影響によるエネルギー価格の高騰等に伴う電力費や資材価格などの高騰が安定的な事業運営に非常に強い影響を及ぼし、厳しい状況が見込まれます。
　そうした状況においても、施設の老朽化対策や南海トラフ巨大地震を見据えた地震対策、大雨に対する備えとしての浸水対策などに取り組んでいく必要があります。
　このように、経営環境は極めて厳しい状況にありますが、これまで以上に、効率的かつ効果的な事業執行に努めるとともに、将来を見据えた投資を積極的・計画的に行うことにより、持続可能な事業運営に努めていきます。</t>
    <rPh sb="1" eb="3">
      <t>ケイエイ</t>
    </rPh>
    <rPh sb="4" eb="7">
      <t>ケンゼンセイ</t>
    </rPh>
    <rPh sb="8" eb="11">
      <t>コウリツセイ</t>
    </rPh>
    <rPh sb="12" eb="13">
      <t>カン</t>
    </rPh>
    <rPh sb="15" eb="17">
      <t>シヒョウ</t>
    </rPh>
    <rPh sb="18" eb="19">
      <t>オオム</t>
    </rPh>
    <rPh sb="20" eb="22">
      <t>リョウコウ</t>
    </rPh>
    <rPh sb="26" eb="29">
      <t>ゲスイドウ</t>
    </rPh>
    <rPh sb="29" eb="32">
      <t>シヨウリョウ</t>
    </rPh>
    <rPh sb="86" eb="88">
      <t>コンゴ</t>
    </rPh>
    <rPh sb="89" eb="91">
      <t>シンガタ</t>
    </rPh>
    <rPh sb="98" eb="101">
      <t>カンセンショウ</t>
    </rPh>
    <rPh sb="102" eb="104">
      <t>エイキョウ</t>
    </rPh>
    <rPh sb="105" eb="106">
      <t>ヒ</t>
    </rPh>
    <rPh sb="107" eb="108">
      <t>ツヅ</t>
    </rPh>
    <rPh sb="112" eb="113">
      <t>クワ</t>
    </rPh>
    <rPh sb="135" eb="136">
      <t>トウ</t>
    </rPh>
    <rPh sb="143" eb="145">
      <t>シザイ</t>
    </rPh>
    <rPh sb="145" eb="147">
      <t>カカク</t>
    </rPh>
    <rPh sb="153" eb="156">
      <t>アンテイテキ</t>
    </rPh>
    <rPh sb="157" eb="159">
      <t>ジギョウ</t>
    </rPh>
    <rPh sb="159" eb="161">
      <t>ウンエイ</t>
    </rPh>
    <rPh sb="162" eb="164">
      <t>ヒジョウ</t>
    </rPh>
    <rPh sb="165" eb="166">
      <t>ツヨ</t>
    </rPh>
    <rPh sb="167" eb="169">
      <t>エイキョウ</t>
    </rPh>
    <rPh sb="170" eb="171">
      <t>オヨ</t>
    </rPh>
    <rPh sb="193" eb="195">
      <t>ジョウキョウ</t>
    </rPh>
    <rPh sb="276" eb="277">
      <t>キワ</t>
    </rPh>
    <rPh sb="295" eb="297">
      <t>イジョウ</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</si>
</sst>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0.57999999999999996</c:v>
                </c:pt>
                <c:pt idx="1">
                  <c:v>0.52</c:v>
                </c:pt>
                <c:pt idx="2">
                  <c:v>0.56000000000000005</c:v>
                </c:pt>
                <c:pt idx="3">
                  <c:v>0.57999999999999996</c:v>
                </c:pt>
                <c:pt idx="4">
                  <c:v>0.57999999999999996</c:v>
                </c:pt>
              </c:numCache>
            </c:numRef>
          </c:val>
          <c:extLst>
            <c:ext xmlns:c16="http://schemas.microsoft.com/office/drawing/2014/chart" uri="{C3380CC4-5D6E-409C-BE32-E72D297353CC}">
              <c16:uniqueId val="{00000000-00C4-4818-B624-2F79312D13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00C4-4818-B624-2F79312D13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55.95</c:v>
                </c:pt>
                <c:pt idx="1">
                  <c:v>54.8</c:v>
                </c:pt>
                <c:pt idx="2">
                  <c:v>53.99</c:v>
                </c:pt>
                <c:pt idx="3">
                  <c:v>54.08</c:v>
                </c:pt>
                <c:pt idx="4">
                  <c:v>54.46</c:v>
                </c:pt>
              </c:numCache>
            </c:numRef>
          </c:val>
          <c:extLst>
            <c:ext xmlns:c16="http://schemas.microsoft.com/office/drawing/2014/chart" uri="{C3380CC4-5D6E-409C-BE32-E72D297353CC}">
              <c16:uniqueId val="{00000000-0A6E-4A3B-BE9C-B808CCBB18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0A6E-4A3B-BE9C-B808CCBB18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99.79</c:v>
                </c:pt>
                <c:pt idx="1">
                  <c:v>99.8</c:v>
                </c:pt>
                <c:pt idx="2">
                  <c:v>99.83</c:v>
                </c:pt>
                <c:pt idx="3">
                  <c:v>99.83</c:v>
                </c:pt>
                <c:pt idx="4">
                  <c:v>99.84</c:v>
                </c:pt>
              </c:numCache>
            </c:numRef>
          </c:val>
          <c:extLst>
            <c:ext xmlns:c16="http://schemas.microsoft.com/office/drawing/2014/chart" uri="{C3380CC4-5D6E-409C-BE32-E72D297353CC}">
              <c16:uniqueId val="{00000000-35C8-4C52-A8F4-FD5BEDA796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35C8-4C52-A8F4-FD5BEDA796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105.19</c:v>
                </c:pt>
                <c:pt idx="1">
                  <c:v>104.2</c:v>
                </c:pt>
                <c:pt idx="2">
                  <c:v>103.11</c:v>
                </c:pt>
                <c:pt idx="3">
                  <c:v>102.44</c:v>
                </c:pt>
                <c:pt idx="4">
                  <c:v>102.23</c:v>
                </c:pt>
              </c:numCache>
            </c:numRef>
          </c:val>
          <c:extLst>
            <c:ext xmlns:c16="http://schemas.microsoft.com/office/drawing/2014/chart" uri="{C3380CC4-5D6E-409C-BE32-E72D297353CC}">
              <c16:uniqueId val="{00000000-9656-4243-9A97-76A1D9988E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9656-4243-9A97-76A1D9988E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45.57</c:v>
                </c:pt>
                <c:pt idx="1">
                  <c:v>46.88</c:v>
                </c:pt>
                <c:pt idx="2">
                  <c:v>47.67</c:v>
                </c:pt>
                <c:pt idx="3">
                  <c:v>48.53</c:v>
                </c:pt>
                <c:pt idx="4">
                  <c:v>49.58</c:v>
                </c:pt>
              </c:numCache>
            </c:numRef>
          </c:val>
          <c:extLst>
            <c:ext xmlns:c16="http://schemas.microsoft.com/office/drawing/2014/chart" uri="{C3380CC4-5D6E-409C-BE32-E72D297353CC}">
              <c16:uniqueId val="{00000000-4014-4305-A280-406E8FF132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4014-4305-A280-406E8FF132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19.2</c:v>
                </c:pt>
                <c:pt idx="1">
                  <c:v>20.56</c:v>
                </c:pt>
                <c:pt idx="2">
                  <c:v>21.33</c:v>
                </c:pt>
                <c:pt idx="3">
                  <c:v>22.82</c:v>
                </c:pt>
                <c:pt idx="4">
                  <c:v>23.38</c:v>
                </c:pt>
              </c:numCache>
            </c:numRef>
          </c:val>
          <c:extLst>
            <c:ext xmlns:c16="http://schemas.microsoft.com/office/drawing/2014/chart" uri="{C3380CC4-5D6E-409C-BE32-E72D297353CC}">
              <c16:uniqueId val="{00000000-2126-43A2-82CE-39203837D4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2126-43A2-82CE-39203837D4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A-4906-80E4-999A4D749A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B8A-4906-80E4-999A4D749A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90.07</c:v>
                </c:pt>
                <c:pt idx="1">
                  <c:v>99.76</c:v>
                </c:pt>
                <c:pt idx="2">
                  <c:v>105.22</c:v>
                </c:pt>
                <c:pt idx="3">
                  <c:v>87.54</c:v>
                </c:pt>
                <c:pt idx="4">
                  <c:v>97.6</c:v>
                </c:pt>
              </c:numCache>
            </c:numRef>
          </c:val>
          <c:extLst>
            <c:ext xmlns:c16="http://schemas.microsoft.com/office/drawing/2014/chart" uri="{C3380CC4-5D6E-409C-BE32-E72D297353CC}">
              <c16:uniqueId val="{00000000-A1C8-4A7D-85EB-B1AA6359A3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A1C8-4A7D-85EB-B1AA6359A3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524.87</c:v>
                </c:pt>
                <c:pt idx="1">
                  <c:v>521.03</c:v>
                </c:pt>
                <c:pt idx="2">
                  <c:v>525.1</c:v>
                </c:pt>
                <c:pt idx="3">
                  <c:v>554.49</c:v>
                </c:pt>
                <c:pt idx="4">
                  <c:v>540.16999999999996</c:v>
                </c:pt>
              </c:numCache>
            </c:numRef>
          </c:val>
          <c:extLst>
            <c:ext xmlns:c16="http://schemas.microsoft.com/office/drawing/2014/chart" uri="{C3380CC4-5D6E-409C-BE32-E72D297353CC}">
              <c16:uniqueId val="{00000000-C739-4786-B5CB-E7AF20361D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C739-4786-B5CB-E7AF20361D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106.11</c:v>
                </c:pt>
                <c:pt idx="1">
                  <c:v>104.18</c:v>
                </c:pt>
                <c:pt idx="2">
                  <c:v>101.52</c:v>
                </c:pt>
                <c:pt idx="3">
                  <c:v>98.27</c:v>
                </c:pt>
                <c:pt idx="4">
                  <c:v>96.84</c:v>
                </c:pt>
              </c:numCache>
            </c:numRef>
          </c:val>
          <c:extLst>
            <c:ext xmlns:c16="http://schemas.microsoft.com/office/drawing/2014/chart" uri="{C3380CC4-5D6E-409C-BE32-E72D297353CC}">
              <c16:uniqueId val="{00000000-7D14-49A5-B169-7E3BCEA346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7D14-49A5-B169-7E3BCEA346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113.92</c:v>
                </c:pt>
                <c:pt idx="1">
                  <c:v>116.18</c:v>
                </c:pt>
                <c:pt idx="2">
                  <c:v>118.25</c:v>
                </c:pt>
                <c:pt idx="3">
                  <c:v>117.52</c:v>
                </c:pt>
                <c:pt idx="4">
                  <c:v>119.58</c:v>
                </c:pt>
              </c:numCache>
            </c:numRef>
          </c:val>
          <c:extLst>
            <c:ext xmlns:c16="http://schemas.microsoft.com/office/drawing/2014/chart" uri="{C3380CC4-5D6E-409C-BE32-E72D297353CC}">
              <c16:uniqueId val="{00000000-6677-4838-B89C-A57F9882C3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6677-4838-B89C-A57F9882C3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7" width="3.08984375" customWidth="1"/>
    <col min="78" max="78" width="4"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愛知県　名古屋市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51">
        <f>データ!S6</f>
        <v>2293437</v>
      </c>
      <c r="AM8" s="51"/>
      <c r="AN8" s="51"/>
      <c r="AO8" s="51"/>
      <c r="AP8" s="51"/>
      <c r="AQ8" s="51"/>
      <c r="AR8" s="51"/>
      <c r="AS8" s="51"/>
      <c r="AT8" s="52">
        <f>データ!T6</f>
        <v>326.5</v>
      </c>
      <c r="AU8" s="52"/>
      <c r="AV8" s="52"/>
      <c r="AW8" s="52"/>
      <c r="AX8" s="52"/>
      <c r="AY8" s="52"/>
      <c r="AZ8" s="52"/>
      <c r="BA8" s="52"/>
      <c r="BB8" s="52">
        <f>データ!U6</f>
        <v>7024.31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57.94</v>
      </c>
      <c r="J10" s="52"/>
      <c r="K10" s="52"/>
      <c r="L10" s="52"/>
      <c r="M10" s="52"/>
      <c r="N10" s="52"/>
      <c r="O10" s="52"/>
      <c r="P10" s="52">
        <f>データ!P6</f>
        <v>99.38</v>
      </c>
      <c r="Q10" s="52"/>
      <c r="R10" s="52"/>
      <c r="S10" s="52"/>
      <c r="T10" s="52"/>
      <c r="U10" s="52"/>
      <c r="V10" s="52"/>
      <c r="W10" s="52">
        <f>データ!Q6</f>
        <v>65.180000000000007</v>
      </c>
      <c r="X10" s="52"/>
      <c r="Y10" s="52"/>
      <c r="Z10" s="52"/>
      <c r="AA10" s="52"/>
      <c r="AB10" s="52"/>
      <c r="AC10" s="52"/>
      <c r="AD10" s="51">
        <f>データ!R6</f>
        <v>1804</v>
      </c>
      <c r="AE10" s="51"/>
      <c r="AF10" s="51"/>
      <c r="AG10" s="51"/>
      <c r="AH10" s="51"/>
      <c r="AI10" s="51"/>
      <c r="AJ10" s="51"/>
      <c r="AK10" s="2"/>
      <c r="AL10" s="51">
        <f>データ!V6</f>
        <v>2272800</v>
      </c>
      <c r="AM10" s="51"/>
      <c r="AN10" s="51"/>
      <c r="AO10" s="51"/>
      <c r="AP10" s="51"/>
      <c r="AQ10" s="51"/>
      <c r="AR10" s="51"/>
      <c r="AS10" s="51"/>
      <c r="AT10" s="52">
        <f>データ!W6</f>
        <v>284.43</v>
      </c>
      <c r="AU10" s="52"/>
      <c r="AV10" s="52"/>
      <c r="AW10" s="52"/>
      <c r="AX10" s="52"/>
      <c r="AY10" s="52"/>
      <c r="AZ10" s="52"/>
      <c r="BA10" s="52"/>
      <c r="BB10" s="52">
        <f>データ!X6</f>
        <v>7990.72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20"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dpKqYr39yl7THlNZAfP310fWLNfD12aRveIxwG70UYWzsY2cDV7dYvU/l2RUdNTEomUYs5LiQwYAFIhuBTioQ==" saltValue="CAH6SlNfpr7VV7dzcDAQ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231002</v>
      </c>
      <c r="D6" s="19">
        <f t="shared" si="3"/>
        <v>46</v>
      </c>
      <c r="E6" s="19">
        <f t="shared" si="3"/>
        <v>17</v>
      </c>
      <c r="F6" s="19">
        <f t="shared" si="3"/>
        <v>1</v>
      </c>
      <c r="G6" s="19">
        <f t="shared" si="3"/>
        <v>0</v>
      </c>
      <c r="H6" s="19" t="str">
        <f t="shared" si="3"/>
        <v>愛知県　名古屋市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57.94</v>
      </c>
      <c r="P6" s="20">
        <f t="shared" si="3"/>
        <v>99.38</v>
      </c>
      <c r="Q6" s="20">
        <f t="shared" si="3"/>
        <v>65.180000000000007</v>
      </c>
      <c r="R6" s="20">
        <f t="shared" si="3"/>
        <v>1804</v>
      </c>
      <c r="S6" s="20">
        <f t="shared" si="3"/>
        <v>2293437</v>
      </c>
      <c r="T6" s="20">
        <f t="shared" si="3"/>
        <v>326.5</v>
      </c>
      <c r="U6" s="20">
        <f t="shared" si="3"/>
        <v>7024.31</v>
      </c>
      <c r="V6" s="20">
        <f t="shared" si="3"/>
        <v>2272800</v>
      </c>
      <c r="W6" s="20">
        <f t="shared" si="3"/>
        <v>284.43</v>
      </c>
      <c r="X6" s="20">
        <f t="shared" si="3"/>
        <v>7990.72</v>
      </c>
      <c r="Y6" s="21">
        <f>IF(Y7="",NA(),Y7)</f>
        <v>105.19</v>
      </c>
      <c r="Z6" s="21">
        <f t="shared" ref="Z6:AH6" si="4">IF(Z7="",NA(),Z7)</f>
        <v>104.2</v>
      </c>
      <c r="AA6" s="21">
        <f t="shared" si="4"/>
        <v>103.11</v>
      </c>
      <c r="AB6" s="21">
        <f t="shared" si="4"/>
        <v>102.44</v>
      </c>
      <c r="AC6" s="21">
        <f t="shared" si="4"/>
        <v>102.23</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90.07</v>
      </c>
      <c r="AV6" s="21">
        <f t="shared" ref="AV6:BD6" si="6">IF(AV7="",NA(),AV7)</f>
        <v>99.76</v>
      </c>
      <c r="AW6" s="21">
        <f t="shared" si="6"/>
        <v>105.22</v>
      </c>
      <c r="AX6" s="21">
        <f t="shared" si="6"/>
        <v>87.54</v>
      </c>
      <c r="AY6" s="21">
        <f t="shared" si="6"/>
        <v>97.6</v>
      </c>
      <c r="AZ6" s="21">
        <f t="shared" si="6"/>
        <v>64.94</v>
      </c>
      <c r="BA6" s="21">
        <f t="shared" si="6"/>
        <v>70.08</v>
      </c>
      <c r="BB6" s="21">
        <f t="shared" si="6"/>
        <v>72.92</v>
      </c>
      <c r="BC6" s="21">
        <f t="shared" si="6"/>
        <v>71.39</v>
      </c>
      <c r="BD6" s="21">
        <f t="shared" si="6"/>
        <v>74.09</v>
      </c>
      <c r="BE6" s="20" t="str">
        <f>IF(BE7="","",IF(BE7="-","【-】","【"&amp;SUBSTITUTE(TEXT(BE7,"#,##0.00"),"-","△")&amp;"】"))</f>
        <v>【71.39】</v>
      </c>
      <c r="BF6" s="21">
        <f>IF(BF7="",NA(),BF7)</f>
        <v>524.87</v>
      </c>
      <c r="BG6" s="21">
        <f t="shared" ref="BG6:BO6" si="7">IF(BG7="",NA(),BG7)</f>
        <v>521.03</v>
      </c>
      <c r="BH6" s="21">
        <f t="shared" si="7"/>
        <v>525.1</v>
      </c>
      <c r="BI6" s="21">
        <f t="shared" si="7"/>
        <v>554.49</v>
      </c>
      <c r="BJ6" s="21">
        <f t="shared" si="7"/>
        <v>540.16999999999996</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106.11</v>
      </c>
      <c r="BR6" s="21">
        <f t="shared" ref="BR6:BZ6" si="8">IF(BR7="",NA(),BR7)</f>
        <v>104.18</v>
      </c>
      <c r="BS6" s="21">
        <f t="shared" si="8"/>
        <v>101.52</v>
      </c>
      <c r="BT6" s="21">
        <f t="shared" si="8"/>
        <v>98.27</v>
      </c>
      <c r="BU6" s="21">
        <f t="shared" si="8"/>
        <v>96.84</v>
      </c>
      <c r="BV6" s="21">
        <f t="shared" si="8"/>
        <v>113.83</v>
      </c>
      <c r="BW6" s="21">
        <f t="shared" si="8"/>
        <v>112.43</v>
      </c>
      <c r="BX6" s="21">
        <f t="shared" si="8"/>
        <v>110.92</v>
      </c>
      <c r="BY6" s="21">
        <f t="shared" si="8"/>
        <v>105.67</v>
      </c>
      <c r="BZ6" s="21">
        <f t="shared" si="8"/>
        <v>105.37</v>
      </c>
      <c r="CA6" s="20" t="str">
        <f>IF(CA7="","",IF(CA7="-","【-】","【"&amp;SUBSTITUTE(TEXT(CA7,"#,##0.00"),"-","△")&amp;"】"))</f>
        <v>【99.73】</v>
      </c>
      <c r="CB6" s="21">
        <f>IF(CB7="",NA(),CB7)</f>
        <v>113.92</v>
      </c>
      <c r="CC6" s="21">
        <f t="shared" ref="CC6:CK6" si="9">IF(CC7="",NA(),CC7)</f>
        <v>116.18</v>
      </c>
      <c r="CD6" s="21">
        <f t="shared" si="9"/>
        <v>118.25</v>
      </c>
      <c r="CE6" s="21">
        <f t="shared" si="9"/>
        <v>117.52</v>
      </c>
      <c r="CF6" s="21">
        <f t="shared" si="9"/>
        <v>119.58</v>
      </c>
      <c r="CG6" s="21">
        <f t="shared" si="9"/>
        <v>116.87</v>
      </c>
      <c r="CH6" s="21">
        <f t="shared" si="9"/>
        <v>118.55</v>
      </c>
      <c r="CI6" s="21">
        <f t="shared" si="9"/>
        <v>119.33</v>
      </c>
      <c r="CJ6" s="21">
        <f t="shared" si="9"/>
        <v>118.72</v>
      </c>
      <c r="CK6" s="21">
        <f t="shared" si="9"/>
        <v>120.5</v>
      </c>
      <c r="CL6" s="20" t="str">
        <f>IF(CL7="","",IF(CL7="-","【-】","【"&amp;SUBSTITUTE(TEXT(CL7,"#,##0.00"),"-","△")&amp;"】"))</f>
        <v>【134.98】</v>
      </c>
      <c r="CM6" s="21">
        <f>IF(CM7="",NA(),CM7)</f>
        <v>55.95</v>
      </c>
      <c r="CN6" s="21">
        <f t="shared" ref="CN6:CV6" si="10">IF(CN7="",NA(),CN7)</f>
        <v>54.8</v>
      </c>
      <c r="CO6" s="21">
        <f t="shared" si="10"/>
        <v>53.99</v>
      </c>
      <c r="CP6" s="21">
        <f t="shared" si="10"/>
        <v>54.08</v>
      </c>
      <c r="CQ6" s="21">
        <f t="shared" si="10"/>
        <v>54.46</v>
      </c>
      <c r="CR6" s="21">
        <f t="shared" si="10"/>
        <v>59.44</v>
      </c>
      <c r="CS6" s="21">
        <f t="shared" si="10"/>
        <v>57.38</v>
      </c>
      <c r="CT6" s="21">
        <f t="shared" si="10"/>
        <v>58.09</v>
      </c>
      <c r="CU6" s="21">
        <f t="shared" si="10"/>
        <v>58.16</v>
      </c>
      <c r="CV6" s="21">
        <f t="shared" si="10"/>
        <v>58.91</v>
      </c>
      <c r="CW6" s="20" t="str">
        <f>IF(CW7="","",IF(CW7="-","【-】","【"&amp;SUBSTITUTE(TEXT(CW7,"#,##0.00"),"-","△")&amp;"】"))</f>
        <v>【59.99】</v>
      </c>
      <c r="CX6" s="21">
        <f>IF(CX7="",NA(),CX7)</f>
        <v>99.79</v>
      </c>
      <c r="CY6" s="21">
        <f t="shared" ref="CY6:DG6" si="11">IF(CY7="",NA(),CY7)</f>
        <v>99.8</v>
      </c>
      <c r="CZ6" s="21">
        <f t="shared" si="11"/>
        <v>99.83</v>
      </c>
      <c r="DA6" s="21">
        <f t="shared" si="11"/>
        <v>99.83</v>
      </c>
      <c r="DB6" s="21">
        <f t="shared" si="11"/>
        <v>99.84</v>
      </c>
      <c r="DC6" s="21">
        <f t="shared" si="11"/>
        <v>98.9</v>
      </c>
      <c r="DD6" s="21">
        <f t="shared" si="11"/>
        <v>98.98</v>
      </c>
      <c r="DE6" s="21">
        <f t="shared" si="11"/>
        <v>99.01</v>
      </c>
      <c r="DF6" s="21">
        <f t="shared" si="11"/>
        <v>99.1</v>
      </c>
      <c r="DG6" s="21">
        <f t="shared" si="11"/>
        <v>99.16</v>
      </c>
      <c r="DH6" s="20" t="str">
        <f>IF(DH7="","",IF(DH7="-","【-】","【"&amp;SUBSTITUTE(TEXT(DH7,"#,##0.00"),"-","△")&amp;"】"))</f>
        <v>【95.72】</v>
      </c>
      <c r="DI6" s="21">
        <f>IF(DI7="",NA(),DI7)</f>
        <v>45.57</v>
      </c>
      <c r="DJ6" s="21">
        <f t="shared" ref="DJ6:DR6" si="12">IF(DJ7="",NA(),DJ7)</f>
        <v>46.88</v>
      </c>
      <c r="DK6" s="21">
        <f t="shared" si="12"/>
        <v>47.67</v>
      </c>
      <c r="DL6" s="21">
        <f t="shared" si="12"/>
        <v>48.53</v>
      </c>
      <c r="DM6" s="21">
        <f t="shared" si="12"/>
        <v>49.58</v>
      </c>
      <c r="DN6" s="21">
        <f t="shared" si="12"/>
        <v>45.79</v>
      </c>
      <c r="DO6" s="21">
        <f t="shared" si="12"/>
        <v>47.06</v>
      </c>
      <c r="DP6" s="21">
        <f t="shared" si="12"/>
        <v>48.25</v>
      </c>
      <c r="DQ6" s="21">
        <f t="shared" si="12"/>
        <v>49.35</v>
      </c>
      <c r="DR6" s="21">
        <f t="shared" si="12"/>
        <v>50.38</v>
      </c>
      <c r="DS6" s="20" t="str">
        <f>IF(DS7="","",IF(DS7="-","【-】","【"&amp;SUBSTITUTE(TEXT(DS7,"#,##0.00"),"-","△")&amp;"】"))</f>
        <v>【38.17】</v>
      </c>
      <c r="DT6" s="21">
        <f>IF(DT7="",NA(),DT7)</f>
        <v>19.2</v>
      </c>
      <c r="DU6" s="21">
        <f t="shared" ref="DU6:EC6" si="13">IF(DU7="",NA(),DU7)</f>
        <v>20.56</v>
      </c>
      <c r="DV6" s="21">
        <f t="shared" si="13"/>
        <v>21.33</v>
      </c>
      <c r="DW6" s="21">
        <f t="shared" si="13"/>
        <v>22.82</v>
      </c>
      <c r="DX6" s="21">
        <f t="shared" si="13"/>
        <v>23.38</v>
      </c>
      <c r="DY6" s="21">
        <f t="shared" si="13"/>
        <v>9</v>
      </c>
      <c r="DZ6" s="21">
        <f t="shared" si="13"/>
        <v>9.6300000000000008</v>
      </c>
      <c r="EA6" s="21">
        <f t="shared" si="13"/>
        <v>10.76</v>
      </c>
      <c r="EB6" s="21">
        <f t="shared" si="13"/>
        <v>12.06</v>
      </c>
      <c r="EC6" s="21">
        <f t="shared" si="13"/>
        <v>13.41</v>
      </c>
      <c r="ED6" s="20" t="str">
        <f>IF(ED7="","",IF(ED7="-","【-】","【"&amp;SUBSTITUTE(TEXT(ED7,"#,##0.00"),"-","△")&amp;"】"))</f>
        <v>【6.54】</v>
      </c>
      <c r="EE6" s="21">
        <f>IF(EE7="",NA(),EE7)</f>
        <v>0.57999999999999996</v>
      </c>
      <c r="EF6" s="21">
        <f t="shared" ref="EF6:EN6" si="14">IF(EF7="",NA(),EF7)</f>
        <v>0.52</v>
      </c>
      <c r="EG6" s="21">
        <f t="shared" si="14"/>
        <v>0.56000000000000005</v>
      </c>
      <c r="EH6" s="21">
        <f t="shared" si="14"/>
        <v>0.57999999999999996</v>
      </c>
      <c r="EI6" s="21">
        <f t="shared" si="14"/>
        <v>0.57999999999999996</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2">
      <c r="A7" s="14"/>
      <c r="B7" s="23">
        <v>2021</v>
      </c>
      <c r="C7" s="23">
        <v>231002</v>
      </c>
      <c r="D7" s="23">
        <v>46</v>
      </c>
      <c r="E7" s="23">
        <v>17</v>
      </c>
      <c r="F7" s="23">
        <v>1</v>
      </c>
      <c r="G7" s="23">
        <v>0</v>
      </c>
      <c r="H7" s="23" t="s">
        <v>96</v>
      </c>
      <c r="I7" s="23" t="s">
        <v>97</v>
      </c>
      <c r="J7" s="23" t="s">
        <v>98</v>
      </c>
      <c r="K7" s="23" t="s">
        <v>99</v>
      </c>
      <c r="L7" s="23" t="s">
        <v>100</v>
      </c>
      <c r="M7" s="23" t="s">
        <v>101</v>
      </c>
      <c r="N7" s="24" t="s">
        <v>102</v>
      </c>
      <c r="O7" s="24">
        <v>57.94</v>
      </c>
      <c r="P7" s="24">
        <v>99.38</v>
      </c>
      <c r="Q7" s="24">
        <v>65.180000000000007</v>
      </c>
      <c r="R7" s="24">
        <v>1804</v>
      </c>
      <c r="S7" s="24">
        <v>2293437</v>
      </c>
      <c r="T7" s="24">
        <v>326.5</v>
      </c>
      <c r="U7" s="24">
        <v>7024.31</v>
      </c>
      <c r="V7" s="24">
        <v>2272800</v>
      </c>
      <c r="W7" s="24">
        <v>284.43</v>
      </c>
      <c r="X7" s="24">
        <v>7990.72</v>
      </c>
      <c r="Y7" s="24">
        <v>105.19</v>
      </c>
      <c r="Z7" s="24">
        <v>104.2</v>
      </c>
      <c r="AA7" s="24">
        <v>103.11</v>
      </c>
      <c r="AB7" s="24">
        <v>102.44</v>
      </c>
      <c r="AC7" s="24">
        <v>102.23</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90.07</v>
      </c>
      <c r="AV7" s="24">
        <v>99.76</v>
      </c>
      <c r="AW7" s="24">
        <v>105.22</v>
      </c>
      <c r="AX7" s="24">
        <v>87.54</v>
      </c>
      <c r="AY7" s="24">
        <v>97.6</v>
      </c>
      <c r="AZ7" s="24">
        <v>64.94</v>
      </c>
      <c r="BA7" s="24">
        <v>70.08</v>
      </c>
      <c r="BB7" s="24">
        <v>72.92</v>
      </c>
      <c r="BC7" s="24">
        <v>71.39</v>
      </c>
      <c r="BD7" s="24">
        <v>74.09</v>
      </c>
      <c r="BE7" s="24">
        <v>71.39</v>
      </c>
      <c r="BF7" s="24">
        <v>524.87</v>
      </c>
      <c r="BG7" s="24">
        <v>521.03</v>
      </c>
      <c r="BH7" s="24">
        <v>525.1</v>
      </c>
      <c r="BI7" s="24">
        <v>554.49</v>
      </c>
      <c r="BJ7" s="24">
        <v>540.16999999999996</v>
      </c>
      <c r="BK7" s="24">
        <v>549.48</v>
      </c>
      <c r="BL7" s="24">
        <v>537.13</v>
      </c>
      <c r="BM7" s="24">
        <v>531.38</v>
      </c>
      <c r="BN7" s="24">
        <v>551.04</v>
      </c>
      <c r="BO7" s="24">
        <v>523.58000000000004</v>
      </c>
      <c r="BP7" s="24">
        <v>669.11</v>
      </c>
      <c r="BQ7" s="24">
        <v>106.11</v>
      </c>
      <c r="BR7" s="24">
        <v>104.18</v>
      </c>
      <c r="BS7" s="24">
        <v>101.52</v>
      </c>
      <c r="BT7" s="24">
        <v>98.27</v>
      </c>
      <c r="BU7" s="24">
        <v>96.84</v>
      </c>
      <c r="BV7" s="24">
        <v>113.83</v>
      </c>
      <c r="BW7" s="24">
        <v>112.43</v>
      </c>
      <c r="BX7" s="24">
        <v>110.92</v>
      </c>
      <c r="BY7" s="24">
        <v>105.67</v>
      </c>
      <c r="BZ7" s="24">
        <v>105.37</v>
      </c>
      <c r="CA7" s="24">
        <v>99.73</v>
      </c>
      <c r="CB7" s="24">
        <v>113.92</v>
      </c>
      <c r="CC7" s="24">
        <v>116.18</v>
      </c>
      <c r="CD7" s="24">
        <v>118.25</v>
      </c>
      <c r="CE7" s="24">
        <v>117.52</v>
      </c>
      <c r="CF7" s="24">
        <v>119.58</v>
      </c>
      <c r="CG7" s="24">
        <v>116.87</v>
      </c>
      <c r="CH7" s="24">
        <v>118.55</v>
      </c>
      <c r="CI7" s="24">
        <v>119.33</v>
      </c>
      <c r="CJ7" s="24">
        <v>118.72</v>
      </c>
      <c r="CK7" s="24">
        <v>120.5</v>
      </c>
      <c r="CL7" s="24">
        <v>134.97999999999999</v>
      </c>
      <c r="CM7" s="24">
        <v>55.95</v>
      </c>
      <c r="CN7" s="24">
        <v>54.8</v>
      </c>
      <c r="CO7" s="24">
        <v>53.99</v>
      </c>
      <c r="CP7" s="24">
        <v>54.08</v>
      </c>
      <c r="CQ7" s="24">
        <v>54.46</v>
      </c>
      <c r="CR7" s="24">
        <v>59.44</v>
      </c>
      <c r="CS7" s="24">
        <v>57.38</v>
      </c>
      <c r="CT7" s="24">
        <v>58.09</v>
      </c>
      <c r="CU7" s="24">
        <v>58.16</v>
      </c>
      <c r="CV7" s="24">
        <v>58.91</v>
      </c>
      <c r="CW7" s="24">
        <v>59.99</v>
      </c>
      <c r="CX7" s="24">
        <v>99.79</v>
      </c>
      <c r="CY7" s="24">
        <v>99.8</v>
      </c>
      <c r="CZ7" s="24">
        <v>99.83</v>
      </c>
      <c r="DA7" s="24">
        <v>99.83</v>
      </c>
      <c r="DB7" s="24">
        <v>99.84</v>
      </c>
      <c r="DC7" s="24">
        <v>98.9</v>
      </c>
      <c r="DD7" s="24">
        <v>98.98</v>
      </c>
      <c r="DE7" s="24">
        <v>99.01</v>
      </c>
      <c r="DF7" s="24">
        <v>99.1</v>
      </c>
      <c r="DG7" s="24">
        <v>99.16</v>
      </c>
      <c r="DH7" s="24">
        <v>95.72</v>
      </c>
      <c r="DI7" s="24">
        <v>45.57</v>
      </c>
      <c r="DJ7" s="24">
        <v>46.88</v>
      </c>
      <c r="DK7" s="24">
        <v>47.67</v>
      </c>
      <c r="DL7" s="24">
        <v>48.53</v>
      </c>
      <c r="DM7" s="24">
        <v>49.58</v>
      </c>
      <c r="DN7" s="24">
        <v>45.79</v>
      </c>
      <c r="DO7" s="24">
        <v>47.06</v>
      </c>
      <c r="DP7" s="24">
        <v>48.25</v>
      </c>
      <c r="DQ7" s="24">
        <v>49.35</v>
      </c>
      <c r="DR7" s="24">
        <v>50.38</v>
      </c>
      <c r="DS7" s="24">
        <v>38.17</v>
      </c>
      <c r="DT7" s="24">
        <v>19.2</v>
      </c>
      <c r="DU7" s="24">
        <v>20.56</v>
      </c>
      <c r="DV7" s="24">
        <v>21.33</v>
      </c>
      <c r="DW7" s="24">
        <v>22.82</v>
      </c>
      <c r="DX7" s="24">
        <v>23.38</v>
      </c>
      <c r="DY7" s="24">
        <v>9</v>
      </c>
      <c r="DZ7" s="24">
        <v>9.6300000000000008</v>
      </c>
      <c r="EA7" s="24">
        <v>10.76</v>
      </c>
      <c r="EB7" s="24">
        <v>12.06</v>
      </c>
      <c r="EC7" s="24">
        <v>13.41</v>
      </c>
      <c r="ED7" s="24">
        <v>6.54</v>
      </c>
      <c r="EE7" s="24">
        <v>0.57999999999999996</v>
      </c>
      <c r="EF7" s="24">
        <v>0.52</v>
      </c>
      <c r="EG7" s="24">
        <v>0.56000000000000005</v>
      </c>
      <c r="EH7" s="24">
        <v>0.57999999999999996</v>
      </c>
      <c r="EI7" s="24">
        <v>0.57999999999999996</v>
      </c>
      <c r="EJ7" s="24">
        <v>0.43</v>
      </c>
      <c r="EK7" s="24">
        <v>0.39</v>
      </c>
      <c r="EL7" s="24">
        <v>0.41</v>
      </c>
      <c r="EM7" s="24">
        <v>0.41</v>
      </c>
      <c r="EN7" s="24">
        <v>0.45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2023-02-07T02:52:23Z</cp:lastPrinted>
  <dcterms:created xsi:type="dcterms:W3CDTF">2023-01-12T23:31:24Z</dcterms:created>
  <dcterms:modified xsi:type="dcterms:W3CDTF">2023-02-07T02:53:24Z</dcterms:modified>
  <cp:category/>
</cp:coreProperties>
</file>