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1.123.45\keiri\0159地区整備事業費\決算\公営企業決算\04　R3決算\04 経営比較分析表（HP公開）\02 作業\"/>
    </mc:Choice>
  </mc:AlternateContent>
  <workbookProtection workbookAlgorithmName="SHA-512" workbookHashValue="l2pgqqCa6yJO9tnSuZjcOFcQygH2zG1kIAnkb58oglDcCKHbzSpvN64uW/fc9q5APUG5/LfOjHsWPJUrk7fRwg==" workbookSaltValue="LQzXQ7U2yVy9p1zT85+HZA==" workbookSpinCount="100000" lockStructure="1"/>
  <bookViews>
    <workbookView xWindow="0" yWindow="0" windowWidth="15420" windowHeight="784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MA51" i="4"/>
  <c r="CS30" i="4"/>
  <c r="C11" i="5"/>
  <c r="D11" i="5"/>
  <c r="E11" i="5"/>
  <c r="B11" i="5"/>
  <c r="BK76" i="4" l="1"/>
  <c r="LH51" i="4"/>
  <c r="GQ51" i="4"/>
  <c r="LH30" i="4"/>
  <c r="BZ30" i="4"/>
  <c r="LT76" i="4"/>
  <c r="IE76" i="4"/>
  <c r="BZ51" i="4"/>
  <c r="GQ30" i="4"/>
  <c r="HP76" i="4"/>
  <c r="BG30" i="4"/>
  <c r="KO51" i="4"/>
  <c r="BG51" i="4"/>
  <c r="FX30" i="4"/>
  <c r="AV76" i="4"/>
  <c r="LE76" i="4"/>
  <c r="FX51"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<sst xmlns="http://schemas.openxmlformats.org/spreadsheetml/2006/main" count="320" uniqueCount="129">
  <si>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</si>
  <si>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</si>
  <si>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</si>
  <si>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</si>
  <si>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</si>
  <si>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</si>
  <si>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</si>
  <si>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</si>
  <si>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</si>
  <si>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</si>
  <si>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</si>
  <si>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</si>
  <si>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</si>
  <si>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</si>
  <si>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</si>
  <si>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</si>
  <si>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</si>
  <si>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</si>
  <si>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</si>
  <si>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</si>
  <si>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</si>
  <si>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</si>
  <si>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</si>
  <si>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</si>
  <si>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</si>
  <si>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</si>
  <si>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</si>
  <si>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</si>
  <si>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</si>
  <si>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</si>
  <si>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</si>
  <si>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</si>
  <si>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</si>
  <si>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</si>
  <si>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</si>
  <si>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</si>
  <si>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</si>
  <si>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</si>
  <si>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</si>
  <si>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</si>
  <si>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</si>
  <si>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</si>
  <si>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</si>
  <si>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</si>
  <si>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</si>
  <si>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</si>
  <si>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</si>
  <si>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</si>
  <si>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</si>
  <si>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</si>
  <si>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</si>
  <si>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</si>
  <si>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</si>
  <si>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</si>
  <si>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</si>
  <si>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</si>
  <si>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</si>
  <si>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</si>
  <si>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</si>
  <si>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</si>
  <si>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</si>
  <si>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</si>
  <si>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</si>
  <si>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</si>
  <si>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</si>
  <si>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</si>
  <si>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</si>
  <si>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</si>
  <si>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</si>
  <si>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</si>
  <si>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</si>
  <si>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</si>
  <si>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</si>
  <si>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</si>
  <si>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</si>
  <si>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</si>
  <si>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</si>
  <si>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</si>
  <si>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</si>
  <si>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</si>
  <si>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</si>
  <si>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</si>
  <si>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</si>
  <si>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</si>
  <si>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</si>
  <si>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</si>
  <si>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</si>
  <si>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</si>
  <si>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</si>
  <si>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</si>
  <si>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</si>
  <si>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</si>
  <si>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</si>
  <si>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</si>
  <si>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</si>
  <si>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</si>
  <si>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</si>
  <si>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</si>
  <si>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</si>
  <si>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</si>
  <si>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</si>
  <si>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</si>
  <si>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</si>
  <si>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</si>
  <si>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</si>
  <si>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</si>
  <si>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</si>
  <si>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名古屋市</t>
  </si>
  <si>
    <t>名古屋市営金城ふ頭駐車場</t>
  </si>
  <si>
    <t>法非適用</t>
  </si>
  <si>
    <t>駐車場整備事業</t>
  </si>
  <si>
    <t>-</t>
  </si>
  <si>
    <t>Ａ１Ｂ１</t>
  </si>
  <si>
    <t>非設置</t>
  </si>
  <si>
    <t>該当数値なし</t>
  </si>
  <si>
    <t>届出駐車場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</si>
  <si>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</si>
  <si>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</si>
  <si>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</si>
  <si>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</si>
  <si>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</si>
  <si>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</si>
  <si>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</si>
  <si>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</si>
  <si>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</si>
  <si>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指標⑥及び⑨については法非適用のため対象外。設備投資見込額については、長期収支予測見通しにおける今後10年間の大規模修繕等の額を計上している。</t>
    <rPh sb="0" eb="2">
      <t>シヒョウ</t>
    </rPh>
    <rPh sb="3" eb="4">
      <t>オヨ</t>
    </rPh>
    <rPh sb="11" eb="12">
      <t>ホウ</t>
    </rPh>
    <rPh sb="12" eb="13">
      <t>ヒ</t>
    </rPh>
    <rPh sb="13" eb="15">
      <t>テキヨウ</t>
    </rPh>
    <rPh sb="18" eb="21">
      <t>タイショウガイ</t>
    </rPh>
    <rPh sb="22" eb="24">
      <t>セツビ</t>
    </rPh>
    <rPh sb="24" eb="28">
      <t>トウシミコ</t>
    </rPh>
    <rPh sb="28" eb="29">
      <t>ガク</t>
    </rPh>
    <rPh sb="35" eb="39">
      <t>チョウキシュウシ</t>
    </rPh>
    <rPh sb="39" eb="41">
      <t>ヨソク</t>
    </rPh>
    <rPh sb="41" eb="43">
      <t>ミトオ</t>
    </rPh>
    <rPh sb="48" eb="50">
      <t>コンゴ</t>
    </rPh>
    <rPh sb="52" eb="53">
      <t>ネン</t>
    </rPh>
    <rPh sb="53" eb="54">
      <t>カン</t>
    </rPh>
    <rPh sb="55" eb="60">
      <t>ダイキボシュウゼン</t>
    </rPh>
    <rPh sb="60" eb="61">
      <t>トウ</t>
    </rPh>
    <rPh sb="62" eb="63">
      <t>ガク</t>
    </rPh>
    <rPh sb="64" eb="66">
      <t>ケイジョウ</t>
    </rPh>
    <phoneticPr fontId="5"/>
  </si>
  <si>
    <t>令和３年度は収益的収支比率については類似施設平均値を下回るものの、歳入が歳出を上回り、他会計からの繰り入れを要しない状態となっている。</t>
    <rPh sb="0" eb="2">
      <t>レイワ</t>
    </rPh>
    <rPh sb="3" eb="5">
      <t>ネンド</t>
    </rPh>
    <rPh sb="6" eb="13">
      <t>シュウエキテキシュウシヒリツ</t>
    </rPh>
    <rPh sb="18" eb="22">
      <t>ルイジシセツ</t>
    </rPh>
    <rPh sb="22" eb="25">
      <t>ヘイキンチ</t>
    </rPh>
    <rPh sb="26" eb="28">
      <t>シタマワ</t>
    </rPh>
    <rPh sb="33" eb="35">
      <t>サイニュウ</t>
    </rPh>
    <rPh sb="36" eb="38">
      <t>サイシュツ</t>
    </rPh>
    <rPh sb="39" eb="41">
      <t>ウワマワ</t>
    </rPh>
    <rPh sb="43" eb="46">
      <t>タカイケイ</t>
    </rPh>
    <rPh sb="49" eb="50">
      <t>ク</t>
    </rPh>
    <rPh sb="51" eb="52">
      <t>イ</t>
    </rPh>
    <rPh sb="54" eb="55">
      <t>ヨウ</t>
    </rPh>
    <rPh sb="58" eb="60">
      <t>ジョウタイ</t>
    </rPh>
    <phoneticPr fontId="5"/>
  </si>
  <si>
    <t>当該駐車場は、経営状況については良好と考えられるが、稼働率については課題となっているため、引き続き収入の増加に向け、駐車場利用を増やしていくことに努めていきたい。</t>
    <rPh sb="0" eb="5">
      <t>トウガイチュウシャジョウ</t>
    </rPh>
    <rPh sb="7" eb="11">
      <t>ケイエイジョウキョウ</t>
    </rPh>
    <rPh sb="16" eb="18">
      <t>リョウコウ</t>
    </rPh>
    <rPh sb="19" eb="20">
      <t>カンガ</t>
    </rPh>
    <rPh sb="26" eb="29">
      <t>カドウリツ</t>
    </rPh>
    <rPh sb="34" eb="36">
      <t>カダイ</t>
    </rPh>
    <phoneticPr fontId="5"/>
  </si>
  <si>
    <t>稼働率は類似施設平均値を大きく下回っているが、令和３年度は新型コロナウイルス感染症の影響により、当該駐車場が立地している金城ふ頭地区内にある周辺施設の休園・休館、金城ふ頭地区への来訪自粛などが稼働率に影響していると考えられる。</t>
    <rPh sb="0" eb="3">
      <t>カドウリツ</t>
    </rPh>
    <rPh sb="4" eb="8">
      <t>ルイジシセツ</t>
    </rPh>
    <rPh sb="8" eb="11">
      <t>ヘイキンチ</t>
    </rPh>
    <rPh sb="12" eb="13">
      <t>オオ</t>
    </rPh>
    <rPh sb="15" eb="17">
      <t>シタマワ</t>
    </rPh>
    <rPh sb="23" eb="25">
      <t>レイワ</t>
    </rPh>
    <rPh sb="26" eb="28">
      <t>ネンド</t>
    </rPh>
    <rPh sb="48" eb="50">
      <t>トウガイ</t>
    </rPh>
    <rPh sb="50" eb="53">
      <t>チュウシャジョウ</t>
    </rPh>
    <rPh sb="54" eb="56">
      <t>リッチ</t>
    </rPh>
    <rPh sb="60" eb="62">
      <t>キンジョウ</t>
    </rPh>
    <rPh sb="63" eb="64">
      <t>トウ</t>
    </rPh>
    <rPh sb="64" eb="66">
      <t>チク</t>
    </rPh>
    <rPh sb="66" eb="67">
      <t>ナイ</t>
    </rPh>
    <rPh sb="81" eb="83">
      <t>キンジョウ</t>
    </rPh>
    <rPh sb="84" eb="85">
      <t>トウ</t>
    </rPh>
    <rPh sb="85" eb="87">
      <t>チク</t>
    </rPh>
    <rPh sb="96" eb="99">
      <t>カドウリツ</t>
    </rPh>
    <rPh sb="100" eb="102">
      <t>エイキョウ</t>
    </rPh>
    <rPh sb="107" eb="10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</si>
</sst>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#N/A</c:v>
                </c:pt>
                <c:pt idx="3">
                  <c:v>100</c:v>
                </c:pt>
                <c:pt idx="4">
                  <c:v>115.2</c:v>
                </c:pt>
              </c:numCache>
            </c:numRef>
          </c:val>
          <c:extLst>
            <c:ext xmlns:c16="http://schemas.microsoft.com/office/drawing/2014/chart" uri="{C3380CC4-5D6E-409C-BE32-E72D297353CC}">
              <c16:uniqueId val="{00000000-D379-4F18-BAF5-8D0EE3C6053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130.19999999999999</c:v>
                </c:pt>
                <c:pt idx="4">
                  <c:v>136.5</c:v>
                </c:pt>
              </c:numCache>
            </c:numRef>
          </c:val>
          <c:smooth val="0"/>
          <c:extLst>
            <c:ext xmlns:c16="http://schemas.microsoft.com/office/drawing/2014/chart" uri="{C3380CC4-5D6E-409C-BE32-E72D297353CC}">
              <c16:uniqueId val="{00000001-D379-4F18-BAF5-8D0EE3C6053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1960-4DE3-9414-439CB7C7121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108.5</c:v>
                </c:pt>
                <c:pt idx="4">
                  <c:v>136.19999999999999</c:v>
                </c:pt>
              </c:numCache>
            </c:numRef>
          </c:val>
          <c:smooth val="0"/>
          <c:extLst>
            <c:ext xmlns:c16="http://schemas.microsoft.com/office/drawing/2014/chart" uri="{C3380CC4-5D6E-409C-BE32-E72D297353CC}">
              <c16:uniqueId val="{00000001-1960-4DE3-9414-439CB7C7121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12E-43B9-A0D6-2A45E060290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12E-43B9-A0D6-2A45E060290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EB6-4C28-8AF7-715729527A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B6-4C28-8AF7-715729527A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#N/A</c:v>
                </c:pt>
                <c:pt idx="3">
                  <c:v>67</c:v>
                </c:pt>
                <c:pt idx="4">
                  <c:v>0</c:v>
                </c:pt>
              </c:numCache>
            </c:numRef>
          </c:val>
          <c:extLst>
            <c:ext xmlns:c16="http://schemas.microsoft.com/office/drawing/2014/chart" uri="{C3380CC4-5D6E-409C-BE32-E72D297353CC}">
              <c16:uniqueId val="{00000000-B8F3-4742-963F-60B38978735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8.6</c:v>
                </c:pt>
                <c:pt idx="4">
                  <c:v>4.3</c:v>
                </c:pt>
              </c:numCache>
            </c:numRef>
          </c:val>
          <c:smooth val="0"/>
          <c:extLst>
            <c:ext xmlns:c16="http://schemas.microsoft.com/office/drawing/2014/chart" uri="{C3380CC4-5D6E-409C-BE32-E72D297353CC}">
              <c16:uniqueId val="{00000001-B8F3-4742-963F-60B38978735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#N/A</c:v>
                </c:pt>
                <c:pt idx="3">
                  <c:v>168</c:v>
                </c:pt>
                <c:pt idx="4">
                  <c:v>0</c:v>
                </c:pt>
              </c:numCache>
            </c:numRef>
          </c:val>
          <c:extLst>
            <c:ext xmlns:c16="http://schemas.microsoft.com/office/drawing/2014/chart" uri="{C3380CC4-5D6E-409C-BE32-E72D297353CC}">
              <c16:uniqueId val="{00000000-8932-4B0F-B0EB-25340FE3735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87</c:v>
                </c:pt>
                <c:pt idx="4">
                  <c:v>7646</c:v>
                </c:pt>
              </c:numCache>
            </c:numRef>
          </c:val>
          <c:smooth val="0"/>
          <c:extLst>
            <c:ext xmlns:c16="http://schemas.microsoft.com/office/drawing/2014/chart" uri="{C3380CC4-5D6E-409C-BE32-E72D297353CC}">
              <c16:uniqueId val="{00000001-8932-4B0F-B0EB-25340FE3735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#N/A</c:v>
                </c:pt>
                <c:pt idx="3">
                  <c:v>20.6</c:v>
                </c:pt>
                <c:pt idx="4">
                  <c:v>19.8</c:v>
                </c:pt>
              </c:numCache>
            </c:numRef>
          </c:val>
          <c:extLst>
            <c:ext xmlns:c16="http://schemas.microsoft.com/office/drawing/2014/chart" uri="{C3380CC4-5D6E-409C-BE32-E72D297353CC}">
              <c16:uniqueId val="{00000000-26BE-4617-BF4A-6E23722301A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105.7</c:v>
                </c:pt>
                <c:pt idx="4">
                  <c:v>104.3</c:v>
                </c:pt>
              </c:numCache>
            </c:numRef>
          </c:val>
          <c:smooth val="0"/>
          <c:extLst>
            <c:ext xmlns:c16="http://schemas.microsoft.com/office/drawing/2014/chart" uri="{C3380CC4-5D6E-409C-BE32-E72D297353CC}">
              <c16:uniqueId val="{00000001-26BE-4617-BF4A-6E23722301A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#N/A</c:v>
                </c:pt>
                <c:pt idx="3">
                  <c:v>-27.4</c:v>
                </c:pt>
                <c:pt idx="4">
                  <c:v>13.2</c:v>
                </c:pt>
              </c:numCache>
            </c:numRef>
          </c:val>
          <c:extLst>
            <c:ext xmlns:c16="http://schemas.microsoft.com/office/drawing/2014/chart" uri="{C3380CC4-5D6E-409C-BE32-E72D297353CC}">
              <c16:uniqueId val="{00000000-AF7A-4428-821F-CCB5EF39D9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7.1</c:v>
                </c:pt>
                <c:pt idx="4">
                  <c:v>5.6</c:v>
                </c:pt>
              </c:numCache>
            </c:numRef>
          </c:val>
          <c:smooth val="0"/>
          <c:extLst>
            <c:ext xmlns:c16="http://schemas.microsoft.com/office/drawing/2014/chart" uri="{C3380CC4-5D6E-409C-BE32-E72D297353CC}">
              <c16:uniqueId val="{00000001-AF7A-4428-821F-CCB5EF39D9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#N/A</c:v>
                </c:pt>
                <c:pt idx="3">
                  <c:v>-63277</c:v>
                </c:pt>
                <c:pt idx="4">
                  <c:v>48472</c:v>
                </c:pt>
              </c:numCache>
            </c:numRef>
          </c:val>
          <c:extLst>
            <c:ext xmlns:c16="http://schemas.microsoft.com/office/drawing/2014/chart" uri="{C3380CC4-5D6E-409C-BE32-E72D297353CC}">
              <c16:uniqueId val="{00000000-4DD4-4012-9427-FE3D14A6D5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4211</c:v>
                </c:pt>
                <c:pt idx="4">
                  <c:v>10653</c:v>
                </c:pt>
              </c:numCache>
            </c:numRef>
          </c:val>
          <c:smooth val="0"/>
          <c:extLst>
            <c:ext xmlns:c16="http://schemas.microsoft.com/office/drawing/2014/chart" uri="{C3380CC4-5D6E-409C-BE32-E72D297353CC}">
              <c16:uniqueId val="{00000001-4DD4-4012-9427-FE3D14A6D5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55" zoomScaleNormal="55" zoomScaleSheetLayoutView="70" workbookViewId="0">
      <selection activeCell="NS17" sqref="NS1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愛知県名古屋市　名古屋市営金城ふ頭駐車場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143878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5010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t="str">
        <f>データ!AA7</f>
        <v>-</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115.2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t="str">
        <f>データ!AL7</f>
        <v>-</v>
      </c>
      <c r="FY31" s="98"/>
      <c r="FZ31" s="98"/>
      <c r="GA31" s="98"/>
      <c r="GB31" s="98"/>
      <c r="GC31" s="98"/>
      <c r="GD31" s="98"/>
      <c r="GE31" s="98"/>
      <c r="GF31" s="98"/>
      <c r="GG31" s="98"/>
      <c r="GH31" s="98"/>
      <c r="GI31" s="98"/>
      <c r="GJ31" s="98"/>
      <c r="GK31" s="98"/>
      <c r="GL31" s="98"/>
      <c r="GM31" s="98"/>
      <c r="GN31" s="98"/>
      <c r="GO31" s="98"/>
      <c r="GP31" s="98"/>
      <c r="GQ31" s="98">
        <f>データ!AM7</f>
        <v>67</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t="str">
        <f>データ!DM7</f>
        <v>-</v>
      </c>
      <c r="KP31" s="67"/>
      <c r="KQ31" s="67"/>
      <c r="KR31" s="67"/>
      <c r="KS31" s="67"/>
      <c r="KT31" s="67"/>
      <c r="KU31" s="67"/>
      <c r="KV31" s="67"/>
      <c r="KW31" s="67"/>
      <c r="KX31" s="67"/>
      <c r="KY31" s="67"/>
      <c r="KZ31" s="67"/>
      <c r="LA31" s="67"/>
      <c r="LB31" s="67"/>
      <c r="LC31" s="67"/>
      <c r="LD31" s="67"/>
      <c r="LE31" s="67"/>
      <c r="LF31" s="67"/>
      <c r="LG31" s="68"/>
      <c r="LH31" s="66">
        <f>データ!DN7</f>
        <v>20.6</v>
      </c>
      <c r="LI31" s="67"/>
      <c r="LJ31" s="67"/>
      <c r="LK31" s="67"/>
      <c r="LL31" s="67"/>
      <c r="LM31" s="67"/>
      <c r="LN31" s="67"/>
      <c r="LO31" s="67"/>
      <c r="LP31" s="67"/>
      <c r="LQ31" s="67"/>
      <c r="LR31" s="67"/>
      <c r="LS31" s="67"/>
      <c r="LT31" s="67"/>
      <c r="LU31" s="67"/>
      <c r="LV31" s="67"/>
      <c r="LW31" s="67"/>
      <c r="LX31" s="67"/>
      <c r="LY31" s="67"/>
      <c r="LZ31" s="68"/>
      <c r="MA31" s="66">
        <f>データ!DO7</f>
        <v>19.8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t="str">
        <f>データ!AF7</f>
        <v>-</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t="str">
        <f>データ!AQ7</f>
        <v>-</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t="str">
        <f>データ!DR7</f>
        <v>-</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t="str">
        <f>データ!AW7</f>
        <v>-</v>
      </c>
      <c r="BH52" s="97"/>
      <c r="BI52" s="97"/>
      <c r="BJ52" s="97"/>
      <c r="BK52" s="97"/>
      <c r="BL52" s="97"/>
      <c r="BM52" s="97"/>
      <c r="BN52" s="97"/>
      <c r="BO52" s="97"/>
      <c r="BP52" s="97"/>
      <c r="BQ52" s="97"/>
      <c r="BR52" s="97"/>
      <c r="BS52" s="97"/>
      <c r="BT52" s="97"/>
      <c r="BU52" s="97"/>
      <c r="BV52" s="97"/>
      <c r="BW52" s="97"/>
      <c r="BX52" s="97"/>
      <c r="BY52" s="97"/>
      <c r="BZ52" s="97">
        <f>データ!AX7</f>
        <v>168</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t="str">
        <f>データ!BH7</f>
        <v>-</v>
      </c>
      <c r="FY52" s="98"/>
      <c r="FZ52" s="98"/>
      <c r="GA52" s="98"/>
      <c r="GB52" s="98"/>
      <c r="GC52" s="98"/>
      <c r="GD52" s="98"/>
      <c r="GE52" s="98"/>
      <c r="GF52" s="98"/>
      <c r="GG52" s="98"/>
      <c r="GH52" s="98"/>
      <c r="GI52" s="98"/>
      <c r="GJ52" s="98"/>
      <c r="GK52" s="98"/>
      <c r="GL52" s="98"/>
      <c r="GM52" s="98"/>
      <c r="GN52" s="98"/>
      <c r="GO52" s="98"/>
      <c r="GP52" s="98"/>
      <c r="GQ52" s="98">
        <f>データ!BI7</f>
        <v>-27.4</v>
      </c>
      <c r="GR52" s="98"/>
      <c r="GS52" s="98"/>
      <c r="GT52" s="98"/>
      <c r="GU52" s="98"/>
      <c r="GV52" s="98"/>
      <c r="GW52" s="98"/>
      <c r="GX52" s="98"/>
      <c r="GY52" s="98"/>
      <c r="GZ52" s="98"/>
      <c r="HA52" s="98"/>
      <c r="HB52" s="98"/>
      <c r="HC52" s="98"/>
      <c r="HD52" s="98"/>
      <c r="HE52" s="98"/>
      <c r="HF52" s="98"/>
      <c r="HG52" s="98"/>
      <c r="HH52" s="98"/>
      <c r="HI52" s="98"/>
      <c r="HJ52" s="98">
        <f>データ!BJ7</f>
        <v>13.2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t="str">
        <f>データ!BS7</f>
        <v>-</v>
      </c>
      <c r="KP52" s="97"/>
      <c r="KQ52" s="97"/>
      <c r="KR52" s="97"/>
      <c r="KS52" s="97"/>
      <c r="KT52" s="97"/>
      <c r="KU52" s="97"/>
      <c r="KV52" s="97"/>
      <c r="KW52" s="97"/>
      <c r="KX52" s="97"/>
      <c r="KY52" s="97"/>
      <c r="KZ52" s="97"/>
      <c r="LA52" s="97"/>
      <c r="LB52" s="97"/>
      <c r="LC52" s="97"/>
      <c r="LD52" s="97"/>
      <c r="LE52" s="97"/>
      <c r="LF52" s="97"/>
      <c r="LG52" s="97"/>
      <c r="LH52" s="97">
        <f>データ!BT7</f>
        <v>-63277</v>
      </c>
      <c r="LI52" s="97"/>
      <c r="LJ52" s="97"/>
      <c r="LK52" s="97"/>
      <c r="LL52" s="97"/>
      <c r="LM52" s="97"/>
      <c r="LN52" s="97"/>
      <c r="LO52" s="97"/>
      <c r="LP52" s="97"/>
      <c r="LQ52" s="97"/>
      <c r="LR52" s="97"/>
      <c r="LS52" s="97"/>
      <c r="LT52" s="97"/>
      <c r="LU52" s="97"/>
      <c r="LV52" s="97"/>
      <c r="LW52" s="97"/>
      <c r="LX52" s="97"/>
      <c r="LY52" s="97"/>
      <c r="LZ52" s="97"/>
      <c r="MA52" s="97">
        <f>データ!BU7</f>
        <v>48472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t="str">
        <f>データ!BB7</f>
        <v>-</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t="str">
        <f>データ!BM7</f>
        <v>-</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t="str">
        <f>データ!BX7</f>
        <v>-</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2533000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405000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t="str">
        <f>データ!DB7</f>
        <v>-</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t="str">
        <f>データ!DG7</f>
        <v>-</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ywaaOKXCf6qbD8pAlsNvOX+iiLCyNZRnwubRxzueH5yu3WfHoAG3sYTf1G4PETGD7QwdDVd8KnUHOHf+C+/aYQ==" saltValue="Fs4eqPd7WnT1wVpvu35ol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89</v>
      </c>
      <c r="AV5" s="47" t="s">
        <v>90</v>
      </c>
      <c r="AW5" s="47" t="s">
        <v>91</v>
      </c>
      <c r="AX5" s="47" t="s">
        <v>92</v>
      </c>
      <c r="AY5" s="47" t="s">
        <v>101</v>
      </c>
      <c r="AZ5" s="47" t="s">
        <v>94</v>
      </c>
      <c r="BA5" s="47" t="s">
        <v>95</v>
      </c>
      <c r="BB5" s="47" t="s">
        <v>96</v>
      </c>
      <c r="BC5" s="47" t="s">
        <v>97</v>
      </c>
      <c r="BD5" s="47" t="s">
        <v>98</v>
      </c>
      <c r="BE5" s="47" t="s">
        <v>99</v>
      </c>
      <c r="BF5" s="47" t="s">
        <v>89</v>
      </c>
      <c r="BG5" s="47" t="s">
        <v>90</v>
      </c>
      <c r="BH5" s="47" t="s">
        <v>91</v>
      </c>
      <c r="BI5" s="47" t="s">
        <v>92</v>
      </c>
      <c r="BJ5" s="47" t="s">
        <v>101</v>
      </c>
      <c r="BK5" s="47" t="s">
        <v>94</v>
      </c>
      <c r="BL5" s="47" t="s">
        <v>95</v>
      </c>
      <c r="BM5" s="47" t="s">
        <v>96</v>
      </c>
      <c r="BN5" s="47" t="s">
        <v>97</v>
      </c>
      <c r="BO5" s="47" t="s">
        <v>98</v>
      </c>
      <c r="BP5" s="47" t="s">
        <v>99</v>
      </c>
      <c r="BQ5" s="47" t="s">
        <v>89</v>
      </c>
      <c r="BR5" s="47" t="s">
        <v>102</v>
      </c>
      <c r="BS5" s="47" t="s">
        <v>100</v>
      </c>
      <c r="BT5" s="47" t="s">
        <v>92</v>
      </c>
      <c r="BU5" s="47" t="s">
        <v>101</v>
      </c>
      <c r="BV5" s="47" t="s">
        <v>94</v>
      </c>
      <c r="BW5" s="47" t="s">
        <v>95</v>
      </c>
      <c r="BX5" s="47" t="s">
        <v>96</v>
      </c>
      <c r="BY5" s="47" t="s">
        <v>97</v>
      </c>
      <c r="BZ5" s="47" t="s">
        <v>98</v>
      </c>
      <c r="CA5" s="47" t="s">
        <v>99</v>
      </c>
      <c r="CB5" s="47" t="s">
        <v>89</v>
      </c>
      <c r="CC5" s="47" t="s">
        <v>90</v>
      </c>
      <c r="CD5" s="47" t="s">
        <v>91</v>
      </c>
      <c r="CE5" s="47" t="s">
        <v>92</v>
      </c>
      <c r="CF5" s="47" t="s">
        <v>101</v>
      </c>
      <c r="CG5" s="47" t="s">
        <v>94</v>
      </c>
      <c r="CH5" s="47" t="s">
        <v>95</v>
      </c>
      <c r="CI5" s="47" t="s">
        <v>96</v>
      </c>
      <c r="CJ5" s="47" t="s">
        <v>97</v>
      </c>
      <c r="CK5" s="47" t="s">
        <v>98</v>
      </c>
      <c r="CL5" s="47" t="s">
        <v>99</v>
      </c>
      <c r="CM5" s="145"/>
      <c r="CN5" s="145"/>
      <c r="CO5" s="47" t="s">
        <v>89</v>
      </c>
      <c r="CP5" s="47" t="s">
        <v>102</v>
      </c>
      <c r="CQ5" s="47" t="s">
        <v>91</v>
      </c>
      <c r="CR5" s="47" t="s">
        <v>92</v>
      </c>
      <c r="CS5" s="47" t="s">
        <v>101</v>
      </c>
      <c r="CT5" s="47" t="s">
        <v>94</v>
      </c>
      <c r="CU5" s="47" t="s">
        <v>95</v>
      </c>
      <c r="CV5" s="47" t="s">
        <v>96</v>
      </c>
      <c r="CW5" s="47" t="s">
        <v>97</v>
      </c>
      <c r="CX5" s="47" t="s">
        <v>98</v>
      </c>
      <c r="CY5" s="47" t="s">
        <v>99</v>
      </c>
      <c r="CZ5" s="47" t="s">
        <v>89</v>
      </c>
      <c r="DA5" s="47" t="s">
        <v>90</v>
      </c>
      <c r="DB5" s="47" t="s">
        <v>100</v>
      </c>
      <c r="DC5" s="47" t="s">
        <v>92</v>
      </c>
      <c r="DD5" s="47" t="s">
        <v>101</v>
      </c>
      <c r="DE5" s="47" t="s">
        <v>94</v>
      </c>
      <c r="DF5" s="47" t="s">
        <v>95</v>
      </c>
      <c r="DG5" s="47" t="s">
        <v>96</v>
      </c>
      <c r="DH5" s="47" t="s">
        <v>97</v>
      </c>
      <c r="DI5" s="47" t="s">
        <v>98</v>
      </c>
      <c r="DJ5" s="47" t="s">
        <v>35</v>
      </c>
      <c r="DK5" s="47" t="s">
        <v>89</v>
      </c>
      <c r="DL5" s="47" t="s">
        <v>102</v>
      </c>
      <c r="DM5" s="47" t="s">
        <v>100</v>
      </c>
      <c r="DN5" s="47" t="s">
        <v>92</v>
      </c>
      <c r="DO5" s="47" t="s">
        <v>101</v>
      </c>
      <c r="DP5" s="47" t="s">
        <v>94</v>
      </c>
      <c r="DQ5" s="47" t="s">
        <v>95</v>
      </c>
      <c r="DR5" s="47" t="s">
        <v>96</v>
      </c>
      <c r="DS5" s="47" t="s">
        <v>97</v>
      </c>
      <c r="DT5" s="47" t="s">
        <v>98</v>
      </c>
      <c r="DU5" s="47" t="s">
        <v>99</v>
      </c>
    </row>
    <row r="6" spans="1:125" s="54" customFormat="1" x14ac:dyDescent="0.15">
      <c r="A6" s="37" t="s">
        <v>103</v>
      </c>
      <c r="B6" s="48">
        <f>B8</f>
        <v>2021</v>
      </c>
      <c r="C6" s="48">
        <f t="shared" ref="C6:X6" si="1">C8</f>
        <v>231002</v>
      </c>
      <c r="D6" s="48">
        <f t="shared" si="1"/>
        <v>47</v>
      </c>
      <c r="E6" s="48">
        <f t="shared" si="1"/>
        <v>14</v>
      </c>
      <c r="F6" s="48">
        <f t="shared" si="1"/>
        <v>0</v>
      </c>
      <c r="G6" s="48">
        <f t="shared" si="1"/>
        <v>4</v>
      </c>
      <c r="H6" s="48" t="str">
        <f>SUBSTITUTE(H8,"　","")</f>
        <v>愛知県名古屋市</v>
      </c>
      <c r="I6" s="48" t="str">
        <f t="shared" si="1"/>
        <v>名古屋市営金城ふ頭駐車場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5</v>
      </c>
      <c r="S6" s="50" t="str">
        <f t="shared" si="1"/>
        <v>商業施設</v>
      </c>
      <c r="T6" s="50" t="str">
        <f t="shared" si="1"/>
        <v>有</v>
      </c>
      <c r="U6" s="51">
        <f t="shared" si="1"/>
        <v>143878</v>
      </c>
      <c r="V6" s="51">
        <f t="shared" si="1"/>
        <v>5010</v>
      </c>
      <c r="W6" s="51">
        <f t="shared" si="1"/>
        <v>500</v>
      </c>
      <c r="X6" s="50" t="str">
        <f t="shared" si="1"/>
        <v>代行制</v>
      </c>
      <c r="Y6" s="52" t="e">
        <f>IF(Y8="-",NA(),Y8)</f>
        <v>#N/A</v>
      </c>
      <c r="Z6" s="52" t="e">
        <f t="shared" ref="Z6:AH6" si="2">IF(Z8="-",NA(),Z8)</f>
        <v>#N/A</v>
      </c>
      <c r="AA6" s="52" t="e">
        <f t="shared" si="2"/>
        <v>#N/A</v>
      </c>
      <c r="AB6" s="52">
        <f t="shared" si="2"/>
        <v>100</v>
      </c>
      <c r="AC6" s="52">
        <f t="shared" si="2"/>
        <v>115.2</v>
      </c>
      <c r="AD6" s="52" t="e">
        <f t="shared" si="2"/>
        <v>#N/A</v>
      </c>
      <c r="AE6" s="52" t="e">
        <f t="shared" si="2"/>
        <v>#N/A</v>
      </c>
      <c r="AF6" s="52" t="e">
        <f t="shared" si="2"/>
        <v>#N/A</v>
      </c>
      <c r="AG6" s="52">
        <f t="shared" si="2"/>
        <v>130.19999999999999</v>
      </c>
      <c r="AH6" s="52">
        <f t="shared" si="2"/>
        <v>136.5</v>
      </c>
      <c r="AI6" s="49" t="str">
        <f>IF(AI8="-","",IF(AI8="-","【-】","【"&amp;SUBSTITUTE(TEXT(AI8,"#,##0.0"),"-","△")&amp;"】"))</f>
        <v>【236.1】</v>
      </c>
      <c r="AJ6" s="52" t="e">
        <f>IF(AJ8="-",NA(),AJ8)</f>
        <v>#N/A</v>
      </c>
      <c r="AK6" s="52" t="e">
        <f t="shared" ref="AK6:AS6" si="3">IF(AK8="-",NA(),AK8)</f>
        <v>#N/A</v>
      </c>
      <c r="AL6" s="52" t="e">
        <f t="shared" si="3"/>
        <v>#N/A</v>
      </c>
      <c r="AM6" s="52">
        <f t="shared" si="3"/>
        <v>67</v>
      </c>
      <c r="AN6" s="52">
        <f t="shared" si="3"/>
        <v>0</v>
      </c>
      <c r="AO6" s="52" t="e">
        <f t="shared" si="3"/>
        <v>#N/A</v>
      </c>
      <c r="AP6" s="52" t="e">
        <f t="shared" si="3"/>
        <v>#N/A</v>
      </c>
      <c r="AQ6" s="52" t="e">
        <f t="shared" si="3"/>
        <v>#N/A</v>
      </c>
      <c r="AR6" s="52">
        <f t="shared" si="3"/>
        <v>8.6</v>
      </c>
      <c r="AS6" s="52">
        <f t="shared" si="3"/>
        <v>4.3</v>
      </c>
      <c r="AT6" s="49" t="str">
        <f>IF(AT8="-","",IF(AT8="-","【-】","【"&amp;SUBSTITUTE(TEXT(AT8,"#,##0.0"),"-","△")&amp;"】"))</f>
        <v>【5.2】</v>
      </c>
      <c r="AU6" s="53" t="e">
        <f>IF(AU8="-",NA(),AU8)</f>
        <v>#N/A</v>
      </c>
      <c r="AV6" s="53" t="e">
        <f t="shared" ref="AV6:BD6" si="4">IF(AV8="-",NA(),AV8)</f>
        <v>#N/A</v>
      </c>
      <c r="AW6" s="53" t="e">
        <f t="shared" si="4"/>
        <v>#N/A</v>
      </c>
      <c r="AX6" s="53">
        <f t="shared" si="4"/>
        <v>168</v>
      </c>
      <c r="AY6" s="53">
        <f t="shared" si="4"/>
        <v>0</v>
      </c>
      <c r="AZ6" s="53" t="e">
        <f t="shared" si="4"/>
        <v>#N/A</v>
      </c>
      <c r="BA6" s="53" t="e">
        <f t="shared" si="4"/>
        <v>#N/A</v>
      </c>
      <c r="BB6" s="53" t="e">
        <f t="shared" si="4"/>
        <v>#N/A</v>
      </c>
      <c r="BC6" s="53">
        <f t="shared" si="4"/>
        <v>87</v>
      </c>
      <c r="BD6" s="53">
        <f t="shared" si="4"/>
        <v>7646</v>
      </c>
      <c r="BE6" s="51" t="str">
        <f>IF(BE8="-","",IF(BE8="-","【-】","【"&amp;SUBSTITUTE(TEXT(BE8,"#,##0"),"-","△")&amp;"】"))</f>
        <v>【3,111】</v>
      </c>
      <c r="BF6" s="52" t="e">
        <f>IF(BF8="-",NA(),BF8)</f>
        <v>#N/A</v>
      </c>
      <c r="BG6" s="52" t="e">
        <f t="shared" ref="BG6:BO6" si="5">IF(BG8="-",NA(),BG8)</f>
        <v>#N/A</v>
      </c>
      <c r="BH6" s="52" t="e">
        <f t="shared" si="5"/>
        <v>#N/A</v>
      </c>
      <c r="BI6" s="52">
        <f t="shared" si="5"/>
        <v>-27.4</v>
      </c>
      <c r="BJ6" s="52">
        <f t="shared" si="5"/>
        <v>13.2</v>
      </c>
      <c r="BK6" s="52" t="e">
        <f t="shared" si="5"/>
        <v>#N/A</v>
      </c>
      <c r="BL6" s="52" t="e">
        <f t="shared" si="5"/>
        <v>#N/A</v>
      </c>
      <c r="BM6" s="52" t="e">
        <f t="shared" si="5"/>
        <v>#N/A</v>
      </c>
      <c r="BN6" s="52">
        <f t="shared" si="5"/>
        <v>7.1</v>
      </c>
      <c r="BO6" s="52">
        <f t="shared" si="5"/>
        <v>5.6</v>
      </c>
      <c r="BP6" s="49" t="str">
        <f>IF(BP8="-","",IF(BP8="-","【-】","【"&amp;SUBSTITUTE(TEXT(BP8,"#,##0.0"),"-","△")&amp;"】"))</f>
        <v>【0.8】</v>
      </c>
      <c r="BQ6" s="53" t="e">
        <f>IF(BQ8="-",NA(),BQ8)</f>
        <v>#N/A</v>
      </c>
      <c r="BR6" s="53" t="e">
        <f t="shared" ref="BR6:BZ6" si="6">IF(BR8="-",NA(),BR8)</f>
        <v>#N/A</v>
      </c>
      <c r="BS6" s="53" t="e">
        <f t="shared" si="6"/>
        <v>#N/A</v>
      </c>
      <c r="BT6" s="53">
        <f t="shared" si="6"/>
        <v>-63277</v>
      </c>
      <c r="BU6" s="53">
        <f t="shared" si="6"/>
        <v>48472</v>
      </c>
      <c r="BV6" s="53" t="e">
        <f t="shared" si="6"/>
        <v>#N/A</v>
      </c>
      <c r="BW6" s="53" t="e">
        <f t="shared" si="6"/>
        <v>#N/A</v>
      </c>
      <c r="BX6" s="53" t="e">
        <f t="shared" si="6"/>
        <v>#N/A</v>
      </c>
      <c r="BY6" s="53">
        <f t="shared" si="6"/>
        <v>4211</v>
      </c>
      <c r="BZ6" s="53">
        <f t="shared" si="6"/>
        <v>10653</v>
      </c>
      <c r="CA6" s="51" t="str">
        <f>IF(CA8="-","",IF(CA8="-","【-】","【"&amp;SUBSTITUTE(TEXT(CA8,"#,##0"),"-","△")&amp;"】"))</f>
        <v>【10,906】</v>
      </c>
      <c r="CB6" s="52"/>
      <c r="CC6" s="52"/>
      <c r="CD6" s="52"/>
      <c r="CE6" s="52"/>
      <c r="CF6" s="52"/>
      <c r="CG6" s="52"/>
      <c r="CH6" s="52"/>
      <c r="CI6" s="52"/>
      <c r="CJ6" s="52"/>
      <c r="CK6" s="52"/>
      <c r="CL6" s="49" t="s">
        <v>104</v>
      </c>
      <c r="CM6" s="51">
        <f t="shared" ref="CM6:CN6" si="7">CM8</f>
        <v>2533000</v>
      </c>
      <c r="CN6" s="51">
        <f t="shared" si="7"/>
        <v>405000</v>
      </c>
      <c r="CO6" s="52"/>
      <c r="CP6" s="52"/>
      <c r="CQ6" s="52"/>
      <c r="CR6" s="52"/>
      <c r="CS6" s="52"/>
      <c r="CT6" s="52"/>
      <c r="CU6" s="52"/>
      <c r="CV6" s="52"/>
      <c r="CW6" s="52"/>
      <c r="CX6" s="52"/>
      <c r="CY6" s="49" t="s">
        <v>104</v>
      </c>
      <c r="CZ6" s="52" t="e">
        <f>IF(CZ8="-",NA(),CZ8)</f>
        <v>#N/A</v>
      </c>
      <c r="DA6" s="52" t="e">
        <f t="shared" ref="DA6:DI6" si="8">IF(DA8="-",NA(),DA8)</f>
        <v>#N/A</v>
      </c>
      <c r="DB6" s="52" t="e">
        <f t="shared" si="8"/>
        <v>#N/A</v>
      </c>
      <c r="DC6" s="52">
        <f t="shared" si="8"/>
        <v>0</v>
      </c>
      <c r="DD6" s="52">
        <f t="shared" si="8"/>
        <v>0</v>
      </c>
      <c r="DE6" s="52" t="e">
        <f t="shared" si="8"/>
        <v>#N/A</v>
      </c>
      <c r="DF6" s="52" t="e">
        <f t="shared" si="8"/>
        <v>#N/A</v>
      </c>
      <c r="DG6" s="52" t="e">
        <f t="shared" si="8"/>
        <v>#N/A</v>
      </c>
      <c r="DH6" s="52">
        <f t="shared" si="8"/>
        <v>108.5</v>
      </c>
      <c r="DI6" s="52">
        <f t="shared" si="8"/>
        <v>136.19999999999999</v>
      </c>
      <c r="DJ6" s="49" t="str">
        <f>IF(DJ8="-","",IF(DJ8="-","【-】","【"&amp;SUBSTITUTE(TEXT(DJ8,"#,##0.0"),"-","△")&amp;"】"))</f>
        <v>【99.8】</v>
      </c>
      <c r="DK6" s="52" t="e">
        <f>IF(DK8="-",NA(),DK8)</f>
        <v>#N/A</v>
      </c>
      <c r="DL6" s="52" t="e">
        <f t="shared" ref="DL6:DT6" si="9">IF(DL8="-",NA(),DL8)</f>
        <v>#N/A</v>
      </c>
      <c r="DM6" s="52" t="e">
        <f t="shared" si="9"/>
        <v>#N/A</v>
      </c>
      <c r="DN6" s="52">
        <f t="shared" si="9"/>
        <v>20.6</v>
      </c>
      <c r="DO6" s="52">
        <f t="shared" si="9"/>
        <v>19.8</v>
      </c>
      <c r="DP6" s="52" t="e">
        <f t="shared" si="9"/>
        <v>#N/A</v>
      </c>
      <c r="DQ6" s="52" t="e">
        <f t="shared" si="9"/>
        <v>#N/A</v>
      </c>
      <c r="DR6" s="52" t="e">
        <f t="shared" si="9"/>
        <v>#N/A</v>
      </c>
      <c r="DS6" s="52">
        <f t="shared" si="9"/>
        <v>105.7</v>
      </c>
      <c r="DT6" s="52">
        <f t="shared" si="9"/>
        <v>104.3</v>
      </c>
      <c r="DU6" s="49" t="str">
        <f>IF(DU8="-","",IF(DU8="-","【-】","【"&amp;SUBSTITUTE(TEXT(DU8,"#,##0.0"),"-","△")&amp;"】"))</f>
        <v>【178.5】</v>
      </c>
    </row>
    <row r="7" spans="1:125" s="54" customFormat="1" x14ac:dyDescent="0.15">
      <c r="A7" s="37" t="s">
        <v>105</v>
      </c>
      <c r="B7" s="48">
        <f t="shared" ref="B7:X7" si="10">B8</f>
        <v>2021</v>
      </c>
      <c r="C7" s="48">
        <f t="shared" si="10"/>
        <v>231002</v>
      </c>
      <c r="D7" s="48">
        <f t="shared" si="10"/>
        <v>47</v>
      </c>
      <c r="E7" s="48">
        <f t="shared" si="10"/>
        <v>14</v>
      </c>
      <c r="F7" s="48">
        <f t="shared" si="10"/>
        <v>0</v>
      </c>
      <c r="G7" s="48">
        <f t="shared" si="10"/>
        <v>4</v>
      </c>
      <c r="H7" s="48" t="str">
        <f t="shared" si="10"/>
        <v>愛知県　名古屋市</v>
      </c>
      <c r="I7" s="48" t="str">
        <f t="shared" si="10"/>
        <v>名古屋市営金城ふ頭駐車場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5</v>
      </c>
      <c r="S7" s="50" t="str">
        <f t="shared" si="10"/>
        <v>商業施設</v>
      </c>
      <c r="T7" s="50" t="str">
        <f t="shared" si="10"/>
        <v>有</v>
      </c>
      <c r="U7" s="51">
        <f t="shared" si="10"/>
        <v>143878</v>
      </c>
      <c r="V7" s="51">
        <f t="shared" si="10"/>
        <v>5010</v>
      </c>
      <c r="W7" s="51">
        <f t="shared" si="10"/>
        <v>500</v>
      </c>
      <c r="X7" s="50" t="str">
        <f t="shared" si="10"/>
        <v>代行制</v>
      </c>
      <c r="Y7" s="52" t="str">
        <f>Y8</f>
        <v>-</v>
      </c>
      <c r="Z7" s="52" t="str">
        <f t="shared" ref="Z7:AH7" si="11">Z8</f>
        <v>-</v>
      </c>
      <c r="AA7" s="52" t="str">
        <f t="shared" si="11"/>
        <v>-</v>
      </c>
      <c r="AB7" s="52">
        <f t="shared" si="11"/>
        <v>100</v>
      </c>
      <c r="AC7" s="52">
        <f t="shared" si="11"/>
        <v>115.2</v>
      </c>
      <c r="AD7" s="52" t="str">
        <f t="shared" si="11"/>
        <v>-</v>
      </c>
      <c r="AE7" s="52" t="str">
        <f t="shared" si="11"/>
        <v>-</v>
      </c>
      <c r="AF7" s="52" t="str">
        <f t="shared" si="11"/>
        <v>-</v>
      </c>
      <c r="AG7" s="52">
        <f t="shared" si="11"/>
        <v>130.19999999999999</v>
      </c>
      <c r="AH7" s="52">
        <f t="shared" si="11"/>
        <v>136.5</v>
      </c>
      <c r="AI7" s="49"/>
      <c r="AJ7" s="52" t="str">
        <f>AJ8</f>
        <v>-</v>
      </c>
      <c r="AK7" s="52" t="str">
        <f t="shared" ref="AK7:AS7" si="12">AK8</f>
        <v>-</v>
      </c>
      <c r="AL7" s="52" t="str">
        <f t="shared" si="12"/>
        <v>-</v>
      </c>
      <c r="AM7" s="52">
        <f t="shared" si="12"/>
        <v>67</v>
      </c>
      <c r="AN7" s="52">
        <f t="shared" si="12"/>
        <v>0</v>
      </c>
      <c r="AO7" s="52" t="str">
        <f t="shared" si="12"/>
        <v>-</v>
      </c>
      <c r="AP7" s="52" t="str">
        <f t="shared" si="12"/>
        <v>-</v>
      </c>
      <c r="AQ7" s="52" t="str">
        <f t="shared" si="12"/>
        <v>-</v>
      </c>
      <c r="AR7" s="52">
        <f t="shared" si="12"/>
        <v>8.6</v>
      </c>
      <c r="AS7" s="52">
        <f t="shared" si="12"/>
        <v>4.3</v>
      </c>
      <c r="AT7" s="49"/>
      <c r="AU7" s="53" t="str">
        <f>AU8</f>
        <v>-</v>
      </c>
      <c r="AV7" s="53" t="str">
        <f t="shared" ref="AV7:BD7" si="13">AV8</f>
        <v>-</v>
      </c>
      <c r="AW7" s="53" t="str">
        <f t="shared" si="13"/>
        <v>-</v>
      </c>
      <c r="AX7" s="53">
        <f t="shared" si="13"/>
        <v>168</v>
      </c>
      <c r="AY7" s="53">
        <f t="shared" si="13"/>
        <v>0</v>
      </c>
      <c r="AZ7" s="53" t="str">
        <f t="shared" si="13"/>
        <v>-</v>
      </c>
      <c r="BA7" s="53" t="str">
        <f t="shared" si="13"/>
        <v>-</v>
      </c>
      <c r="BB7" s="53" t="str">
        <f t="shared" si="13"/>
        <v>-</v>
      </c>
      <c r="BC7" s="53">
        <f t="shared" si="13"/>
        <v>87</v>
      </c>
      <c r="BD7" s="53">
        <f t="shared" si="13"/>
        <v>7646</v>
      </c>
      <c r="BE7" s="51"/>
      <c r="BF7" s="52" t="str">
        <f>BF8</f>
        <v>-</v>
      </c>
      <c r="BG7" s="52" t="str">
        <f t="shared" ref="BG7:BO7" si="14">BG8</f>
        <v>-</v>
      </c>
      <c r="BH7" s="52" t="str">
        <f t="shared" si="14"/>
        <v>-</v>
      </c>
      <c r="BI7" s="52">
        <f t="shared" si="14"/>
        <v>-27.4</v>
      </c>
      <c r="BJ7" s="52">
        <f t="shared" si="14"/>
        <v>13.2</v>
      </c>
      <c r="BK7" s="52" t="str">
        <f t="shared" si="14"/>
        <v>-</v>
      </c>
      <c r="BL7" s="52" t="str">
        <f t="shared" si="14"/>
        <v>-</v>
      </c>
      <c r="BM7" s="52" t="str">
        <f t="shared" si="14"/>
        <v>-</v>
      </c>
      <c r="BN7" s="52">
        <f t="shared" si="14"/>
        <v>7.1</v>
      </c>
      <c r="BO7" s="52">
        <f t="shared" si="14"/>
        <v>5.6</v>
      </c>
      <c r="BP7" s="49"/>
      <c r="BQ7" s="53" t="str">
        <f>BQ8</f>
        <v>-</v>
      </c>
      <c r="BR7" s="53" t="str">
        <f t="shared" ref="BR7:BZ7" si="15">BR8</f>
        <v>-</v>
      </c>
      <c r="BS7" s="53" t="str">
        <f t="shared" si="15"/>
        <v>-</v>
      </c>
      <c r="BT7" s="53">
        <f t="shared" si="15"/>
        <v>-63277</v>
      </c>
      <c r="BU7" s="53">
        <f t="shared" si="15"/>
        <v>48472</v>
      </c>
      <c r="BV7" s="53" t="str">
        <f t="shared" si="15"/>
        <v>-</v>
      </c>
      <c r="BW7" s="53" t="str">
        <f t="shared" si="15"/>
        <v>-</v>
      </c>
      <c r="BX7" s="53" t="str">
        <f t="shared" si="15"/>
        <v>-</v>
      </c>
      <c r="BY7" s="53">
        <f t="shared" si="15"/>
        <v>4211</v>
      </c>
      <c r="BZ7" s="53">
        <f t="shared" si="15"/>
        <v>10653</v>
      </c>
      <c r="CA7" s="51"/>
      <c r="CB7" s="52" t="s">
        <v>106</v>
      </c>
      <c r="CC7" s="52" t="s">
        <v>106</v>
      </c>
      <c r="CD7" s="52" t="s">
        <v>106</v>
      </c>
      <c r="CE7" s="52" t="s">
        <v>106</v>
      </c>
      <c r="CF7" s="52" t="s">
        <v>106</v>
      </c>
      <c r="CG7" s="52" t="s">
        <v>106</v>
      </c>
      <c r="CH7" s="52" t="s">
        <v>106</v>
      </c>
      <c r="CI7" s="52" t="s">
        <v>106</v>
      </c>
      <c r="CJ7" s="52" t="s">
        <v>106</v>
      </c>
      <c r="CK7" s="52" t="s">
        <v>104</v>
      </c>
      <c r="CL7" s="49"/>
      <c r="CM7" s="51">
        <f>CM8</f>
        <v>2533000</v>
      </c>
      <c r="CN7" s="51">
        <f>CN8</f>
        <v>405000</v>
      </c>
      <c r="CO7" s="52" t="s">
        <v>106</v>
      </c>
      <c r="CP7" s="52" t="s">
        <v>106</v>
      </c>
      <c r="CQ7" s="52" t="s">
        <v>106</v>
      </c>
      <c r="CR7" s="52" t="s">
        <v>106</v>
      </c>
      <c r="CS7" s="52" t="s">
        <v>106</v>
      </c>
      <c r="CT7" s="52" t="s">
        <v>106</v>
      </c>
      <c r="CU7" s="52" t="s">
        <v>106</v>
      </c>
      <c r="CV7" s="52" t="s">
        <v>106</v>
      </c>
      <c r="CW7" s="52" t="s">
        <v>106</v>
      </c>
      <c r="CX7" s="52" t="s">
        <v>104</v>
      </c>
      <c r="CY7" s="49"/>
      <c r="CZ7" s="52" t="str">
        <f>CZ8</f>
        <v>-</v>
      </c>
      <c r="DA7" s="52" t="str">
        <f t="shared" ref="DA7:DI7" si="16">DA8</f>
        <v>-</v>
      </c>
      <c r="DB7" s="52" t="str">
        <f t="shared" si="16"/>
        <v>-</v>
      </c>
      <c r="DC7" s="52">
        <f t="shared" si="16"/>
        <v>0</v>
      </c>
      <c r="DD7" s="52">
        <f t="shared" si="16"/>
        <v>0</v>
      </c>
      <c r="DE7" s="52" t="str">
        <f t="shared" si="16"/>
        <v>-</v>
      </c>
      <c r="DF7" s="52" t="str">
        <f t="shared" si="16"/>
        <v>-</v>
      </c>
      <c r="DG7" s="52" t="str">
        <f t="shared" si="16"/>
        <v>-</v>
      </c>
      <c r="DH7" s="52">
        <f t="shared" si="16"/>
        <v>108.5</v>
      </c>
      <c r="DI7" s="52">
        <f t="shared" si="16"/>
        <v>136.19999999999999</v>
      </c>
      <c r="DJ7" s="49"/>
      <c r="DK7" s="52" t="str">
        <f>DK8</f>
        <v>-</v>
      </c>
      <c r="DL7" s="52" t="str">
        <f t="shared" ref="DL7:DT7" si="17">DL8</f>
        <v>-</v>
      </c>
      <c r="DM7" s="52" t="str">
        <f t="shared" si="17"/>
        <v>-</v>
      </c>
      <c r="DN7" s="52">
        <f t="shared" si="17"/>
        <v>20.6</v>
      </c>
      <c r="DO7" s="52">
        <f t="shared" si="17"/>
        <v>19.8</v>
      </c>
      <c r="DP7" s="52" t="str">
        <f t="shared" si="17"/>
        <v>-</v>
      </c>
      <c r="DQ7" s="52" t="str">
        <f t="shared" si="17"/>
        <v>-</v>
      </c>
      <c r="DR7" s="52" t="str">
        <f t="shared" si="17"/>
        <v>-</v>
      </c>
      <c r="DS7" s="52">
        <f t="shared" si="17"/>
        <v>105.7</v>
      </c>
      <c r="DT7" s="52">
        <f t="shared" si="17"/>
        <v>104.3</v>
      </c>
      <c r="DU7" s="49"/>
    </row>
    <row r="8" spans="1:125" s="54" customFormat="1" x14ac:dyDescent="0.15">
      <c r="A8" s="37"/>
      <c r="B8" s="55">
        <v>2021</v>
      </c>
      <c r="C8" s="55">
        <v>231002</v>
      </c>
      <c r="D8" s="55">
        <v>47</v>
      </c>
      <c r="E8" s="55">
        <v>14</v>
      </c>
      <c r="F8" s="55">
        <v>0</v>
      </c>
      <c r="G8" s="55">
        <v>4</v>
      </c>
      <c r="H8" s="55" t="s">
        <v>107</v>
      </c>
      <c r="I8" s="55" t="s">
        <v>108</v>
      </c>
      <c r="J8" s="55" t="s">
        <v>109</v>
      </c>
      <c r="K8" s="55" t="s">
        <v>110</v>
      </c>
      <c r="L8" s="55" t="s">
        <v>111</v>
      </c>
      <c r="M8" s="55" t="s">
        <v>112</v>
      </c>
      <c r="N8" s="55" t="s">
        <v>113</v>
      </c>
      <c r="O8" s="56" t="s">
        <v>114</v>
      </c>
      <c r="P8" s="57" t="s">
        <v>115</v>
      </c>
      <c r="Q8" s="57" t="s">
        <v>116</v>
      </c>
      <c r="R8" s="58">
        <v>5</v>
      </c>
      <c r="S8" s="57" t="s">
        <v>117</v>
      </c>
      <c r="T8" s="57" t="s">
        <v>118</v>
      </c>
      <c r="U8" s="58">
        <v>143878</v>
      </c>
      <c r="V8" s="58">
        <v>5010</v>
      </c>
      <c r="W8" s="58">
        <v>500</v>
      </c>
      <c r="X8" s="57" t="s">
        <v>119</v>
      </c>
      <c r="Y8" s="59" t="s">
        <v>111</v>
      </c>
      <c r="Z8" s="59" t="s">
        <v>111</v>
      </c>
      <c r="AA8" s="59" t="s">
        <v>111</v>
      </c>
      <c r="AB8" s="59">
        <v>100</v>
      </c>
      <c r="AC8" s="59">
        <v>115.2</v>
      </c>
      <c r="AD8" s="59" t="s">
        <v>111</v>
      </c>
      <c r="AE8" s="59" t="s">
        <v>111</v>
      </c>
      <c r="AF8" s="59" t="s">
        <v>111</v>
      </c>
      <c r="AG8" s="59">
        <v>130.19999999999999</v>
      </c>
      <c r="AH8" s="59">
        <v>136.5</v>
      </c>
      <c r="AI8" s="56">
        <v>236.1</v>
      </c>
      <c r="AJ8" s="59" t="s">
        <v>111</v>
      </c>
      <c r="AK8" s="59" t="s">
        <v>111</v>
      </c>
      <c r="AL8" s="59" t="s">
        <v>111</v>
      </c>
      <c r="AM8" s="59">
        <v>67</v>
      </c>
      <c r="AN8" s="59">
        <v>0</v>
      </c>
      <c r="AO8" s="59" t="s">
        <v>111</v>
      </c>
      <c r="AP8" s="59" t="s">
        <v>111</v>
      </c>
      <c r="AQ8" s="59" t="s">
        <v>111</v>
      </c>
      <c r="AR8" s="59">
        <v>8.6</v>
      </c>
      <c r="AS8" s="59">
        <v>4.3</v>
      </c>
      <c r="AT8" s="56">
        <v>5.2</v>
      </c>
      <c r="AU8" s="60" t="s">
        <v>111</v>
      </c>
      <c r="AV8" s="60" t="s">
        <v>111</v>
      </c>
      <c r="AW8" s="60" t="s">
        <v>111</v>
      </c>
      <c r="AX8" s="60">
        <v>168</v>
      </c>
      <c r="AY8" s="60">
        <v>0</v>
      </c>
      <c r="AZ8" s="60" t="s">
        <v>111</v>
      </c>
      <c r="BA8" s="60" t="s">
        <v>111</v>
      </c>
      <c r="BB8" s="60" t="s">
        <v>111</v>
      </c>
      <c r="BC8" s="60">
        <v>87</v>
      </c>
      <c r="BD8" s="60">
        <v>7646</v>
      </c>
      <c r="BE8" s="60">
        <v>3111</v>
      </c>
      <c r="BF8" s="59" t="s">
        <v>111</v>
      </c>
      <c r="BG8" s="59" t="s">
        <v>111</v>
      </c>
      <c r="BH8" s="59" t="s">
        <v>111</v>
      </c>
      <c r="BI8" s="59">
        <v>-27.4</v>
      </c>
      <c r="BJ8" s="59">
        <v>13.2</v>
      </c>
      <c r="BK8" s="59" t="s">
        <v>111</v>
      </c>
      <c r="BL8" s="59" t="s">
        <v>111</v>
      </c>
      <c r="BM8" s="59" t="s">
        <v>111</v>
      </c>
      <c r="BN8" s="59">
        <v>7.1</v>
      </c>
      <c r="BO8" s="59">
        <v>5.6</v>
      </c>
      <c r="BP8" s="56">
        <v>0.8</v>
      </c>
      <c r="BQ8" s="60" t="s">
        <v>111</v>
      </c>
      <c r="BR8" s="60" t="s">
        <v>111</v>
      </c>
      <c r="BS8" s="60" t="s">
        <v>111</v>
      </c>
      <c r="BT8" s="61">
        <v>-63277</v>
      </c>
      <c r="BU8" s="61">
        <v>48472</v>
      </c>
      <c r="BV8" s="60" t="s">
        <v>111</v>
      </c>
      <c r="BW8" s="60" t="s">
        <v>111</v>
      </c>
      <c r="BX8" s="60" t="s">
        <v>111</v>
      </c>
      <c r="BY8" s="60">
        <v>4211</v>
      </c>
      <c r="BZ8" s="60">
        <v>10653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2533000</v>
      </c>
      <c r="CN8" s="58">
        <v>405000</v>
      </c>
      <c r="CO8" s="59" t="s">
        <v>111</v>
      </c>
      <c r="CP8" s="59" t="s">
        <v>111</v>
      </c>
      <c r="CQ8" s="59" t="s">
        <v>111</v>
      </c>
      <c r="CR8" s="59" t="s">
        <v>111</v>
      </c>
      <c r="CS8" s="59" t="s">
        <v>111</v>
      </c>
      <c r="CT8" s="59" t="s">
        <v>111</v>
      </c>
      <c r="CU8" s="59" t="s">
        <v>111</v>
      </c>
      <c r="CV8" s="59" t="s">
        <v>111</v>
      </c>
      <c r="CW8" s="59" t="s">
        <v>111</v>
      </c>
      <c r="CX8" s="59" t="s">
        <v>111</v>
      </c>
      <c r="CY8" s="56" t="s">
        <v>111</v>
      </c>
      <c r="CZ8" s="59" t="s">
        <v>111</v>
      </c>
      <c r="DA8" s="59" t="s">
        <v>111</v>
      </c>
      <c r="DB8" s="59" t="s">
        <v>111</v>
      </c>
      <c r="DC8" s="59">
        <v>0</v>
      </c>
      <c r="DD8" s="59">
        <v>0</v>
      </c>
      <c r="DE8" s="59" t="s">
        <v>111</v>
      </c>
      <c r="DF8" s="59" t="s">
        <v>111</v>
      </c>
      <c r="DG8" s="59" t="s">
        <v>111</v>
      </c>
      <c r="DH8" s="59">
        <v>108.5</v>
      </c>
      <c r="DI8" s="59">
        <v>136.19999999999999</v>
      </c>
      <c r="DJ8" s="56">
        <v>99.8</v>
      </c>
      <c r="DK8" s="59" t="s">
        <v>111</v>
      </c>
      <c r="DL8" s="59" t="s">
        <v>111</v>
      </c>
      <c r="DM8" s="59" t="s">
        <v>111</v>
      </c>
      <c r="DN8" s="59">
        <v>20.6</v>
      </c>
      <c r="DO8" s="59">
        <v>19.8</v>
      </c>
      <c r="DP8" s="59" t="s">
        <v>111</v>
      </c>
      <c r="DQ8" s="59" t="s">
        <v>111</v>
      </c>
      <c r="DR8" s="59" t="s">
        <v>111</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なかめ</cp:lastModifiedBy>
  <cp:lastPrinted>2023-01-19T07:40:01Z</cp:lastPrinted>
  <dcterms:created xsi:type="dcterms:W3CDTF">2022-12-09T03:27:29Z</dcterms:created>
  <dcterms:modified xsi:type="dcterms:W3CDTF">2023-01-19T08:05:02Z</dcterms:modified>
  <cp:category/>
</cp:coreProperties>
</file>