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1270010000)\F予算係\付帯事務\予算系\公営企業決算統計\R3年度決算\10_経営比較分析表\04_決裁用（提出遅れの病院以外）\"/>
    </mc:Choice>
  </mc:AlternateContent>
  <xr:revisionPtr revIDLastSave="0" documentId="13_ncr:1_{B95DDEFD-A6F4-442F-9AD7-91E5FCF39E92}" xr6:coauthVersionLast="47" xr6:coauthVersionMax="47" xr10:uidLastSave="{00000000-0000-0000-0000-000000000000}"/>
  <workbookProtection workbookAlgorithmName="SHA-512" workbookHashValue="sw9Em9jbuaASrhVYtggD5VVlpXCmqZ/DzkGy8fil29Lz8QJ9vMPV6A/KnsscP/UpU5lAZnshT80Nxt+RXYJVxQ==" workbookSaltValue="JWdeqHnG4BkFRU6sIa4/8A==" workbookSpinCount="100000" lockStructure="1"/>
  <bookViews>
    <workbookView xWindow="0" yWindow="0" windowWidth="20055" windowHeight="110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AL10" i="4"/>
  <c r="AD10" i="4"/>
  <c r="B10" i="4"/>
  <c r="AL8" i="4"/>
  <c r="P8" i="4"/>
  <c r="I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<sst xmlns="http://schemas.openxmlformats.org/spreadsheetml/2006/main" count="236" uniqueCount="118">
  <si>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</si>
  <si>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</si>
  <si>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</si>
  <si>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</si>
  <si>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</si>
  <si>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</si>
  <si>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</si>
  <si>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</si>
  <si>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</si>
  <si>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</si>
  <si>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</si>
  <si>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</si>
  <si>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</si>
  <si>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</si>
  <si>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</si>
  <si>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</si>
  <si>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</si>
  <si>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</si>
  <si>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</si>
  <si>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</si>
  <si>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</si>
  <si>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</si>
  <si>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</si>
  <si>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</si>
  <si>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</si>
  <si>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</si>
  <si>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</si>
  <si>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</si>
  <si>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</si>
  <si>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</si>
  <si>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</si>
  <si>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</si>
  <si>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</si>
  <si>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</si>
  <si>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</si>
  <si>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</si>
  <si>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</si>
  <si>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</si>
  <si>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</si>
  <si>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</si>
  <si>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</si>
  <si>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</si>
  <si>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</si>
  <si>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</si>
  <si>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</si>
  <si>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</si>
  <si>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</si>
  <si>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</si>
  <si>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</si>
  <si>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</si>
  <si>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</si>
  <si>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</si>
  <si>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</si>
  <si>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</si>
  <si>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</si>
  <si>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</si>
  <si>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</si>
  <si>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</si>
  <si>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</si>
  <si>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</si>
  <si>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</si>
  <si>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</si>
  <si>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</si>
  <si>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</si>
  <si>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</si>
  <si>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</si>
  <si>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</si>
  <si>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</si>
  <si>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</si>
  <si>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</si>
  <si>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</si>
  <si>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</si>
  <si>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</si>
  <si>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</si>
  <si>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</si>
  <si>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</si>
  <si>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</si>
  <si>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</si>
  <si>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</si>
  <si>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</si>
  <si>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</si>
  <si>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</si>
  <si>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</si>
  <si>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</si>
  <si>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</si>
  <si>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</si>
  <si>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</si>
  <si>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</si>
  <si>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</si>
  <si>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</si>
  <si>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</si>
  <si>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</si>
  <si>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</si>
  <si>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</si>
  <si>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</si>
  <si>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</si>
  <si>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</si>
  <si>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</si>
  <si>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</si>
  <si>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</si>
  <si>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</si>
  <si>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</si>
  <si>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</si>
  <si>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</si>
  <si>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</si>
  <si>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</si>
  <si>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</si>
  <si>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</si>
  <si>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</si>
  <si>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</si>
  <si>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</si>
  <si>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</si>
  <si>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</si>
  <si>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</si>
  <si>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</si>
  <si>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29年度に実施した機能診断の結果では、施設は概ね良好な状況であった。そのため、運転上の支障から緊急対応を要する機器等はないと考えられるが、今後も定期点検の際には、機器の状況に注視していくこととする。</t>
    <phoneticPr fontId="4"/>
  </si>
  <si>
    <t>　依然として、収支の均衡が図れておらず、単独での持続的な経営は困難な状態が続いている。
　水洗化率は90%を上回っているため、使用料収入については、今後も大幅な増加が見込めない状況となっている。
　平成29年度に実施した機能診断の結果では、施設は概ね良好な状況であったものの、供用開始から15年以上が経過し、標準的な耐用年数を超える設備が多く存在するため、将来的な改修経費の増大が見込まれる。
　持続可能な経営とするためには、効率的な稼働による汚水処理費の大幅な削減が重要であり、現在、近隣施設との統合等を進めているところである。</t>
    <phoneticPr fontId="4"/>
  </si>
  <si>
    <t>　収益的収支比率は、平成29年度以降、低下傾向が続くなか、令和3年度は歳出入決算額の増加により改善したが、使用料収入だけで維持管理費等を賄えていない状況は変わっておらず、引き続き抜本的な経営改善を図っていく必要がある。
　企業債残高対事業規模比率は、全国平均の約6倍と高い比率となっている。
　経費回収率は、平成29年度に農業集落排水の使用料の料金体系を公共下水道事業と合わせたことに伴い、使用料収入が大きく減少している。その結果、全国平均の56.26％を大きく下回る17.28％となっている。
　汚水処理原価は、前年度と比較すると、若干改善したが、依然として全国平均の2倍以上となっている。将来的に使用料収入の大きな増収が見込めない中、施設の効率的な稼働方法を検討するなど、汚水処理経費を削減することが必要である。
　施設利用率は、令和元年度からほぼ横ばいの状況であり、全国平均との差は広がる結果となった。施設の処理能力の半分程度しか利用できていないため、計画処理能力や耐用年数を踏まえ、近隣施設との統合等を進めている。
　水洗化率は、令和元年度からほぼ横ばいの92.01％と全国平均を上回る水準で推移している。公共用水域の水質保全や使用料収入の増収の観点から、引き続き水洗化率の向上を図っていく。</t>
    <rPh sb="35" eb="38">
      <t>サイシュツニュウ</t>
    </rPh>
    <rPh sb="38" eb="40">
      <t>ケッサン</t>
    </rPh>
    <rPh sb="40" eb="41">
      <t>ガク</t>
    </rPh>
    <rPh sb="42" eb="4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</si>
</sst>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00-4A07-B0B0-7B4722AEEEB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D900-4A07-B0B0-7B4722AEEEB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51.6</c:v>
                </c:pt>
                <c:pt idx="1">
                  <c:v>48.4</c:v>
                </c:pt>
                <c:pt idx="2">
                  <c:v>46.12</c:v>
                </c:pt>
                <c:pt idx="3">
                  <c:v>47.49</c:v>
                </c:pt>
                <c:pt idx="4">
                  <c:v>45.21</c:v>
                </c:pt>
              </c:numCache>
            </c:numRef>
          </c:val>
          <c:extLst>
            <c:ext xmlns:c16="http://schemas.microsoft.com/office/drawing/2014/chart" uri="{C3380CC4-5D6E-409C-BE32-E72D297353CC}">
              <c16:uniqueId val="{00000000-BCA7-4680-B12B-1CB00BE362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CA7-4680-B12B-1CB00BE362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89.85</c:v>
                </c:pt>
                <c:pt idx="1">
                  <c:v>89.76</c:v>
                </c:pt>
                <c:pt idx="2">
                  <c:v>91.14</c:v>
                </c:pt>
                <c:pt idx="3">
                  <c:v>91.83</c:v>
                </c:pt>
                <c:pt idx="4">
                  <c:v>92.01</c:v>
                </c:pt>
              </c:numCache>
            </c:numRef>
          </c:val>
          <c:extLst>
            <c:ext xmlns:c16="http://schemas.microsoft.com/office/drawing/2014/chart" uri="{C3380CC4-5D6E-409C-BE32-E72D297353CC}">
              <c16:uniqueId val="{00000000-4E0A-479F-B15B-AA41942072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4E0A-479F-B15B-AA41942072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81.89</c:v>
                </c:pt>
                <c:pt idx="1">
                  <c:v>80.78</c:v>
                </c:pt>
                <c:pt idx="2">
                  <c:v>78</c:v>
                </c:pt>
                <c:pt idx="3">
                  <c:v>76.56</c:v>
                </c:pt>
                <c:pt idx="4">
                  <c:v>90.99</c:v>
                </c:pt>
              </c:numCache>
            </c:numRef>
          </c:val>
          <c:extLst>
            <c:ext xmlns:c16="http://schemas.microsoft.com/office/drawing/2014/chart" uri="{C3380CC4-5D6E-409C-BE32-E72D297353CC}">
              <c16:uniqueId val="{00000000-5F11-40E5-A27C-010365CFA96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11-40E5-A27C-010365CFA96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B-493C-90A7-52E5EB118F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B-493C-90A7-52E5EB118F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82-4FC4-ABC0-81B59B271F1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82-4FC4-ABC0-81B59B271F1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76-4CD8-9A9F-9058E982631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76-4CD8-9A9F-9058E982631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9C-4F97-8F1B-07526EB9EBA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9C-4F97-8F1B-07526EB9EBA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5815.98</c:v>
                </c:pt>
                <c:pt idx="1">
                  <c:v>5697.08</c:v>
                </c:pt>
                <c:pt idx="2">
                  <c:v>5455.79</c:v>
                </c:pt>
                <c:pt idx="3">
                  <c:v>5042.67</c:v>
                </c:pt>
                <c:pt idx="4">
                  <c:v>4985.79</c:v>
                </c:pt>
              </c:numCache>
            </c:numRef>
          </c:val>
          <c:extLst>
            <c:ext xmlns:c16="http://schemas.microsoft.com/office/drawing/2014/chart" uri="{C3380CC4-5D6E-409C-BE32-E72D297353CC}">
              <c16:uniqueId val="{00000000-318C-4A61-92F2-C9A5E6B7C7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318C-4A61-92F2-C9A5E6B7C7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12.17</c:v>
                </c:pt>
                <c:pt idx="1">
                  <c:v>13.26</c:v>
                </c:pt>
                <c:pt idx="2">
                  <c:v>14.41</c:v>
                </c:pt>
                <c:pt idx="3">
                  <c:v>17.34</c:v>
                </c:pt>
                <c:pt idx="4">
                  <c:v>17.28</c:v>
                </c:pt>
              </c:numCache>
            </c:numRef>
          </c:val>
          <c:extLst>
            <c:ext xmlns:c16="http://schemas.microsoft.com/office/drawing/2014/chart" uri="{C3380CC4-5D6E-409C-BE32-E72D297353CC}">
              <c16:uniqueId val="{00000000-90FB-4BAB-AA83-3BEFF59409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0FB-4BAB-AA83-3BEFF59409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917.77</c:v>
                </c:pt>
                <c:pt idx="1">
                  <c:v>846.42</c:v>
                </c:pt>
                <c:pt idx="2">
                  <c:v>791.27</c:v>
                </c:pt>
                <c:pt idx="3">
                  <c:v>671.71</c:v>
                </c:pt>
                <c:pt idx="4">
                  <c:v>668.11</c:v>
                </c:pt>
              </c:numCache>
            </c:numRef>
          </c:val>
          <c:extLst>
            <c:ext xmlns:c16="http://schemas.microsoft.com/office/drawing/2014/chart" uri="{C3380CC4-5D6E-409C-BE32-E72D297353CC}">
              <c16:uniqueId val="{00000000-2B24-41FA-9A89-7B7FF945E1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B24-41FA-9A89-7B7FF945E1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6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2" t="str">
        <f>データ!H6</f>
        <v>京都府　京都市</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3" t="s">
        <v>9</v>
      </c>
      <c r="BM7" s="64"/>
      <c r="BN7" s="64"/>
      <c r="BO7" s="64"/>
      <c r="BP7" s="64"/>
      <c r="BQ7" s="64"/>
      <c r="BR7" s="64"/>
      <c r="BS7" s="64"/>
      <c r="BT7" s="64"/>
      <c r="BU7" s="64"/>
      <c r="BV7" s="64"/>
      <c r="BW7" s="64"/>
      <c r="BX7" s="64"/>
      <c r="BY7" s="65"/>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39">
        <f>データ!S6</f>
        <v>1388807</v>
      </c>
      <c r="AM8" s="39"/>
      <c r="AN8" s="39"/>
      <c r="AO8" s="39"/>
      <c r="AP8" s="39"/>
      <c r="AQ8" s="39"/>
      <c r="AR8" s="39"/>
      <c r="AS8" s="39"/>
      <c r="AT8" s="40">
        <f>データ!T6</f>
        <v>827.83</v>
      </c>
      <c r="AU8" s="40"/>
      <c r="AV8" s="40"/>
      <c r="AW8" s="40"/>
      <c r="AX8" s="40"/>
      <c r="AY8" s="40"/>
      <c r="AZ8" s="40"/>
      <c r="BA8" s="40"/>
      <c r="BB8" s="40">
        <f>データ!U6</f>
        <v>1677.65</v>
      </c>
      <c r="BC8" s="40"/>
      <c r="BD8" s="40"/>
      <c r="BE8" s="40"/>
      <c r="BF8" s="40"/>
      <c r="BG8" s="40"/>
      <c r="BH8" s="40"/>
      <c r="BI8" s="40"/>
      <c r="BJ8" s="3"/>
      <c r="BK8" s="3"/>
      <c r="BL8" s="55" t="s">
        <v>10</v>
      </c>
      <c r="BM8" s="56"/>
      <c r="BN8" s="57" t="s">
        <v>11</v>
      </c>
      <c r="BO8" s="57"/>
      <c r="BP8" s="57"/>
      <c r="BQ8" s="57"/>
      <c r="BR8" s="57"/>
      <c r="BS8" s="57"/>
      <c r="BT8" s="57"/>
      <c r="BU8" s="57"/>
      <c r="BV8" s="57"/>
      <c r="BW8" s="57"/>
      <c r="BX8" s="57"/>
      <c r="BY8" s="58"/>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46" t="s">
        <v>20</v>
      </c>
      <c r="BM9" s="47"/>
      <c r="BN9" s="48" t="s">
        <v>21</v>
      </c>
      <c r="BO9" s="48"/>
      <c r="BP9" s="48"/>
      <c r="BQ9" s="48"/>
      <c r="BR9" s="48"/>
      <c r="BS9" s="48"/>
      <c r="BT9" s="48"/>
      <c r="BU9" s="48"/>
      <c r="BV9" s="48"/>
      <c r="BW9" s="48"/>
      <c r="BX9" s="48"/>
      <c r="BY9" s="49"/>
    </row>
    <row r="10" spans="1:78" ht="18.75" customHeight="1" x14ac:dyDescent="0.15">
      <c r="A10" s="2"/>
      <c r="B10" s="40" t="str">
        <f>データ!N6</f>
        <v>-</v>
      </c>
      <c r="C10" s="40"/>
      <c r="D10" s="40"/>
      <c r="E10" s="40"/>
      <c r="F10" s="40"/>
      <c r="G10" s="40"/>
      <c r="H10" s="40"/>
      <c r="I10" s="40" t="str">
        <f>データ!O6</f>
        <v>該当数値なし</v>
      </c>
      <c r="J10" s="40"/>
      <c r="K10" s="40"/>
      <c r="L10" s="40"/>
      <c r="M10" s="40"/>
      <c r="N10" s="40"/>
      <c r="O10" s="40"/>
      <c r="P10" s="40">
        <f>データ!P6</f>
        <v>0.03</v>
      </c>
      <c r="Q10" s="40"/>
      <c r="R10" s="40"/>
      <c r="S10" s="40"/>
      <c r="T10" s="40"/>
      <c r="U10" s="40"/>
      <c r="V10" s="40"/>
      <c r="W10" s="40">
        <f>データ!Q6</f>
        <v>96.93</v>
      </c>
      <c r="X10" s="40"/>
      <c r="Y10" s="40"/>
      <c r="Z10" s="40"/>
      <c r="AA10" s="40"/>
      <c r="AB10" s="40"/>
      <c r="AC10" s="40"/>
      <c r="AD10" s="39">
        <f>データ!R6</f>
        <v>1830</v>
      </c>
      <c r="AE10" s="39"/>
      <c r="AF10" s="39"/>
      <c r="AG10" s="39"/>
      <c r="AH10" s="39"/>
      <c r="AI10" s="39"/>
      <c r="AJ10" s="39"/>
      <c r="AK10" s="2"/>
      <c r="AL10" s="39">
        <f>データ!V6</f>
        <v>388</v>
      </c>
      <c r="AM10" s="39"/>
      <c r="AN10" s="39"/>
      <c r="AO10" s="39"/>
      <c r="AP10" s="39"/>
      <c r="AQ10" s="39"/>
      <c r="AR10" s="39"/>
      <c r="AS10" s="39"/>
      <c r="AT10" s="40">
        <f>データ!W6</f>
        <v>0.21</v>
      </c>
      <c r="AU10" s="40"/>
      <c r="AV10" s="40"/>
      <c r="AW10" s="40"/>
      <c r="AX10" s="40"/>
      <c r="AY10" s="40"/>
      <c r="AZ10" s="40"/>
      <c r="BA10" s="40"/>
      <c r="BB10" s="40">
        <f>データ!X6</f>
        <v>1847.62</v>
      </c>
      <c r="BC10" s="40"/>
      <c r="BD10" s="40"/>
      <c r="BE10" s="40"/>
      <c r="BF10" s="40"/>
      <c r="BG10" s="40"/>
      <c r="BH10" s="40"/>
      <c r="BI10" s="40"/>
      <c r="BJ10" s="2"/>
      <c r="BK10" s="2"/>
      <c r="BL10" s="41" t="s">
        <v>22</v>
      </c>
      <c r="BM10" s="42"/>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24</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25</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eRdMDurp7u8CGG5TkHV6X6Yazn4F9OGtgQj2+j1DTsuAj0iR4gppx4rHpNP/BYgN6r54eItZW7PH/Y0YRNMQrg==" saltValue="V8L0EzURWQArOLaxNRWte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56</v>
      </c>
      <c r="B4" s="16"/>
      <c r="C4" s="16"/>
      <c r="D4" s="16"/>
      <c r="E4" s="16"/>
      <c r="F4" s="16"/>
      <c r="G4" s="16"/>
      <c r="H4" s="70"/>
      <c r="I4" s="71"/>
      <c r="J4" s="71"/>
      <c r="K4" s="71"/>
      <c r="L4" s="71"/>
      <c r="M4" s="71"/>
      <c r="N4" s="71"/>
      <c r="O4" s="71"/>
      <c r="P4" s="71"/>
      <c r="Q4" s="71"/>
      <c r="R4" s="71"/>
      <c r="S4" s="71"/>
      <c r="T4" s="71"/>
      <c r="U4" s="71"/>
      <c r="V4" s="71"/>
      <c r="W4" s="71"/>
      <c r="X4" s="72"/>
      <c r="Y4" s="66" t="s">
        <v>57</v>
      </c>
      <c r="Z4" s="66"/>
      <c r="AA4" s="66"/>
      <c r="AB4" s="66"/>
      <c r="AC4" s="66"/>
      <c r="AD4" s="66"/>
      <c r="AE4" s="66"/>
      <c r="AF4" s="66"/>
      <c r="AG4" s="66"/>
      <c r="AH4" s="66"/>
      <c r="AI4" s="66"/>
      <c r="AJ4" s="66" t="s">
        <v>58</v>
      </c>
      <c r="AK4" s="66"/>
      <c r="AL4" s="66"/>
      <c r="AM4" s="66"/>
      <c r="AN4" s="66"/>
      <c r="AO4" s="66"/>
      <c r="AP4" s="66"/>
      <c r="AQ4" s="66"/>
      <c r="AR4" s="66"/>
      <c r="AS4" s="66"/>
      <c r="AT4" s="66"/>
      <c r="AU4" s="66" t="s">
        <v>59</v>
      </c>
      <c r="AV4" s="66"/>
      <c r="AW4" s="66"/>
      <c r="AX4" s="66"/>
      <c r="AY4" s="66"/>
      <c r="AZ4" s="66"/>
      <c r="BA4" s="66"/>
      <c r="BB4" s="66"/>
      <c r="BC4" s="66"/>
      <c r="BD4" s="66"/>
      <c r="BE4" s="66"/>
      <c r="BF4" s="66" t="s">
        <v>60</v>
      </c>
      <c r="BG4" s="66"/>
      <c r="BH4" s="66"/>
      <c r="BI4" s="66"/>
      <c r="BJ4" s="66"/>
      <c r="BK4" s="66"/>
      <c r="BL4" s="66"/>
      <c r="BM4" s="66"/>
      <c r="BN4" s="66"/>
      <c r="BO4" s="66"/>
      <c r="BP4" s="66"/>
      <c r="BQ4" s="66" t="s">
        <v>61</v>
      </c>
      <c r="BR4" s="66"/>
      <c r="BS4" s="66"/>
      <c r="BT4" s="66"/>
      <c r="BU4" s="66"/>
      <c r="BV4" s="66"/>
      <c r="BW4" s="66"/>
      <c r="BX4" s="66"/>
      <c r="BY4" s="66"/>
      <c r="BZ4" s="66"/>
      <c r="CA4" s="66"/>
      <c r="CB4" s="66" t="s">
        <v>62</v>
      </c>
      <c r="CC4" s="66"/>
      <c r="CD4" s="66"/>
      <c r="CE4" s="66"/>
      <c r="CF4" s="66"/>
      <c r="CG4" s="66"/>
      <c r="CH4" s="66"/>
      <c r="CI4" s="66"/>
      <c r="CJ4" s="66"/>
      <c r="CK4" s="66"/>
      <c r="CL4" s="66"/>
      <c r="CM4" s="66" t="s">
        <v>63</v>
      </c>
      <c r="CN4" s="66"/>
      <c r="CO4" s="66"/>
      <c r="CP4" s="66"/>
      <c r="CQ4" s="66"/>
      <c r="CR4" s="66"/>
      <c r="CS4" s="66"/>
      <c r="CT4" s="66"/>
      <c r="CU4" s="66"/>
      <c r="CV4" s="66"/>
      <c r="CW4" s="66"/>
      <c r="CX4" s="66" t="s">
        <v>64</v>
      </c>
      <c r="CY4" s="66"/>
      <c r="CZ4" s="66"/>
      <c r="DA4" s="66"/>
      <c r="DB4" s="66"/>
      <c r="DC4" s="66"/>
      <c r="DD4" s="66"/>
      <c r="DE4" s="66"/>
      <c r="DF4" s="66"/>
      <c r="DG4" s="66"/>
      <c r="DH4" s="66"/>
      <c r="DI4" s="66" t="s">
        <v>65</v>
      </c>
      <c r="DJ4" s="66"/>
      <c r="DK4" s="66"/>
      <c r="DL4" s="66"/>
      <c r="DM4" s="66"/>
      <c r="DN4" s="66"/>
      <c r="DO4" s="66"/>
      <c r="DP4" s="66"/>
      <c r="DQ4" s="66"/>
      <c r="DR4" s="66"/>
      <c r="DS4" s="66"/>
      <c r="DT4" s="66" t="s">
        <v>66</v>
      </c>
      <c r="DU4" s="66"/>
      <c r="DV4" s="66"/>
      <c r="DW4" s="66"/>
      <c r="DX4" s="66"/>
      <c r="DY4" s="66"/>
      <c r="DZ4" s="66"/>
      <c r="EA4" s="66"/>
      <c r="EB4" s="66"/>
      <c r="EC4" s="66"/>
      <c r="ED4" s="66"/>
      <c r="EE4" s="66" t="s">
        <v>67</v>
      </c>
      <c r="EF4" s="66"/>
      <c r="EG4" s="66"/>
      <c r="EH4" s="66"/>
      <c r="EI4" s="66"/>
      <c r="EJ4" s="66"/>
      <c r="EK4" s="66"/>
      <c r="EL4" s="66"/>
      <c r="EM4" s="66"/>
      <c r="EN4" s="66"/>
      <c r="EO4" s="66"/>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261009</v>
      </c>
      <c r="D6" s="19">
        <f t="shared" si="3"/>
        <v>47</v>
      </c>
      <c r="E6" s="19">
        <f t="shared" si="3"/>
        <v>17</v>
      </c>
      <c r="F6" s="19">
        <f t="shared" si="3"/>
        <v>5</v>
      </c>
      <c r="G6" s="19">
        <f t="shared" si="3"/>
        <v>0</v>
      </c>
      <c r="H6" s="19" t="str">
        <f t="shared" si="3"/>
        <v>京都府　京都市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0.03</v>
      </c>
      <c r="Q6" s="20">
        <f t="shared" si="3"/>
        <v>96.93</v>
      </c>
      <c r="R6" s="20">
        <f t="shared" si="3"/>
        <v>1830</v>
      </c>
      <c r="S6" s="20">
        <f t="shared" si="3"/>
        <v>1388807</v>
      </c>
      <c r="T6" s="20">
        <f t="shared" si="3"/>
        <v>827.83</v>
      </c>
      <c r="U6" s="20">
        <f t="shared" si="3"/>
        <v>1677.65</v>
      </c>
      <c r="V6" s="20">
        <f t="shared" si="3"/>
        <v>388</v>
      </c>
      <c r="W6" s="20">
        <f t="shared" si="3"/>
        <v>0.21</v>
      </c>
      <c r="X6" s="20">
        <f t="shared" si="3"/>
        <v>1847.62</v>
      </c>
      <c r="Y6" s="21">
        <f>IF(Y7="",NA(),Y7)</f>
        <v>81.89</v>
      </c>
      <c r="Z6" s="21">
        <f t="shared" ref="Z6:AH6" si="4">IF(Z7="",NA(),Z7)</f>
        <v>80.78</v>
      </c>
      <c r="AA6" s="21">
        <f t="shared" si="4"/>
        <v>78</v>
      </c>
      <c r="AB6" s="21">
        <f t="shared" si="4"/>
        <v>76.56</v>
      </c>
      <c r="AC6" s="21">
        <f t="shared" si="4"/>
        <v>90.99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5815.98</v>
      </c>
      <c r="BG6" s="21">
        <f t="shared" ref="BG6:BO6" si="7">IF(BG7="",NA(),BG7)</f>
        <v>5697.08</v>
      </c>
      <c r="BH6" s="21">
        <f t="shared" si="7"/>
        <v>5455.79</v>
      </c>
      <c r="BI6" s="21">
        <f t="shared" si="7"/>
        <v>5042.67</v>
      </c>
      <c r="BJ6" s="21">
        <f t="shared" si="7"/>
        <v>4985.79</v>
      </c>
      <c r="BK6" s="21">
        <f t="shared" si="7"/>
        <v>855.8</v>
      </c>
      <c r="BL6" s="21">
        <f t="shared" si="7"/>
        <v>789.46</v>
      </c>
      <c r="BM6" s="21">
        <f t="shared" si="7"/>
        <v>826.83</v>
      </c>
      <c r="BN6" s="21">
        <f t="shared" si="7"/>
        <v>867.83</v>
      </c>
      <c r="BO6" s="21">
        <f t="shared" si="7"/>
        <v>791.76</v>
      </c>
      <c r="BP6" s="20" t="str">
        <f>IF(BP7="","",IF(BP7="-","【-】","【"&amp;SUBSTITUTE(TEXT(BP7,"#,##0.00"),"-","△")&amp;"】"))</f>
        <v>【786.37】</v>
      </c>
      <c r="BQ6" s="21">
        <f>IF(BQ7="",NA(),BQ7)</f>
        <v>12.17</v>
      </c>
      <c r="BR6" s="21">
        <f t="shared" ref="BR6:BZ6" si="8">IF(BR7="",NA(),BR7)</f>
        <v>13.26</v>
      </c>
      <c r="BS6" s="21">
        <f t="shared" si="8"/>
        <v>14.41</v>
      </c>
      <c r="BT6" s="21">
        <f t="shared" si="8"/>
        <v>17.34</v>
      </c>
      <c r="BU6" s="21">
        <f t="shared" si="8"/>
        <v>17.28</v>
      </c>
      <c r="BV6" s="21">
        <f t="shared" si="8"/>
        <v>59.8</v>
      </c>
      <c r="BW6" s="21">
        <f t="shared" si="8"/>
        <v>57.77</v>
      </c>
      <c r="BX6" s="21">
        <f t="shared" si="8"/>
        <v>57.31</v>
      </c>
      <c r="BY6" s="21">
        <f t="shared" si="8"/>
        <v>57.08</v>
      </c>
      <c r="BZ6" s="21">
        <f t="shared" si="8"/>
        <v>56.26</v>
      </c>
      <c r="CA6" s="20" t="str">
        <f>IF(CA7="","",IF(CA7="-","【-】","【"&amp;SUBSTITUTE(TEXT(CA7,"#,##0.00"),"-","△")&amp;"】"))</f>
        <v>【60.65】</v>
      </c>
      <c r="CB6" s="21">
        <f>IF(CB7="",NA(),CB7)</f>
        <v>917.77</v>
      </c>
      <c r="CC6" s="21">
        <f t="shared" ref="CC6:CK6" si="9">IF(CC7="",NA(),CC7)</f>
        <v>846.42</v>
      </c>
      <c r="CD6" s="21">
        <f t="shared" si="9"/>
        <v>791.27</v>
      </c>
      <c r="CE6" s="21">
        <f t="shared" si="9"/>
        <v>671.71</v>
      </c>
      <c r="CF6" s="21">
        <f t="shared" si="9"/>
        <v>668.11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51.6</v>
      </c>
      <c r="CN6" s="21">
        <f t="shared" ref="CN6:CV6" si="10">IF(CN7="",NA(),CN7)</f>
        <v>48.4</v>
      </c>
      <c r="CO6" s="21">
        <f t="shared" si="10"/>
        <v>46.12</v>
      </c>
      <c r="CP6" s="21">
        <f t="shared" si="10"/>
        <v>47.49</v>
      </c>
      <c r="CQ6" s="21">
        <f t="shared" si="10"/>
        <v>45.21</v>
      </c>
      <c r="CR6" s="21">
        <f t="shared" si="10"/>
        <v>51.75</v>
      </c>
      <c r="CS6" s="21">
        <f t="shared" si="10"/>
        <v>50.68</v>
      </c>
      <c r="CT6" s="21">
        <f t="shared" si="10"/>
        <v>50.14</v>
      </c>
      <c r="CU6" s="21">
        <f t="shared" si="10"/>
        <v>54.83</v>
      </c>
      <c r="CV6" s="21">
        <f t="shared" si="10"/>
        <v>66.53</v>
      </c>
      <c r="CW6" s="20" t="str">
        <f>IF(CW7="","",IF(CW7="-","【-】","【"&amp;SUBSTITUTE(TEXT(CW7,"#,##0.00"),"-","△")&amp;"】"))</f>
        <v>【61.14】</v>
      </c>
      <c r="CX6" s="21">
        <f>IF(CX7="",NA(),CX7)</f>
        <v>89.85</v>
      </c>
      <c r="CY6" s="21">
        <f t="shared" ref="CY6:DG6" si="11">IF(CY7="",NA(),CY7)</f>
        <v>89.76</v>
      </c>
      <c r="CZ6" s="21">
        <f t="shared" si="11"/>
        <v>91.14</v>
      </c>
      <c r="DA6" s="21">
        <f t="shared" si="11"/>
        <v>91.83</v>
      </c>
      <c r="DB6" s="21">
        <f t="shared" si="11"/>
        <v>92.01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261009</v>
      </c>
      <c r="D7" s="23">
        <v>47</v>
      </c>
      <c r="E7" s="23">
        <v>17</v>
      </c>
      <c r="F7" s="23">
        <v>5</v>
      </c>
      <c r="G7" s="23">
        <v>0</v>
      </c>
      <c r="H7" s="23" t="s">
        <v>97</v>
      </c>
      <c r="I7" s="23" t="s">
        <v>98</v>
      </c>
      <c r="J7" s="23" t="s">
        <v>99</v>
      </c>
      <c r="K7" s="23" t="s">
        <v>100</v>
      </c>
      <c r="L7" s="23" t="s">
        <v>101</v>
      </c>
      <c r="M7" s="23" t="s">
        <v>102</v>
      </c>
      <c r="N7" s="24" t="s">
        <v>103</v>
      </c>
      <c r="O7" s="24" t="s">
        <v>104</v>
      </c>
      <c r="P7" s="24">
        <v>0.03</v>
      </c>
      <c r="Q7" s="24">
        <v>96.93</v>
      </c>
      <c r="R7" s="24">
        <v>1830</v>
      </c>
      <c r="S7" s="24">
        <v>1388807</v>
      </c>
      <c r="T7" s="24">
        <v>827.83</v>
      </c>
      <c r="U7" s="24">
        <v>1677.65</v>
      </c>
      <c r="V7" s="24">
        <v>388</v>
      </c>
      <c r="W7" s="24">
        <v>0.21</v>
      </c>
      <c r="X7" s="24">
        <v>1847.62</v>
      </c>
      <c r="Y7" s="24">
        <v>81.89</v>
      </c>
      <c r="Z7" s="24">
        <v>80.78</v>
      </c>
      <c r="AA7" s="24">
        <v>78</v>
      </c>
      <c r="AB7" s="24">
        <v>76.56</v>
      </c>
      <c r="AC7" s="24">
        <v>90.99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5815.98</v>
      </c>
      <c r="BG7" s="24">
        <v>5697.08</v>
      </c>
      <c r="BH7" s="24">
        <v>5455.79</v>
      </c>
      <c r="BI7" s="24">
        <v>5042.67</v>
      </c>
      <c r="BJ7" s="24">
        <v>4985.79</v>
      </c>
      <c r="BK7" s="24">
        <v>855.8</v>
      </c>
      <c r="BL7" s="24">
        <v>789.46</v>
      </c>
      <c r="BM7" s="24">
        <v>826.83</v>
      </c>
      <c r="BN7" s="24">
        <v>867.83</v>
      </c>
      <c r="BO7" s="24">
        <v>791.76</v>
      </c>
      <c r="BP7" s="24">
        <v>786.37</v>
      </c>
      <c r="BQ7" s="24">
        <v>12.17</v>
      </c>
      <c r="BR7" s="24">
        <v>13.26</v>
      </c>
      <c r="BS7" s="24">
        <v>14.41</v>
      </c>
      <c r="BT7" s="24">
        <v>17.34</v>
      </c>
      <c r="BU7" s="24">
        <v>17.28</v>
      </c>
      <c r="BV7" s="24">
        <v>59.8</v>
      </c>
      <c r="BW7" s="24">
        <v>57.77</v>
      </c>
      <c r="BX7" s="24">
        <v>57.31</v>
      </c>
      <c r="BY7" s="24">
        <v>57.08</v>
      </c>
      <c r="BZ7" s="24">
        <v>56.26</v>
      </c>
      <c r="CA7" s="24">
        <v>60.65</v>
      </c>
      <c r="CB7" s="24">
        <v>917.77</v>
      </c>
      <c r="CC7" s="24">
        <v>846.42</v>
      </c>
      <c r="CD7" s="24">
        <v>791.27</v>
      </c>
      <c r="CE7" s="24">
        <v>671.71</v>
      </c>
      <c r="CF7" s="24">
        <v>668.11</v>
      </c>
      <c r="CG7" s="24">
        <v>263.76</v>
      </c>
      <c r="CH7" s="24">
        <v>274.35000000000002</v>
      </c>
      <c r="CI7" s="24">
        <v>273.52</v>
      </c>
      <c r="CJ7" s="24">
        <v>274.99</v>
      </c>
      <c r="CK7" s="24">
        <v>282.08999999999997</v>
      </c>
      <c r="CL7" s="24">
        <v>256.97000000000003</v>
      </c>
      <c r="CM7" s="24">
        <v>51.6</v>
      </c>
      <c r="CN7" s="24">
        <v>48.4</v>
      </c>
      <c r="CO7" s="24">
        <v>46.12</v>
      </c>
      <c r="CP7" s="24">
        <v>47.49</v>
      </c>
      <c r="CQ7" s="24">
        <v>45.21</v>
      </c>
      <c r="CR7" s="24">
        <v>51.75</v>
      </c>
      <c r="CS7" s="24">
        <v>50.68</v>
      </c>
      <c r="CT7" s="24">
        <v>50.14</v>
      </c>
      <c r="CU7" s="24">
        <v>54.83</v>
      </c>
      <c r="CV7" s="24">
        <v>66.53</v>
      </c>
      <c r="CW7" s="24">
        <v>61.14</v>
      </c>
      <c r="CX7" s="24">
        <v>89.85</v>
      </c>
      <c r="CY7" s="24">
        <v>89.76</v>
      </c>
      <c r="CZ7" s="24">
        <v>91.14</v>
      </c>
      <c r="DA7" s="24">
        <v>91.83</v>
      </c>
      <c r="DB7" s="24">
        <v>92.01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KZM</cp:lastModifiedBy>
  <cp:lastPrinted>2023-01-18T01:52:31Z</cp:lastPrinted>
  <dcterms:created xsi:type="dcterms:W3CDTF">2023-01-13T00:02:35Z</dcterms:created>
  <dcterms:modified xsi:type="dcterms:W3CDTF">2023-01-31T05:05:51Z</dcterms:modified>
  <cp:category/>
</cp:coreProperties>
</file>