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
    </mc:Choice>
  </mc:AlternateContent>
  <workbookProtection workbookAlgorithmName="SHA-512" workbookHashValue="vVM1DjyHUAddlvpVvYysNvCG3Sd07rUTbYMq8y+PBqyc0FCadZo132tEBUGDqjzmVM30/wX/F8ILryHHNNme1Q==" workbookSaltValue="QN++4vgPGbz14WTg79GdN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GQ30" i="4"/>
  <c r="BZ30" i="4"/>
  <c r="LT76" i="4"/>
  <c r="GQ51" i="4"/>
  <c r="LH30" i="4"/>
  <c r="IE76" i="4"/>
  <c r="BG30" i="4"/>
  <c r="LE76" i="4"/>
  <c r="BG51" i="4"/>
  <c r="FX30" i="4"/>
  <c r="AV76" i="4"/>
  <c r="KO51" i="4"/>
  <c r="FX51" i="4"/>
  <c r="KO30" i="4"/>
  <c r="HP76" i="4"/>
  <c r="HA76" i="4"/>
  <c r="AN51" i="4"/>
  <c r="FE30" i="4"/>
  <c r="AN30" i="4"/>
  <c r="JV51" i="4"/>
  <c r="AG76" i="4"/>
  <c r="KP76" i="4"/>
  <c r="FE51" i="4"/>
  <c r="JV30" i="4"/>
  <c r="KA76" i="4"/>
  <c r="EL51" i="4"/>
  <c r="JC30" i="4"/>
  <c r="R76" i="4"/>
  <c r="GL76" i="4"/>
  <c r="U51" i="4"/>
  <c r="EL30" i="4"/>
  <c r="JC51" i="4"/>
  <c r="U30"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<sst xmlns="http://schemas.openxmlformats.org/spreadsheetml/2006/main" count="278" uniqueCount="134">
  <si>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</si>
  <si>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</si>
  <si>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</si>
  <si>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</si>
  <si>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</si>
  <si>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</si>
  <si>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</si>
  <si>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</si>
  <si>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</si>
  <si>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</si>
  <si>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</si>
  <si>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</si>
  <si>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</si>
  <si>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</si>
  <si>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</si>
  <si>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</si>
  <si>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</si>
  <si>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</si>
  <si>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</si>
  <si>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</si>
  <si>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</si>
  <si>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</si>
  <si>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</si>
  <si>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</si>
  <si>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</si>
  <si>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</si>
  <si>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</si>
  <si>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</si>
  <si>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</si>
  <si>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</si>
  <si>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</si>
  <si>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</si>
  <si>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</si>
  <si>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</si>
  <si>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</si>
  <si>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</si>
  <si>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</si>
  <si>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</si>
  <si>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</si>
  <si>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</si>
  <si>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</si>
  <si>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</si>
  <si>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</si>
  <si>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</si>
  <si>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</si>
  <si>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</si>
  <si>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</si>
  <si>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</si>
  <si>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</si>
  <si>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</si>
  <si>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</si>
  <si>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</si>
  <si>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</si>
  <si>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</si>
  <si>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</si>
  <si>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</si>
  <si>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</si>
  <si>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</si>
  <si>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</si>
  <si>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</si>
  <si>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</si>
  <si>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</si>
  <si>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</si>
  <si>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</si>
  <si>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</si>
  <si>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</si>
  <si>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</si>
  <si>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</si>
  <si>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</si>
  <si>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</si>
  <si>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</si>
  <si>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</si>
  <si>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</si>
  <si>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</si>
  <si>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</si>
  <si>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</si>
  <si>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</si>
  <si>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</si>
  <si>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</si>
  <si>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</si>
  <si>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</si>
  <si>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</si>
  <si>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</si>
  <si>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</si>
  <si>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</si>
  <si>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</si>
  <si>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</si>
  <si>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</si>
  <si>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</si>
  <si>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</si>
  <si>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</si>
  <si>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</si>
  <si>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</si>
  <si>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</si>
  <si>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</si>
  <si>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</si>
  <si>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</si>
  <si>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</si>
  <si>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</si>
  <si>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</si>
  <si>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</si>
  <si>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</si>
  <si>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</si>
  <si>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</si>
  <si>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</si>
  <si>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</si>
  <si>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</si>
  <si>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</si>
  <si>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</si>
  <si>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</si>
  <si>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</si>
  <si>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</si>
  <si>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</si>
  <si>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法円坂駐車場</t>
  </si>
  <si>
    <t>法非適用</t>
  </si>
  <si>
    <t>駐車場整備事業</t>
  </si>
  <si>
    <t>-</t>
  </si>
  <si>
    <t>Ａ１Ｂ２</t>
  </si>
  <si>
    <t>非設置</t>
  </si>
  <si>
    <t>該当数値なし</t>
  </si>
  <si>
    <t>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</si>
  <si>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</si>
  <si>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</si>
  <si>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</si>
  <si>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</si>
  <si>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</si>
  <si>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</si>
  <si>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</si>
  <si>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</si>
  <si>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</si>
  <si>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・法円坂駐車場は、大阪市駐車基本計画を基に市内の路上駐車違反防止のため本市が管理運営を行っており、今後も同目的達成のため、本市が管理を継続していく方針です。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2">
      <t>ホウエンザカ</t>
    </rPh>
    <phoneticPr fontId="16"/>
  </si>
  <si>
    <t>・①収益的収支比率は、黒字であれば100％以上となる指標です。地方債償還金についてはH26に完済しており、H27からは、類似施設との比較においても高い水準を維持しております。
・②③他会計補助金は発生しておりません。
・④売上高GOP比率は、施設の営業に関する収益性を表す指標です。類似施設と比較し、高い数値を維持しております。
・⑤EBITDAとは、営業収益と同様、その経年の推移を見て企業の収益が継続して成長しているかどうかを判断するための指標です。類似施設と比べて非常に高い数値を維持しております。</t>
    <phoneticPr fontId="5"/>
  </si>
  <si>
    <t>・⑦法円坂駐車場の敷地は道路区域内にあり、当該駐車場は道路占用許可を受け運営を行っております。そのため、敷地の地価については、計上しておりません。
・⑧設備投資見込額は、今後10年間で見込む建設改良費・修繕費等の金額です。法円坂駐車場は地上平面の駐車場であり、維持管理コストに大きな費用を要さず、収益が大きく上回っている状況です。
・⑩企業債はH25に完済しております。</t>
    <rPh sb="2" eb="5">
      <t>ホウエンザカ</t>
    </rPh>
    <rPh sb="5" eb="8">
      <t>チュウシャジョウ</t>
    </rPh>
    <rPh sb="9" eb="11">
      <t>シキチ</t>
    </rPh>
    <rPh sb="12" eb="14">
      <t>ドウロ</t>
    </rPh>
    <rPh sb="14" eb="16">
      <t>クイキ</t>
    </rPh>
    <rPh sb="16" eb="17">
      <t>ナイ</t>
    </rPh>
    <rPh sb="21" eb="23">
      <t>トウガイ</t>
    </rPh>
    <rPh sb="23" eb="26">
      <t>チュウシャジョウ</t>
    </rPh>
    <rPh sb="27" eb="29">
      <t>ドウロ</t>
    </rPh>
    <rPh sb="29" eb="31">
      <t>センヨウ</t>
    </rPh>
    <rPh sb="31" eb="33">
      <t>キョカ</t>
    </rPh>
    <rPh sb="34" eb="35">
      <t>ウ</t>
    </rPh>
    <rPh sb="36" eb="38">
      <t>ウンエイ</t>
    </rPh>
    <rPh sb="39" eb="40">
      <t>オコナ</t>
    </rPh>
    <rPh sb="52" eb="54">
      <t>シキチ</t>
    </rPh>
    <rPh sb="55" eb="57">
      <t>チカ</t>
    </rPh>
    <rPh sb="63" eb="65">
      <t>ケイジョウ</t>
    </rPh>
    <rPh sb="76" eb="78">
      <t>セツビ</t>
    </rPh>
    <rPh sb="78" eb="80">
      <t>トウシ</t>
    </rPh>
    <rPh sb="80" eb="82">
      <t>ミコ</t>
    </rPh>
    <rPh sb="82" eb="83">
      <t>ガク</t>
    </rPh>
    <rPh sb="85" eb="87">
      <t>コンゴ</t>
    </rPh>
    <rPh sb="89" eb="91">
      <t>ネンカン</t>
    </rPh>
    <rPh sb="92" eb="94">
      <t>ミコ</t>
    </rPh>
    <rPh sb="95" eb="97">
      <t>ケンセツ</t>
    </rPh>
    <rPh sb="97" eb="99">
      <t>カイリョウ</t>
    </rPh>
    <rPh sb="99" eb="100">
      <t>ヒ</t>
    </rPh>
    <rPh sb="101" eb="104">
      <t>シュウゼンヒ</t>
    </rPh>
    <rPh sb="104" eb="105">
      <t>トウ</t>
    </rPh>
    <rPh sb="106" eb="108">
      <t>キンガク</t>
    </rPh>
    <rPh sb="111" eb="114">
      <t>ホウエンザカ</t>
    </rPh>
    <rPh sb="114" eb="117">
      <t>チュウシャジョウ</t>
    </rPh>
    <rPh sb="118" eb="120">
      <t>チジョウ</t>
    </rPh>
    <rPh sb="120" eb="122">
      <t>ヘイメン</t>
    </rPh>
    <rPh sb="123" eb="126">
      <t>チュウシャジョウ</t>
    </rPh>
    <rPh sb="168" eb="170">
      <t>キギョウ</t>
    </rPh>
    <rPh sb="170" eb="171">
      <t>サイ</t>
    </rPh>
    <rPh sb="176" eb="178">
      <t>カンサイ</t>
    </rPh>
    <phoneticPr fontId="16"/>
  </si>
  <si>
    <t>・⑪稼動率は、収容台数に対する一日当たり平均駐車台数の割合をいいます。
　類似施設と比べて数値が低くなっておりますが、大阪市内のビジネス街及び繁華街に位置しており、長時間利用の車両が多いことが要因です。また、R2はコロナ禍の影響により減少しておりましたが、R3はコロナ前の利用率に戻りつつあります。</t>
    <rPh sb="2" eb="4">
      <t>カドウ</t>
    </rPh>
    <rPh sb="4" eb="5">
      <t>リツ</t>
    </rPh>
    <rPh sb="110" eb="111">
      <t>カ</t>
    </rPh>
    <rPh sb="112" eb="114">
      <t>エイキョウ</t>
    </rPh>
    <rPh sb="117" eb="119">
      <t>ゲンショウ</t>
    </rPh>
    <rPh sb="134" eb="135">
      <t>マエ</t>
    </rPh>
    <rPh sb="136" eb="138">
      <t>リヨウ</t>
    </rPh>
    <rPh sb="138" eb="139">
      <t>リツ</t>
    </rPh>
    <rPh sb="140" eb="141">
      <t>モド</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</si>
</sst>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281.39999999999998</c:v>
                </c:pt>
                <c:pt idx="1">
                  <c:v>410.6</c:v>
                </c:pt>
                <c:pt idx="2">
                  <c:v>328.5</c:v>
                </c:pt>
                <c:pt idx="3">
                  <c:v>324.8</c:v>
                </c:pt>
                <c:pt idx="4">
                  <c:v>388.4</c:v>
                </c:pt>
              </c:numCache>
            </c:numRef>
          </c:val>
          <c:extLst>
            <c:ext xmlns:c16="http://schemas.microsoft.com/office/drawing/2014/chart" uri="{C3380CC4-5D6E-409C-BE32-E72D297353CC}">
              <c16:uniqueId val="{00000000-936A-416A-9627-C3971504BBE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224.9</c:v>
                </c:pt>
                <c:pt idx="2">
                  <c:v>230.7</c:v>
                </c:pt>
                <c:pt idx="3">
                  <c:v>166.4</c:v>
                </c:pt>
                <c:pt idx="4">
                  <c:v>177.9</c:v>
                </c:pt>
              </c:numCache>
            </c:numRef>
          </c:val>
          <c:smooth val="0"/>
          <c:extLst>
            <c:ext xmlns:c16="http://schemas.microsoft.com/office/drawing/2014/chart" uri="{C3380CC4-5D6E-409C-BE32-E72D297353CC}">
              <c16:uniqueId val="{00000001-936A-416A-9627-C3971504BBE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4E-408F-BF4F-E62B0EB0EF6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107.2</c:v>
                </c:pt>
                <c:pt idx="2">
                  <c:v>1555</c:v>
                </c:pt>
                <c:pt idx="3">
                  <c:v>69.3</c:v>
                </c:pt>
                <c:pt idx="4">
                  <c:v>93</c:v>
                </c:pt>
              </c:numCache>
            </c:numRef>
          </c:val>
          <c:smooth val="0"/>
          <c:extLst>
            <c:ext xmlns:c16="http://schemas.microsoft.com/office/drawing/2014/chart" uri="{C3380CC4-5D6E-409C-BE32-E72D297353CC}">
              <c16:uniqueId val="{00000001-534E-408F-BF4F-E62B0EB0EF6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D55-48AF-9421-B513FC94BA5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55-48AF-9421-B513FC94BA5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A0D-46E7-8922-90275B3F12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A0D-46E7-8922-90275B3F12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57-4714-B265-6E523E708D9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3.6</c:v>
                </c:pt>
                <c:pt idx="2">
                  <c:v>1.7</c:v>
                </c:pt>
                <c:pt idx="3">
                  <c:v>9.9</c:v>
                </c:pt>
                <c:pt idx="4">
                  <c:v>5.0999999999999996</c:v>
                </c:pt>
              </c:numCache>
            </c:numRef>
          </c:val>
          <c:smooth val="0"/>
          <c:extLst>
            <c:ext xmlns:c16="http://schemas.microsoft.com/office/drawing/2014/chart" uri="{C3380CC4-5D6E-409C-BE32-E72D297353CC}">
              <c16:uniqueId val="{00000001-CF57-4714-B265-6E523E708D9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FAB-41AF-AC51-8260862DE78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11</c:v>
                </c:pt>
                <c:pt idx="2">
                  <c:v>7</c:v>
                </c:pt>
                <c:pt idx="3">
                  <c:v>260</c:v>
                </c:pt>
                <c:pt idx="4">
                  <c:v>15564</c:v>
                </c:pt>
              </c:numCache>
            </c:numRef>
          </c:val>
          <c:smooth val="0"/>
          <c:extLst>
            <c:ext xmlns:c16="http://schemas.microsoft.com/office/drawing/2014/chart" uri="{C3380CC4-5D6E-409C-BE32-E72D297353CC}">
              <c16:uniqueId val="{00000001-5FAB-41AF-AC51-8260862DE78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102.7</c:v>
                </c:pt>
                <c:pt idx="1">
                  <c:v>105.4</c:v>
                </c:pt>
                <c:pt idx="2">
                  <c:v>93.1</c:v>
                </c:pt>
                <c:pt idx="3">
                  <c:v>88.9</c:v>
                </c:pt>
                <c:pt idx="4">
                  <c:v>93.9</c:v>
                </c:pt>
              </c:numCache>
            </c:numRef>
          </c:val>
          <c:extLst>
            <c:ext xmlns:c16="http://schemas.microsoft.com/office/drawing/2014/chart" uri="{C3380CC4-5D6E-409C-BE32-E72D297353CC}">
              <c16:uniqueId val="{00000000-83F3-487E-85B9-9DEBB93BC5D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83F3-487E-85B9-9DEBB93BC5D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64.5</c:v>
                </c:pt>
                <c:pt idx="1">
                  <c:v>75.599999999999994</c:v>
                </c:pt>
                <c:pt idx="2">
                  <c:v>69.599999999999994</c:v>
                </c:pt>
                <c:pt idx="3">
                  <c:v>69.2</c:v>
                </c:pt>
                <c:pt idx="4">
                  <c:v>74.3</c:v>
                </c:pt>
              </c:numCache>
            </c:numRef>
          </c:val>
          <c:extLst>
            <c:ext xmlns:c16="http://schemas.microsoft.com/office/drawing/2014/chart" uri="{C3380CC4-5D6E-409C-BE32-E72D297353CC}">
              <c16:uniqueId val="{00000000-3F71-45AA-9BE3-59BD1993FFE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43.4</c:v>
                </c:pt>
                <c:pt idx="2">
                  <c:v>36.200000000000003</c:v>
                </c:pt>
                <c:pt idx="3">
                  <c:v>-15.8</c:v>
                </c:pt>
                <c:pt idx="4">
                  <c:v>5</c:v>
                </c:pt>
              </c:numCache>
            </c:numRef>
          </c:val>
          <c:smooth val="0"/>
          <c:extLst>
            <c:ext xmlns:c16="http://schemas.microsoft.com/office/drawing/2014/chart" uri="{C3380CC4-5D6E-409C-BE32-E72D297353CC}">
              <c16:uniqueId val="{00000001-3F71-45AA-9BE3-59BD1993FFE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124552</c:v>
                </c:pt>
                <c:pt idx="1">
                  <c:v>153839</c:v>
                </c:pt>
                <c:pt idx="2">
                  <c:v>136796</c:v>
                </c:pt>
                <c:pt idx="3">
                  <c:v>141903</c:v>
                </c:pt>
                <c:pt idx="4">
                  <c:v>170343</c:v>
                </c:pt>
              </c:numCache>
            </c:numRef>
          </c:val>
          <c:extLst>
            <c:ext xmlns:c16="http://schemas.microsoft.com/office/drawing/2014/chart" uri="{C3380CC4-5D6E-409C-BE32-E72D297353CC}">
              <c16:uniqueId val="{00000000-5D7E-46D3-A0A0-D052F8C5816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26255</c:v>
                </c:pt>
                <c:pt idx="2">
                  <c:v>24482</c:v>
                </c:pt>
                <c:pt idx="3">
                  <c:v>13494</c:v>
                </c:pt>
                <c:pt idx="4">
                  <c:v>17746</c:v>
                </c:pt>
              </c:numCache>
            </c:numRef>
          </c:val>
          <c:smooth val="0"/>
          <c:extLst>
            <c:ext xmlns:c16="http://schemas.microsoft.com/office/drawing/2014/chart" uri="{C3380CC4-5D6E-409C-BE32-E72D297353CC}">
              <c16:uniqueId val="{00000001-5D7E-46D3-A0A0-D052F8C5816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法円坂駐車場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15700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521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131</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281.39999999999998</v>
      </c>
      <c r="V31" s="98"/>
      <c r="W31" s="98"/>
      <c r="X31" s="98"/>
      <c r="Y31" s="98"/>
      <c r="Z31" s="98"/>
      <c r="AA31" s="98"/>
      <c r="AB31" s="98"/>
      <c r="AC31" s="98"/>
      <c r="AD31" s="98"/>
      <c r="AE31" s="98"/>
      <c r="AF31" s="98"/>
      <c r="AG31" s="98"/>
      <c r="AH31" s="98"/>
      <c r="AI31" s="98"/>
      <c r="AJ31" s="98"/>
      <c r="AK31" s="98"/>
      <c r="AL31" s="98"/>
      <c r="AM31" s="98"/>
      <c r="AN31" s="98">
        <f>データ!Z7</f>
        <v>410.6</v>
      </c>
      <c r="AO31" s="98"/>
      <c r="AP31" s="98"/>
      <c r="AQ31" s="98"/>
      <c r="AR31" s="98"/>
      <c r="AS31" s="98"/>
      <c r="AT31" s="98"/>
      <c r="AU31" s="98"/>
      <c r="AV31" s="98"/>
      <c r="AW31" s="98"/>
      <c r="AX31" s="98"/>
      <c r="AY31" s="98"/>
      <c r="AZ31" s="98"/>
      <c r="BA31" s="98"/>
      <c r="BB31" s="98"/>
      <c r="BC31" s="98"/>
      <c r="BD31" s="98"/>
      <c r="BE31" s="98"/>
      <c r="BF31" s="98"/>
      <c r="BG31" s="98">
        <f>データ!AA7</f>
        <v>328.5</v>
      </c>
      <c r="BH31" s="98"/>
      <c r="BI31" s="98"/>
      <c r="BJ31" s="98"/>
      <c r="BK31" s="98"/>
      <c r="BL31" s="98"/>
      <c r="BM31" s="98"/>
      <c r="BN31" s="98"/>
      <c r="BO31" s="98"/>
      <c r="BP31" s="98"/>
      <c r="BQ31" s="98"/>
      <c r="BR31" s="98"/>
      <c r="BS31" s="98"/>
      <c r="BT31" s="98"/>
      <c r="BU31" s="98"/>
      <c r="BV31" s="98"/>
      <c r="BW31" s="98"/>
      <c r="BX31" s="98"/>
      <c r="BY31" s="98"/>
      <c r="BZ31" s="98">
        <f>データ!AB7</f>
        <v>324.8</v>
      </c>
      <c r="CA31" s="98"/>
      <c r="CB31" s="98"/>
      <c r="CC31" s="98"/>
      <c r="CD31" s="98"/>
      <c r="CE31" s="98"/>
      <c r="CF31" s="98"/>
      <c r="CG31" s="98"/>
      <c r="CH31" s="98"/>
      <c r="CI31" s="98"/>
      <c r="CJ31" s="98"/>
      <c r="CK31" s="98"/>
      <c r="CL31" s="98"/>
      <c r="CM31" s="98"/>
      <c r="CN31" s="98"/>
      <c r="CO31" s="98"/>
      <c r="CP31" s="98"/>
      <c r="CQ31" s="98"/>
      <c r="CR31" s="98"/>
      <c r="CS31" s="98">
        <f>データ!AC7</f>
        <v>388.4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102.7</v>
      </c>
      <c r="JD31" s="67"/>
      <c r="JE31" s="67"/>
      <c r="JF31" s="67"/>
      <c r="JG31" s="67"/>
      <c r="JH31" s="67"/>
      <c r="JI31" s="67"/>
      <c r="JJ31" s="67"/>
      <c r="JK31" s="67"/>
      <c r="JL31" s="67"/>
      <c r="JM31" s="67"/>
      <c r="JN31" s="67"/>
      <c r="JO31" s="67"/>
      <c r="JP31" s="67"/>
      <c r="JQ31" s="67"/>
      <c r="JR31" s="67"/>
      <c r="JS31" s="67"/>
      <c r="JT31" s="67"/>
      <c r="JU31" s="68"/>
      <c r="JV31" s="66">
        <f>データ!DL7</f>
        <v>105.4</v>
      </c>
      <c r="JW31" s="67"/>
      <c r="JX31" s="67"/>
      <c r="JY31" s="67"/>
      <c r="JZ31" s="67"/>
      <c r="KA31" s="67"/>
      <c r="KB31" s="67"/>
      <c r="KC31" s="67"/>
      <c r="KD31" s="67"/>
      <c r="KE31" s="67"/>
      <c r="KF31" s="67"/>
      <c r="KG31" s="67"/>
      <c r="KH31" s="67"/>
      <c r="KI31" s="67"/>
      <c r="KJ31" s="67"/>
      <c r="KK31" s="67"/>
      <c r="KL31" s="67"/>
      <c r="KM31" s="67"/>
      <c r="KN31" s="68"/>
      <c r="KO31" s="66">
        <f>データ!DM7</f>
        <v>93.1</v>
      </c>
      <c r="KP31" s="67"/>
      <c r="KQ31" s="67"/>
      <c r="KR31" s="67"/>
      <c r="KS31" s="67"/>
      <c r="KT31" s="67"/>
      <c r="KU31" s="67"/>
      <c r="KV31" s="67"/>
      <c r="KW31" s="67"/>
      <c r="KX31" s="67"/>
      <c r="KY31" s="67"/>
      <c r="KZ31" s="67"/>
      <c r="LA31" s="67"/>
      <c r="LB31" s="67"/>
      <c r="LC31" s="67"/>
      <c r="LD31" s="67"/>
      <c r="LE31" s="67"/>
      <c r="LF31" s="67"/>
      <c r="LG31" s="68"/>
      <c r="LH31" s="66">
        <f>データ!DN7</f>
        <v>88.9</v>
      </c>
      <c r="LI31" s="67"/>
      <c r="LJ31" s="67"/>
      <c r="LK31" s="67"/>
      <c r="LL31" s="67"/>
      <c r="LM31" s="67"/>
      <c r="LN31" s="67"/>
      <c r="LO31" s="67"/>
      <c r="LP31" s="67"/>
      <c r="LQ31" s="67"/>
      <c r="LR31" s="67"/>
      <c r="LS31" s="67"/>
      <c r="LT31" s="67"/>
      <c r="LU31" s="67"/>
      <c r="LV31" s="67"/>
      <c r="LW31" s="67"/>
      <c r="LX31" s="67"/>
      <c r="LY31" s="67"/>
      <c r="LZ31" s="68"/>
      <c r="MA31" s="66">
        <f>データ!DO7</f>
        <v>93.9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64.5</v>
      </c>
      <c r="EM52" s="98"/>
      <c r="EN52" s="98"/>
      <c r="EO52" s="98"/>
      <c r="EP52" s="98"/>
      <c r="EQ52" s="98"/>
      <c r="ER52" s="98"/>
      <c r="ES52" s="98"/>
      <c r="ET52" s="98"/>
      <c r="EU52" s="98"/>
      <c r="EV52" s="98"/>
      <c r="EW52" s="98"/>
      <c r="EX52" s="98"/>
      <c r="EY52" s="98"/>
      <c r="EZ52" s="98"/>
      <c r="FA52" s="98"/>
      <c r="FB52" s="98"/>
      <c r="FC52" s="98"/>
      <c r="FD52" s="98"/>
      <c r="FE52" s="98">
        <f>データ!BG7</f>
        <v>75.599999999999994</v>
      </c>
      <c r="FF52" s="98"/>
      <c r="FG52" s="98"/>
      <c r="FH52" s="98"/>
      <c r="FI52" s="98"/>
      <c r="FJ52" s="98"/>
      <c r="FK52" s="98"/>
      <c r="FL52" s="98"/>
      <c r="FM52" s="98"/>
      <c r="FN52" s="98"/>
      <c r="FO52" s="98"/>
      <c r="FP52" s="98"/>
      <c r="FQ52" s="98"/>
      <c r="FR52" s="98"/>
      <c r="FS52" s="98"/>
      <c r="FT52" s="98"/>
      <c r="FU52" s="98"/>
      <c r="FV52" s="98"/>
      <c r="FW52" s="98"/>
      <c r="FX52" s="98">
        <f>データ!BH7</f>
        <v>69.599999999999994</v>
      </c>
      <c r="FY52" s="98"/>
      <c r="FZ52" s="98"/>
      <c r="GA52" s="98"/>
      <c r="GB52" s="98"/>
      <c r="GC52" s="98"/>
      <c r="GD52" s="98"/>
      <c r="GE52" s="98"/>
      <c r="GF52" s="98"/>
      <c r="GG52" s="98"/>
      <c r="GH52" s="98"/>
      <c r="GI52" s="98"/>
      <c r="GJ52" s="98"/>
      <c r="GK52" s="98"/>
      <c r="GL52" s="98"/>
      <c r="GM52" s="98"/>
      <c r="GN52" s="98"/>
      <c r="GO52" s="98"/>
      <c r="GP52" s="98"/>
      <c r="GQ52" s="98">
        <f>データ!BI7</f>
        <v>69.2</v>
      </c>
      <c r="GR52" s="98"/>
      <c r="GS52" s="98"/>
      <c r="GT52" s="98"/>
      <c r="GU52" s="98"/>
      <c r="GV52" s="98"/>
      <c r="GW52" s="98"/>
      <c r="GX52" s="98"/>
      <c r="GY52" s="98"/>
      <c r="GZ52" s="98"/>
      <c r="HA52" s="98"/>
      <c r="HB52" s="98"/>
      <c r="HC52" s="98"/>
      <c r="HD52" s="98"/>
      <c r="HE52" s="98"/>
      <c r="HF52" s="98"/>
      <c r="HG52" s="98"/>
      <c r="HH52" s="98"/>
      <c r="HI52" s="98"/>
      <c r="HJ52" s="98">
        <f>データ!BJ7</f>
        <v>74.3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124552</v>
      </c>
      <c r="JD52" s="97"/>
      <c r="JE52" s="97"/>
      <c r="JF52" s="97"/>
      <c r="JG52" s="97"/>
      <c r="JH52" s="97"/>
      <c r="JI52" s="97"/>
      <c r="JJ52" s="97"/>
      <c r="JK52" s="97"/>
      <c r="JL52" s="97"/>
      <c r="JM52" s="97"/>
      <c r="JN52" s="97"/>
      <c r="JO52" s="97"/>
      <c r="JP52" s="97"/>
      <c r="JQ52" s="97"/>
      <c r="JR52" s="97"/>
      <c r="JS52" s="97"/>
      <c r="JT52" s="97"/>
      <c r="JU52" s="97"/>
      <c r="JV52" s="97">
        <f>データ!BR7</f>
        <v>153839</v>
      </c>
      <c r="JW52" s="97"/>
      <c r="JX52" s="97"/>
      <c r="JY52" s="97"/>
      <c r="JZ52" s="97"/>
      <c r="KA52" s="97"/>
      <c r="KB52" s="97"/>
      <c r="KC52" s="97"/>
      <c r="KD52" s="97"/>
      <c r="KE52" s="97"/>
      <c r="KF52" s="97"/>
      <c r="KG52" s="97"/>
      <c r="KH52" s="97"/>
      <c r="KI52" s="97"/>
      <c r="KJ52" s="97"/>
      <c r="KK52" s="97"/>
      <c r="KL52" s="97"/>
      <c r="KM52" s="97"/>
      <c r="KN52" s="97"/>
      <c r="KO52" s="97">
        <f>データ!BS7</f>
        <v>136796</v>
      </c>
      <c r="KP52" s="97"/>
      <c r="KQ52" s="97"/>
      <c r="KR52" s="97"/>
      <c r="KS52" s="97"/>
      <c r="KT52" s="97"/>
      <c r="KU52" s="97"/>
      <c r="KV52" s="97"/>
      <c r="KW52" s="97"/>
      <c r="KX52" s="97"/>
      <c r="KY52" s="97"/>
      <c r="KZ52" s="97"/>
      <c r="LA52" s="97"/>
      <c r="LB52" s="97"/>
      <c r="LC52" s="97"/>
      <c r="LD52" s="97"/>
      <c r="LE52" s="97"/>
      <c r="LF52" s="97"/>
      <c r="LG52" s="97"/>
      <c r="LH52" s="97">
        <f>データ!BT7</f>
        <v>141903</v>
      </c>
      <c r="LI52" s="97"/>
      <c r="LJ52" s="97"/>
      <c r="LK52" s="97"/>
      <c r="LL52" s="97"/>
      <c r="LM52" s="97"/>
      <c r="LN52" s="97"/>
      <c r="LO52" s="97"/>
      <c r="LP52" s="97"/>
      <c r="LQ52" s="97"/>
      <c r="LR52" s="97"/>
      <c r="LS52" s="97"/>
      <c r="LT52" s="97"/>
      <c r="LU52" s="97"/>
      <c r="LV52" s="97"/>
      <c r="LW52" s="97"/>
      <c r="LX52" s="97"/>
      <c r="LY52" s="97"/>
      <c r="LZ52" s="97"/>
      <c r="MA52" s="97">
        <f>データ!BU7</f>
        <v>170343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120458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Aan63Ev9HE8SsiaMObTKa2CXxVdu5Z0Kq+Q1Xn8Ta+901EhzQTgeQ4h1XKZ572zsvRqgfU3DwdkeuNO5Ulicyg==" saltValue="bDpkMhHVnnZYNPD/TwvOA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94</v>
      </c>
      <c r="AO5" s="47" t="s">
        <v>95</v>
      </c>
      <c r="AP5" s="47" t="s">
        <v>96</v>
      </c>
      <c r="AQ5" s="47" t="s">
        <v>97</v>
      </c>
      <c r="AR5" s="47" t="s">
        <v>98</v>
      </c>
      <c r="AS5" s="47" t="s">
        <v>99</v>
      </c>
      <c r="AT5" s="47" t="s">
        <v>100</v>
      </c>
      <c r="AU5" s="47" t="s">
        <v>104</v>
      </c>
      <c r="AV5" s="47" t="s">
        <v>91</v>
      </c>
      <c r="AW5" s="47" t="s">
        <v>92</v>
      </c>
      <c r="AX5" s="47" t="s">
        <v>93</v>
      </c>
      <c r="AY5" s="47" t="s">
        <v>94</v>
      </c>
      <c r="AZ5" s="47" t="s">
        <v>95</v>
      </c>
      <c r="BA5" s="47" t="s">
        <v>96</v>
      </c>
      <c r="BB5" s="47" t="s">
        <v>97</v>
      </c>
      <c r="BC5" s="47" t="s">
        <v>98</v>
      </c>
      <c r="BD5" s="47" t="s">
        <v>99</v>
      </c>
      <c r="BE5" s="47" t="s">
        <v>100</v>
      </c>
      <c r="BF5" s="47" t="s">
        <v>90</v>
      </c>
      <c r="BG5" s="47" t="s">
        <v>91</v>
      </c>
      <c r="BH5" s="47" t="s">
        <v>105</v>
      </c>
      <c r="BI5" s="47" t="s">
        <v>103</v>
      </c>
      <c r="BJ5" s="47" t="s">
        <v>94</v>
      </c>
      <c r="BK5" s="47" t="s">
        <v>95</v>
      </c>
      <c r="BL5" s="47" t="s">
        <v>96</v>
      </c>
      <c r="BM5" s="47" t="s">
        <v>97</v>
      </c>
      <c r="BN5" s="47" t="s">
        <v>98</v>
      </c>
      <c r="BO5" s="47" t="s">
        <v>99</v>
      </c>
      <c r="BP5" s="47" t="s">
        <v>100</v>
      </c>
      <c r="BQ5" s="47" t="s">
        <v>101</v>
      </c>
      <c r="BR5" s="47" t="s">
        <v>102</v>
      </c>
      <c r="BS5" s="47" t="s">
        <v>92</v>
      </c>
      <c r="BT5" s="47" t="s">
        <v>93</v>
      </c>
      <c r="BU5" s="47" t="s">
        <v>94</v>
      </c>
      <c r="BV5" s="47" t="s">
        <v>95</v>
      </c>
      <c r="BW5" s="47" t="s">
        <v>96</v>
      </c>
      <c r="BX5" s="47" t="s">
        <v>97</v>
      </c>
      <c r="BY5" s="47" t="s">
        <v>98</v>
      </c>
      <c r="BZ5" s="47" t="s">
        <v>99</v>
      </c>
      <c r="CA5" s="47" t="s">
        <v>100</v>
      </c>
      <c r="CB5" s="47" t="s">
        <v>90</v>
      </c>
      <c r="CC5" s="47" t="s">
        <v>91</v>
      </c>
      <c r="CD5" s="47" t="s">
        <v>105</v>
      </c>
      <c r="CE5" s="47" t="s">
        <v>106</v>
      </c>
      <c r="CF5" s="47" t="s">
        <v>94</v>
      </c>
      <c r="CG5" s="47" t="s">
        <v>95</v>
      </c>
      <c r="CH5" s="47" t="s">
        <v>96</v>
      </c>
      <c r="CI5" s="47" t="s">
        <v>97</v>
      </c>
      <c r="CJ5" s="47" t="s">
        <v>98</v>
      </c>
      <c r="CK5" s="47" t="s">
        <v>99</v>
      </c>
      <c r="CL5" s="47" t="s">
        <v>100</v>
      </c>
      <c r="CM5" s="145"/>
      <c r="CN5" s="145"/>
      <c r="CO5" s="47" t="s">
        <v>101</v>
      </c>
      <c r="CP5" s="47" t="s">
        <v>102</v>
      </c>
      <c r="CQ5" s="47" t="s">
        <v>92</v>
      </c>
      <c r="CR5" s="47" t="s">
        <v>93</v>
      </c>
      <c r="CS5" s="47" t="s">
        <v>107</v>
      </c>
      <c r="CT5" s="47" t="s">
        <v>95</v>
      </c>
      <c r="CU5" s="47" t="s">
        <v>96</v>
      </c>
      <c r="CV5" s="47" t="s">
        <v>97</v>
      </c>
      <c r="CW5" s="47" t="s">
        <v>98</v>
      </c>
      <c r="CX5" s="47" t="s">
        <v>99</v>
      </c>
      <c r="CY5" s="47" t="s">
        <v>100</v>
      </c>
      <c r="CZ5" s="47" t="s">
        <v>101</v>
      </c>
      <c r="DA5" s="47" t="s">
        <v>91</v>
      </c>
      <c r="DB5" s="47" t="s">
        <v>92</v>
      </c>
      <c r="DC5" s="47" t="s">
        <v>93</v>
      </c>
      <c r="DD5" s="47" t="s">
        <v>94</v>
      </c>
      <c r="DE5" s="47" t="s">
        <v>95</v>
      </c>
      <c r="DF5" s="47" t="s">
        <v>96</v>
      </c>
      <c r="DG5" s="47" t="s">
        <v>97</v>
      </c>
      <c r="DH5" s="47" t="s">
        <v>98</v>
      </c>
      <c r="DI5" s="47" t="s">
        <v>99</v>
      </c>
      <c r="DJ5" s="47" t="s">
        <v>35</v>
      </c>
      <c r="DK5" s="47" t="s">
        <v>101</v>
      </c>
      <c r="DL5" s="47" t="s">
        <v>91</v>
      </c>
      <c r="DM5" s="47" t="s">
        <v>105</v>
      </c>
      <c r="DN5" s="47" t="s">
        <v>93</v>
      </c>
      <c r="DO5" s="47" t="s">
        <v>94</v>
      </c>
      <c r="DP5" s="47" t="s">
        <v>95</v>
      </c>
      <c r="DQ5" s="47" t="s">
        <v>96</v>
      </c>
      <c r="DR5" s="47" t="s">
        <v>97</v>
      </c>
      <c r="DS5" s="47" t="s">
        <v>98</v>
      </c>
      <c r="DT5" s="47" t="s">
        <v>99</v>
      </c>
      <c r="DU5" s="47" t="s">
        <v>100</v>
      </c>
    </row>
    <row r="6" spans="1:125" s="54" customFormat="1" x14ac:dyDescent="0.15">
      <c r="A6" s="37" t="s">
        <v>108</v>
      </c>
      <c r="B6" s="48">
        <f>B8</f>
        <v>2021</v>
      </c>
      <c r="C6" s="48">
        <f t="shared" ref="C6:X6" si="1">C8</f>
        <v>271004</v>
      </c>
      <c r="D6" s="48">
        <f t="shared" si="1"/>
        <v>47</v>
      </c>
      <c r="E6" s="48">
        <f t="shared" si="1"/>
        <v>14</v>
      </c>
      <c r="F6" s="48">
        <f t="shared" si="1"/>
        <v>0</v>
      </c>
      <c r="G6" s="48">
        <f t="shared" si="1"/>
        <v>3</v>
      </c>
      <c r="H6" s="48" t="str">
        <f>SUBSTITUTE(H8,"　","")</f>
        <v>大阪府大阪市</v>
      </c>
      <c r="I6" s="48" t="str">
        <f t="shared" si="1"/>
        <v>法円坂駐車場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29</v>
      </c>
      <c r="S6" s="50" t="str">
        <f t="shared" si="1"/>
        <v>公共施設</v>
      </c>
      <c r="T6" s="50" t="str">
        <f t="shared" si="1"/>
        <v>有</v>
      </c>
      <c r="U6" s="51">
        <f t="shared" si="1"/>
        <v>15700</v>
      </c>
      <c r="V6" s="51">
        <f t="shared" si="1"/>
        <v>521</v>
      </c>
      <c r="W6" s="51">
        <f t="shared" si="1"/>
        <v>400</v>
      </c>
      <c r="X6" s="50" t="str">
        <f t="shared" si="1"/>
        <v>利用料金制</v>
      </c>
      <c r="Y6" s="52">
        <f>IF(Y8="-",NA(),Y8)</f>
        <v>281.39999999999998</v>
      </c>
      <c r="Z6" s="52">
        <f t="shared" ref="Z6:AH6" si="2">IF(Z8="-",NA(),Z8)</f>
        <v>410.6</v>
      </c>
      <c r="AA6" s="52">
        <f t="shared" si="2"/>
        <v>328.5</v>
      </c>
      <c r="AB6" s="52">
        <f t="shared" si="2"/>
        <v>324.8</v>
      </c>
      <c r="AC6" s="52">
        <f t="shared" si="2"/>
        <v>388.4</v>
      </c>
      <c r="AD6" s="52">
        <f t="shared" si="2"/>
        <v>241.9</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11</v>
      </c>
      <c r="BB6" s="53">
        <f t="shared" si="4"/>
        <v>7</v>
      </c>
      <c r="BC6" s="53">
        <f t="shared" si="4"/>
        <v>260</v>
      </c>
      <c r="BD6" s="53">
        <f t="shared" si="4"/>
        <v>15564</v>
      </c>
      <c r="BE6" s="51" t="str">
        <f>IF(BE8="-","",IF(BE8="-","【-】","【"&amp;SUBSTITUTE(TEXT(BE8,"#,##0"),"-","△")&amp;"】"))</f>
        <v>【3,111】</v>
      </c>
      <c r="BF6" s="52">
        <f>IF(BF8="-",NA(),BF8)</f>
        <v>64.5</v>
      </c>
      <c r="BG6" s="52">
        <f t="shared" ref="BG6:BO6" si="5">IF(BG8="-",NA(),BG8)</f>
        <v>75.599999999999994</v>
      </c>
      <c r="BH6" s="52">
        <f t="shared" si="5"/>
        <v>69.599999999999994</v>
      </c>
      <c r="BI6" s="52">
        <f t="shared" si="5"/>
        <v>69.2</v>
      </c>
      <c r="BJ6" s="52">
        <f t="shared" si="5"/>
        <v>74.3</v>
      </c>
      <c r="BK6" s="52">
        <f t="shared" si="5"/>
        <v>19.8</v>
      </c>
      <c r="BL6" s="52">
        <f t="shared" si="5"/>
        <v>43.4</v>
      </c>
      <c r="BM6" s="52">
        <f t="shared" si="5"/>
        <v>36.200000000000003</v>
      </c>
      <c r="BN6" s="52">
        <f t="shared" si="5"/>
        <v>-15.8</v>
      </c>
      <c r="BO6" s="52">
        <f t="shared" si="5"/>
        <v>5</v>
      </c>
      <c r="BP6" s="49" t="str">
        <f>IF(BP8="-","",IF(BP8="-","【-】","【"&amp;SUBSTITUTE(TEXT(BP8,"#,##0.0"),"-","△")&amp;"】"))</f>
        <v>【0.8】</v>
      </c>
      <c r="BQ6" s="53">
        <f>IF(BQ8="-",NA(),BQ8)</f>
        <v>124552</v>
      </c>
      <c r="BR6" s="53">
        <f t="shared" ref="BR6:BZ6" si="6">IF(BR8="-",NA(),BR8)</f>
        <v>153839</v>
      </c>
      <c r="BS6" s="53">
        <f t="shared" si="6"/>
        <v>136796</v>
      </c>
      <c r="BT6" s="53">
        <f t="shared" si="6"/>
        <v>141903</v>
      </c>
      <c r="BU6" s="53">
        <f t="shared" si="6"/>
        <v>170343</v>
      </c>
      <c r="BV6" s="53">
        <f t="shared" si="6"/>
        <v>8624</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109</v>
      </c>
      <c r="CM6" s="51">
        <f t="shared" ref="CM6:CN6" si="7">CM8</f>
        <v>0</v>
      </c>
      <c r="CN6" s="51">
        <f t="shared" si="7"/>
        <v>120458</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59.6</v>
      </c>
      <c r="DF6" s="52">
        <f t="shared" si="8"/>
        <v>107.2</v>
      </c>
      <c r="DG6" s="52">
        <f t="shared" si="8"/>
        <v>1555</v>
      </c>
      <c r="DH6" s="52">
        <f t="shared" si="8"/>
        <v>69.3</v>
      </c>
      <c r="DI6" s="52">
        <f t="shared" si="8"/>
        <v>93</v>
      </c>
      <c r="DJ6" s="49" t="str">
        <f>IF(DJ8="-","",IF(DJ8="-","【-】","【"&amp;SUBSTITUTE(TEXT(DJ8,"#,##0.0"),"-","△")&amp;"】"))</f>
        <v>【99.8】</v>
      </c>
      <c r="DK6" s="52">
        <f>IF(DK8="-",NA(),DK8)</f>
        <v>102.7</v>
      </c>
      <c r="DL6" s="52">
        <f t="shared" ref="DL6:DT6" si="9">IF(DL8="-",NA(),DL8)</f>
        <v>105.4</v>
      </c>
      <c r="DM6" s="52">
        <f t="shared" si="9"/>
        <v>93.1</v>
      </c>
      <c r="DN6" s="52">
        <f t="shared" si="9"/>
        <v>88.9</v>
      </c>
      <c r="DO6" s="52">
        <f t="shared" si="9"/>
        <v>93.9</v>
      </c>
      <c r="DP6" s="52">
        <f t="shared" si="9"/>
        <v>151.19999999999999</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15">
      <c r="A7" s="37" t="s">
        <v>110</v>
      </c>
      <c r="B7" s="48">
        <f t="shared" ref="B7:X7" si="10">B8</f>
        <v>2021</v>
      </c>
      <c r="C7" s="48">
        <f t="shared" si="10"/>
        <v>271004</v>
      </c>
      <c r="D7" s="48">
        <f t="shared" si="10"/>
        <v>47</v>
      </c>
      <c r="E7" s="48">
        <f t="shared" si="10"/>
        <v>14</v>
      </c>
      <c r="F7" s="48">
        <f t="shared" si="10"/>
        <v>0</v>
      </c>
      <c r="G7" s="48">
        <f t="shared" si="10"/>
        <v>3</v>
      </c>
      <c r="H7" s="48" t="str">
        <f t="shared" si="10"/>
        <v>大阪府　大阪市</v>
      </c>
      <c r="I7" s="48" t="str">
        <f t="shared" si="10"/>
        <v>法円坂駐車場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29</v>
      </c>
      <c r="S7" s="50" t="str">
        <f t="shared" si="10"/>
        <v>公共施設</v>
      </c>
      <c r="T7" s="50" t="str">
        <f t="shared" si="10"/>
        <v>有</v>
      </c>
      <c r="U7" s="51">
        <f t="shared" si="10"/>
        <v>15700</v>
      </c>
      <c r="V7" s="51">
        <f t="shared" si="10"/>
        <v>521</v>
      </c>
      <c r="W7" s="51">
        <f t="shared" si="10"/>
        <v>400</v>
      </c>
      <c r="X7" s="50" t="str">
        <f t="shared" si="10"/>
        <v>利用料金制</v>
      </c>
      <c r="Y7" s="52">
        <f>Y8</f>
        <v>281.39999999999998</v>
      </c>
      <c r="Z7" s="52">
        <f t="shared" ref="Z7:AH7" si="11">Z8</f>
        <v>410.6</v>
      </c>
      <c r="AA7" s="52">
        <f t="shared" si="11"/>
        <v>328.5</v>
      </c>
      <c r="AB7" s="52">
        <f t="shared" si="11"/>
        <v>324.8</v>
      </c>
      <c r="AC7" s="52">
        <f t="shared" si="11"/>
        <v>388.4</v>
      </c>
      <c r="AD7" s="52">
        <f t="shared" si="11"/>
        <v>241.9</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2.2999999999999998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33</v>
      </c>
      <c r="BA7" s="53">
        <f t="shared" si="13"/>
        <v>11</v>
      </c>
      <c r="BB7" s="53">
        <f t="shared" si="13"/>
        <v>7</v>
      </c>
      <c r="BC7" s="53">
        <f t="shared" si="13"/>
        <v>260</v>
      </c>
      <c r="BD7" s="53">
        <f t="shared" si="13"/>
        <v>15564</v>
      </c>
      <c r="BE7" s="51"/>
      <c r="BF7" s="52">
        <f>BF8</f>
        <v>64.5</v>
      </c>
      <c r="BG7" s="52">
        <f t="shared" ref="BG7:BO7" si="14">BG8</f>
        <v>75.599999999999994</v>
      </c>
      <c r="BH7" s="52">
        <f t="shared" si="14"/>
        <v>69.599999999999994</v>
      </c>
      <c r="BI7" s="52">
        <f t="shared" si="14"/>
        <v>69.2</v>
      </c>
      <c r="BJ7" s="52">
        <f t="shared" si="14"/>
        <v>74.3</v>
      </c>
      <c r="BK7" s="52">
        <f t="shared" si="14"/>
        <v>19.8</v>
      </c>
      <c r="BL7" s="52">
        <f t="shared" si="14"/>
        <v>43.4</v>
      </c>
      <c r="BM7" s="52">
        <f t="shared" si="14"/>
        <v>36.200000000000003</v>
      </c>
      <c r="BN7" s="52">
        <f t="shared" si="14"/>
        <v>-15.8</v>
      </c>
      <c r="BO7" s="52">
        <f t="shared" si="14"/>
        <v>5</v>
      </c>
      <c r="BP7" s="49"/>
      <c r="BQ7" s="53">
        <f>BQ8</f>
        <v>124552</v>
      </c>
      <c r="BR7" s="53">
        <f t="shared" ref="BR7:BZ7" si="15">BR8</f>
        <v>153839</v>
      </c>
      <c r="BS7" s="53">
        <f t="shared" si="15"/>
        <v>136796</v>
      </c>
      <c r="BT7" s="53">
        <f t="shared" si="15"/>
        <v>141903</v>
      </c>
      <c r="BU7" s="53">
        <f t="shared" si="15"/>
        <v>170343</v>
      </c>
      <c r="BV7" s="53">
        <f t="shared" si="15"/>
        <v>8624</v>
      </c>
      <c r="BW7" s="53">
        <f t="shared" si="15"/>
        <v>26255</v>
      </c>
      <c r="BX7" s="53">
        <f t="shared" si="15"/>
        <v>24482</v>
      </c>
      <c r="BY7" s="53">
        <f t="shared" si="15"/>
        <v>13494</v>
      </c>
      <c r="BZ7" s="53">
        <f t="shared" si="15"/>
        <v>17746</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120458</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59.6</v>
      </c>
      <c r="DF7" s="52">
        <f t="shared" si="16"/>
        <v>107.2</v>
      </c>
      <c r="DG7" s="52">
        <f t="shared" si="16"/>
        <v>1555</v>
      </c>
      <c r="DH7" s="52">
        <f t="shared" si="16"/>
        <v>69.3</v>
      </c>
      <c r="DI7" s="52">
        <f t="shared" si="16"/>
        <v>93</v>
      </c>
      <c r="DJ7" s="49"/>
      <c r="DK7" s="52">
        <f>DK8</f>
        <v>102.7</v>
      </c>
      <c r="DL7" s="52">
        <f t="shared" ref="DL7:DT7" si="17">DL8</f>
        <v>105.4</v>
      </c>
      <c r="DM7" s="52">
        <f t="shared" si="17"/>
        <v>93.1</v>
      </c>
      <c r="DN7" s="52">
        <f t="shared" si="17"/>
        <v>88.9</v>
      </c>
      <c r="DO7" s="52">
        <f t="shared" si="17"/>
        <v>93.9</v>
      </c>
      <c r="DP7" s="52">
        <f t="shared" si="17"/>
        <v>151.19999999999999</v>
      </c>
      <c r="DQ7" s="52">
        <f t="shared" si="17"/>
        <v>160</v>
      </c>
      <c r="DR7" s="52">
        <f t="shared" si="17"/>
        <v>164.6</v>
      </c>
      <c r="DS7" s="52">
        <f t="shared" si="17"/>
        <v>140.30000000000001</v>
      </c>
      <c r="DT7" s="52">
        <f t="shared" si="17"/>
        <v>147.30000000000001</v>
      </c>
      <c r="DU7" s="49"/>
    </row>
    <row r="8" spans="1:125" s="54" customFormat="1" x14ac:dyDescent="0.15">
      <c r="A8" s="37"/>
      <c r="B8" s="55">
        <v>2021</v>
      </c>
      <c r="C8" s="55">
        <v>271004</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29</v>
      </c>
      <c r="S8" s="57" t="s">
        <v>122</v>
      </c>
      <c r="T8" s="57" t="s">
        <v>123</v>
      </c>
      <c r="U8" s="58">
        <v>15700</v>
      </c>
      <c r="V8" s="58">
        <v>521</v>
      </c>
      <c r="W8" s="58">
        <v>400</v>
      </c>
      <c r="X8" s="57" t="s">
        <v>124</v>
      </c>
      <c r="Y8" s="59">
        <v>281.39999999999998</v>
      </c>
      <c r="Z8" s="59">
        <v>410.6</v>
      </c>
      <c r="AA8" s="59">
        <v>328.5</v>
      </c>
      <c r="AB8" s="59">
        <v>324.8</v>
      </c>
      <c r="AC8" s="59">
        <v>388.4</v>
      </c>
      <c r="AD8" s="59">
        <v>241.9</v>
      </c>
      <c r="AE8" s="59">
        <v>224.9</v>
      </c>
      <c r="AF8" s="59">
        <v>230.7</v>
      </c>
      <c r="AG8" s="59">
        <v>166.4</v>
      </c>
      <c r="AH8" s="59">
        <v>177.9</v>
      </c>
      <c r="AI8" s="56">
        <v>236.1</v>
      </c>
      <c r="AJ8" s="59">
        <v>0</v>
      </c>
      <c r="AK8" s="59">
        <v>0</v>
      </c>
      <c r="AL8" s="59">
        <v>0</v>
      </c>
      <c r="AM8" s="59">
        <v>0</v>
      </c>
      <c r="AN8" s="59">
        <v>0</v>
      </c>
      <c r="AO8" s="59">
        <v>2.2999999999999998</v>
      </c>
      <c r="AP8" s="59">
        <v>3.6</v>
      </c>
      <c r="AQ8" s="59">
        <v>1.7</v>
      </c>
      <c r="AR8" s="59">
        <v>9.9</v>
      </c>
      <c r="AS8" s="59">
        <v>5.0999999999999996</v>
      </c>
      <c r="AT8" s="56">
        <v>5.2</v>
      </c>
      <c r="AU8" s="60">
        <v>0</v>
      </c>
      <c r="AV8" s="60">
        <v>0</v>
      </c>
      <c r="AW8" s="60">
        <v>0</v>
      </c>
      <c r="AX8" s="60">
        <v>0</v>
      </c>
      <c r="AY8" s="60">
        <v>0</v>
      </c>
      <c r="AZ8" s="60">
        <v>33</v>
      </c>
      <c r="BA8" s="60">
        <v>11</v>
      </c>
      <c r="BB8" s="60">
        <v>7</v>
      </c>
      <c r="BC8" s="60">
        <v>260</v>
      </c>
      <c r="BD8" s="60">
        <v>15564</v>
      </c>
      <c r="BE8" s="60">
        <v>3111</v>
      </c>
      <c r="BF8" s="59">
        <v>64.5</v>
      </c>
      <c r="BG8" s="59">
        <v>75.599999999999994</v>
      </c>
      <c r="BH8" s="59">
        <v>69.599999999999994</v>
      </c>
      <c r="BI8" s="59">
        <v>69.2</v>
      </c>
      <c r="BJ8" s="59">
        <v>74.3</v>
      </c>
      <c r="BK8" s="59">
        <v>19.8</v>
      </c>
      <c r="BL8" s="59">
        <v>43.4</v>
      </c>
      <c r="BM8" s="59">
        <v>36.200000000000003</v>
      </c>
      <c r="BN8" s="59">
        <v>-15.8</v>
      </c>
      <c r="BO8" s="59">
        <v>5</v>
      </c>
      <c r="BP8" s="56">
        <v>0.8</v>
      </c>
      <c r="BQ8" s="60">
        <v>124552</v>
      </c>
      <c r="BR8" s="60">
        <v>153839</v>
      </c>
      <c r="BS8" s="60">
        <v>136796</v>
      </c>
      <c r="BT8" s="61">
        <v>141903</v>
      </c>
      <c r="BU8" s="61">
        <v>170343</v>
      </c>
      <c r="BV8" s="60">
        <v>8624</v>
      </c>
      <c r="BW8" s="60">
        <v>26255</v>
      </c>
      <c r="BX8" s="60">
        <v>24482</v>
      </c>
      <c r="BY8" s="60">
        <v>13494</v>
      </c>
      <c r="BZ8" s="60">
        <v>17746</v>
      </c>
      <c r="CA8" s="58">
        <v>10906</v>
      </c>
      <c r="CB8" s="59" t="s">
        <v>116</v>
      </c>
      <c r="CC8" s="59" t="s">
        <v>116</v>
      </c>
      <c r="CD8" s="59" t="s">
        <v>116</v>
      </c>
      <c r="CE8" s="59" t="s">
        <v>116</v>
      </c>
      <c r="CF8" s="59" t="s">
        <v>116</v>
      </c>
      <c r="CG8" s="59" t="s">
        <v>116</v>
      </c>
      <c r="CH8" s="59" t="s">
        <v>116</v>
      </c>
      <c r="CI8" s="59" t="s">
        <v>116</v>
      </c>
      <c r="CJ8" s="59" t="s">
        <v>116</v>
      </c>
      <c r="CK8" s="59" t="s">
        <v>116</v>
      </c>
      <c r="CL8" s="56" t="s">
        <v>116</v>
      </c>
      <c r="CM8" s="58">
        <v>0</v>
      </c>
      <c r="CN8" s="58">
        <v>120458</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59.6</v>
      </c>
      <c r="DF8" s="59">
        <v>107.2</v>
      </c>
      <c r="DG8" s="59">
        <v>1555</v>
      </c>
      <c r="DH8" s="59">
        <v>69.3</v>
      </c>
      <c r="DI8" s="59">
        <v>93</v>
      </c>
      <c r="DJ8" s="56">
        <v>99.8</v>
      </c>
      <c r="DK8" s="59">
        <v>102.7</v>
      </c>
      <c r="DL8" s="59">
        <v>105.4</v>
      </c>
      <c r="DM8" s="59">
        <v>93.1</v>
      </c>
      <c r="DN8" s="59">
        <v>88.9</v>
      </c>
      <c r="DO8" s="59">
        <v>93.9</v>
      </c>
      <c r="DP8" s="59">
        <v>151.19999999999999</v>
      </c>
      <c r="DQ8" s="59">
        <v>160</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2022-12-09T03:28:28Z</dcterms:created>
  <dcterms:modified xsi:type="dcterms:W3CDTF">2023-01-16T05:07:18Z</dcterms:modified>
  <cp:category/>
</cp:coreProperties>
</file>