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Y7PhMbd154XDz7+tPSED8I7EsEq6CqeCpy95aLMHIbklkPB8hREnu5L2tfibg6x0HjNg12S1JyjP3/2pjuJWtg==" workbookSaltValue="w0tk3tf10cL3m5Y6vS6Tt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HP76" i="4"/>
  <c r="BG30" i="4"/>
  <c r="FX30" i="4"/>
  <c r="AV76" i="4"/>
  <c r="KO51" i="4"/>
  <c r="KO30" i="4"/>
  <c r="LE76" i="4"/>
  <c r="FX51" i="4"/>
  <c r="BG51" i="4"/>
  <c r="KP76" i="4"/>
  <c r="HA76" i="4"/>
  <c r="AN51" i="4"/>
  <c r="FE30" i="4"/>
  <c r="JV51" i="4"/>
  <c r="FE51" i="4"/>
  <c r="AN30" i="4"/>
  <c r="JV30" i="4"/>
  <c r="AG76" i="4"/>
  <c r="R76" i="4"/>
  <c r="KA76" i="4"/>
  <c r="EL51" i="4"/>
  <c r="JC30" i="4"/>
  <c r="U30" i="4"/>
  <c r="GL76" i="4"/>
  <c r="U51" i="4"/>
  <c r="EL30"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<sst xmlns="http://schemas.openxmlformats.org/spreadsheetml/2006/main" count="278" uniqueCount="135">
  <si>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</si>
  <si>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</si>
  <si>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</si>
  <si>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</si>
  <si>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</si>
  <si>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</si>
  <si>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</si>
  <si>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</si>
  <si>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</si>
  <si>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</si>
  <si>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</si>
  <si>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</si>
  <si>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</si>
  <si>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</si>
  <si>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</si>
  <si>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</si>
  <si>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</si>
  <si>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</si>
  <si>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</si>
  <si>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</si>
  <si>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</si>
  <si>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</si>
  <si>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</si>
  <si>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</si>
  <si>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</si>
  <si>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</si>
  <si>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</si>
  <si>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</si>
  <si>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</si>
  <si>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</si>
  <si>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</si>
  <si>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</si>
  <si>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</si>
  <si>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</si>
  <si>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</si>
  <si>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</si>
  <si>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</si>
  <si>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</si>
  <si>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</si>
  <si>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</si>
  <si>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</si>
  <si>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</si>
  <si>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</si>
  <si>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</si>
  <si>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</si>
  <si>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</si>
  <si>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</si>
  <si>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</si>
  <si>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</si>
  <si>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</si>
  <si>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</si>
  <si>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</si>
  <si>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</si>
  <si>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</si>
  <si>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</si>
  <si>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</si>
  <si>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</si>
  <si>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</si>
  <si>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</si>
  <si>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</si>
  <si>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</si>
  <si>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</si>
  <si>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</si>
  <si>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</si>
  <si>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</si>
  <si>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</si>
  <si>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</si>
  <si>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</si>
  <si>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</si>
  <si>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</si>
  <si>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</si>
  <si>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</si>
  <si>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</si>
  <si>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</si>
  <si>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</si>
  <si>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</si>
  <si>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</si>
  <si>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</si>
  <si>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</si>
  <si>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</si>
  <si>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</si>
  <si>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</si>
  <si>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</si>
  <si>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</si>
  <si>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</si>
  <si>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</si>
  <si>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</si>
  <si>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</si>
  <si>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</si>
  <si>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</si>
  <si>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</si>
  <si>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</si>
  <si>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</si>
  <si>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</si>
  <si>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</si>
  <si>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</si>
  <si>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</si>
  <si>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</si>
  <si>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</si>
  <si>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</si>
  <si>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</si>
  <si>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</si>
  <si>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</si>
  <si>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</si>
  <si>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当該値(N-1)</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</si>
  <si>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</si>
  <si>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</si>
  <si>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</si>
  <si>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</si>
  <si>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</si>
  <si>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</si>
  <si>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</si>
  <si>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</si>
  <si>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</si>
  <si>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</si>
  <si>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</si>
  <si>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</si>
  <si>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</si>
  <si>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</si>
  <si>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</si>
  <si>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</si>
  <si>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</si>
  <si>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</si>
  <si>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</si>
  <si>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</si>
  <si>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</si>
  <si>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</si>
  <si>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</si>
  <si>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</si>
  <si>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</si>
  <si>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</si>
  <si>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・①収益的収支比率は、黒字であれば100％以上となる指標です。類似団体と比べて同程度の水準で推移しております。
・②③他会計補助金は発生しておりません。
・④売上高GOP比率は、施設の営業に関する収益性を表す指標です。R2は類似施設を大きく上回っております。
・⑤EBITDAとは、営業収益と同様、その経年の推移を見て企業の収益が継続して成長しているかどうかを判断するための指標です。類似施設と比べて同水準となっております。
</t>
    <rPh sb="39" eb="42">
      <t>ドウテイド</t>
    </rPh>
    <rPh sb="43" eb="45">
      <t>スイジュン</t>
    </rPh>
    <rPh sb="112" eb="114">
      <t>ルイジ</t>
    </rPh>
    <rPh sb="114" eb="116">
      <t>シセツ</t>
    </rPh>
    <rPh sb="117" eb="118">
      <t>オオ</t>
    </rPh>
    <rPh sb="120" eb="122">
      <t>ウワマワ</t>
    </rPh>
    <rPh sb="200" eb="201">
      <t>オナ</t>
    </rPh>
    <phoneticPr fontId="5"/>
  </si>
  <si>
    <t>・⑪収容台数に対する一日当たり平均駐車台数の割合をいいます。
　類似施設と比べて数値が低くなっておりますが、大阪市内の繁華街に位置しており、長時間利用の車両が多いことが要因です。また、R2はコロナ禍の影響により減少しておりましたが、R3は回復傾向にあります。</t>
    <rPh sb="98" eb="99">
      <t>カ</t>
    </rPh>
    <rPh sb="100" eb="102">
      <t>エイキョウ</t>
    </rPh>
    <rPh sb="105" eb="107">
      <t>ゲンショウ</t>
    </rPh>
    <rPh sb="119" eb="123">
      <t>カイフクケイコウ</t>
    </rPh>
    <phoneticPr fontId="5"/>
  </si>
  <si>
    <t>・各種利用促進策を実施し、収益増に向けた効率的な駐車場運営を行っています。
・収支状況は、上記のとおり、設備更新の有無で高低差が見られますが、今後も機械設備の更新工事費等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2" eb="54">
      <t>セツビ</t>
    </rPh>
    <rPh sb="54" eb="56">
      <t>コウシン</t>
    </rPh>
    <rPh sb="57" eb="59">
      <t>ウム</t>
    </rPh>
    <rPh sb="60" eb="63">
      <t>コウテイサ</t>
    </rPh>
    <rPh sb="64" eb="65">
      <t>ミ</t>
    </rPh>
    <rPh sb="74" eb="76">
      <t>キカイ</t>
    </rPh>
    <rPh sb="76" eb="78">
      <t>セツビ</t>
    </rPh>
    <rPh sb="79" eb="81">
      <t>コウシン</t>
    </rPh>
    <rPh sb="81" eb="83">
      <t>コウジ</t>
    </rPh>
    <rPh sb="83" eb="84">
      <t>ヒ</t>
    </rPh>
    <rPh sb="84" eb="85">
      <t>トウ</t>
    </rPh>
    <rPh sb="85" eb="87">
      <t>カンリ</t>
    </rPh>
    <rPh sb="191" eb="193">
      <t>オオサカ</t>
    </rPh>
    <rPh sb="193" eb="195">
      <t>エキマエ</t>
    </rPh>
    <rPh sb="195" eb="197">
      <t>チカ</t>
    </rPh>
    <phoneticPr fontId="15"/>
  </si>
  <si>
    <t>・⑦大阪駅前地下駐車場は道路附属物（道路法第2条第2項）であり、敷地の地価を計上しておりません。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
・⑩企業債の残高はありません。</t>
    <rPh sb="2" eb="4">
      <t>オオサカ</t>
    </rPh>
    <rPh sb="4" eb="6">
      <t>エキマエ</t>
    </rPh>
    <rPh sb="86" eb="88">
      <t>オオサカ</t>
    </rPh>
    <rPh sb="88" eb="90">
      <t>エキマエ</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</si>
</sst>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6" fillId="0" borderId="9" xfId="2" applyFont="1" applyFill="1" applyBorder="1" applyAlignment="1" applyProtection="1">
      <alignment horizontal="left" vertical="top" wrapText="1"/>
      <protection locked="0"/>
    </xf>
    <xf numFmtId="0" fontId="16" fillId="0" borderId="0" xfId="2" applyFont="1" applyFill="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160.1</c:v>
                </c:pt>
                <c:pt idx="1">
                  <c:v>154</c:v>
                </c:pt>
                <c:pt idx="2">
                  <c:v>116</c:v>
                </c:pt>
                <c:pt idx="3">
                  <c:v>102.8</c:v>
                </c:pt>
                <c:pt idx="4">
                  <c:v>136.30000000000001</c:v>
                </c:pt>
              </c:numCache>
            </c:numRef>
          </c:val>
          <c:extLst>
            <c:ext xmlns:c16="http://schemas.microsoft.com/office/drawing/2014/chart" uri="{C3380CC4-5D6E-409C-BE32-E72D297353CC}">
              <c16:uniqueId val="{00000000-51E6-4084-8D22-0D7A603519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51E6-4084-8D22-0D7A603519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23-4CC5-825B-F038442AA62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723-4CC5-825B-F038442AA62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83C-40A4-BC20-68F1A916A3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3C-40A4-BC20-68F1A916A3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B58-442E-8D85-8873CE4392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58-442E-8D85-8873CE4392D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A5-4943-A869-DAEF2BFEFA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54A5-4943-A869-DAEF2BFEFAC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2A-4594-AB12-6A7CD65E329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192A-4594-AB12-6A7CD65E329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116.1</c:v>
                </c:pt>
                <c:pt idx="1">
                  <c:v>113.3</c:v>
                </c:pt>
                <c:pt idx="2">
                  <c:v>77.8</c:v>
                </c:pt>
                <c:pt idx="3">
                  <c:v>67.3</c:v>
                </c:pt>
                <c:pt idx="4">
                  <c:v>79</c:v>
                </c:pt>
              </c:numCache>
            </c:numRef>
          </c:val>
          <c:extLst>
            <c:ext xmlns:c16="http://schemas.microsoft.com/office/drawing/2014/chart" uri="{C3380CC4-5D6E-409C-BE32-E72D297353CC}">
              <c16:uniqueId val="{00000000-BF44-4C29-8433-7FD6FCEFBB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BF44-4C29-8433-7FD6FCEFBB9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37.5</c:v>
                </c:pt>
                <c:pt idx="1">
                  <c:v>35.1</c:v>
                </c:pt>
                <c:pt idx="2">
                  <c:v>13.8</c:v>
                </c:pt>
                <c:pt idx="3">
                  <c:v>2.8</c:v>
                </c:pt>
                <c:pt idx="4">
                  <c:v>26.6</c:v>
                </c:pt>
              </c:numCache>
            </c:numRef>
          </c:val>
          <c:extLst>
            <c:ext xmlns:c16="http://schemas.microsoft.com/office/drawing/2014/chart" uri="{C3380CC4-5D6E-409C-BE32-E72D297353CC}">
              <c16:uniqueId val="{00000000-3770-4E1B-839A-4B05AC0C4A2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3770-4E1B-839A-4B05AC0C4A2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65937</c:v>
                </c:pt>
                <c:pt idx="1">
                  <c:v>60995</c:v>
                </c:pt>
                <c:pt idx="2">
                  <c:v>19000</c:v>
                </c:pt>
                <c:pt idx="3">
                  <c:v>3458</c:v>
                </c:pt>
                <c:pt idx="4">
                  <c:v>37447</c:v>
                </c:pt>
              </c:numCache>
            </c:numRef>
          </c:val>
          <c:extLst>
            <c:ext xmlns:c16="http://schemas.microsoft.com/office/drawing/2014/chart" uri="{C3380CC4-5D6E-409C-BE32-E72D297353CC}">
              <c16:uniqueId val="{00000000-FDAD-4CBF-9C49-01472D58BC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FDAD-4CBF-9C49-01472D58BC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大阪府大阪市　大阪駅前地下駐車場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7600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17" t="s">
        <v>131</v>
      </c>
      <c r="NE15" s="118"/>
      <c r="NF15" s="118"/>
      <c r="NG15" s="118"/>
      <c r="NH15" s="118"/>
      <c r="NI15" s="118"/>
      <c r="NJ15" s="118"/>
      <c r="NK15" s="118"/>
      <c r="NL15" s="118"/>
      <c r="NM15" s="118"/>
      <c r="NN15" s="118"/>
      <c r="NO15" s="118"/>
      <c r="NP15" s="118"/>
      <c r="NQ15" s="118"/>
      <c r="NR15" s="11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7"/>
      <c r="NE16" s="118"/>
      <c r="NF16" s="118"/>
      <c r="NG16" s="118"/>
      <c r="NH16" s="118"/>
      <c r="NI16" s="118"/>
      <c r="NJ16" s="118"/>
      <c r="NK16" s="118"/>
      <c r="NL16" s="118"/>
      <c r="NM16" s="118"/>
      <c r="NN16" s="118"/>
      <c r="NO16" s="118"/>
      <c r="NP16" s="118"/>
      <c r="NQ16" s="118"/>
      <c r="NR16" s="11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7"/>
      <c r="NE17" s="118"/>
      <c r="NF17" s="118"/>
      <c r="NG17" s="118"/>
      <c r="NH17" s="118"/>
      <c r="NI17" s="118"/>
      <c r="NJ17" s="118"/>
      <c r="NK17" s="118"/>
      <c r="NL17" s="118"/>
      <c r="NM17" s="118"/>
      <c r="NN17" s="118"/>
      <c r="NO17" s="118"/>
      <c r="NP17" s="118"/>
      <c r="NQ17" s="118"/>
      <c r="NR17" s="11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7"/>
      <c r="NE18" s="118"/>
      <c r="NF18" s="118"/>
      <c r="NG18" s="118"/>
      <c r="NH18" s="118"/>
      <c r="NI18" s="118"/>
      <c r="NJ18" s="118"/>
      <c r="NK18" s="118"/>
      <c r="NL18" s="118"/>
      <c r="NM18" s="118"/>
      <c r="NN18" s="118"/>
      <c r="NO18" s="118"/>
      <c r="NP18" s="118"/>
      <c r="NQ18" s="118"/>
      <c r="NR18" s="11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7"/>
      <c r="NE19" s="118"/>
      <c r="NF19" s="118"/>
      <c r="NG19" s="118"/>
      <c r="NH19" s="118"/>
      <c r="NI19" s="118"/>
      <c r="NJ19" s="118"/>
      <c r="NK19" s="118"/>
      <c r="NL19" s="118"/>
      <c r="NM19" s="118"/>
      <c r="NN19" s="118"/>
      <c r="NO19" s="118"/>
      <c r="NP19" s="118"/>
      <c r="NQ19" s="118"/>
      <c r="NR19" s="11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7"/>
      <c r="NE20" s="118"/>
      <c r="NF20" s="118"/>
      <c r="NG20" s="118"/>
      <c r="NH20" s="118"/>
      <c r="NI20" s="118"/>
      <c r="NJ20" s="118"/>
      <c r="NK20" s="118"/>
      <c r="NL20" s="118"/>
      <c r="NM20" s="118"/>
      <c r="NN20" s="118"/>
      <c r="NO20" s="118"/>
      <c r="NP20" s="118"/>
      <c r="NQ20" s="118"/>
      <c r="NR20" s="11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7"/>
      <c r="NE21" s="118"/>
      <c r="NF21" s="118"/>
      <c r="NG21" s="118"/>
      <c r="NH21" s="118"/>
      <c r="NI21" s="118"/>
      <c r="NJ21" s="118"/>
      <c r="NK21" s="118"/>
      <c r="NL21" s="118"/>
      <c r="NM21" s="118"/>
      <c r="NN21" s="118"/>
      <c r="NO21" s="118"/>
      <c r="NP21" s="118"/>
      <c r="NQ21" s="118"/>
      <c r="NR21" s="11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7"/>
      <c r="NE22" s="118"/>
      <c r="NF22" s="118"/>
      <c r="NG22" s="118"/>
      <c r="NH22" s="118"/>
      <c r="NI22" s="118"/>
      <c r="NJ22" s="118"/>
      <c r="NK22" s="118"/>
      <c r="NL22" s="118"/>
      <c r="NM22" s="118"/>
      <c r="NN22" s="118"/>
      <c r="NO22" s="118"/>
      <c r="NP22" s="118"/>
      <c r="NQ22" s="118"/>
      <c r="NR22" s="11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7"/>
      <c r="NE23" s="118"/>
      <c r="NF23" s="118"/>
      <c r="NG23" s="118"/>
      <c r="NH23" s="118"/>
      <c r="NI23" s="118"/>
      <c r="NJ23" s="118"/>
      <c r="NK23" s="118"/>
      <c r="NL23" s="118"/>
      <c r="NM23" s="118"/>
      <c r="NN23" s="118"/>
      <c r="NO23" s="118"/>
      <c r="NP23" s="118"/>
      <c r="NQ23" s="118"/>
      <c r="NR23" s="11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7"/>
      <c r="NE24" s="118"/>
      <c r="NF24" s="118"/>
      <c r="NG24" s="118"/>
      <c r="NH24" s="118"/>
      <c r="NI24" s="118"/>
      <c r="NJ24" s="118"/>
      <c r="NK24" s="118"/>
      <c r="NL24" s="118"/>
      <c r="NM24" s="118"/>
      <c r="NN24" s="118"/>
      <c r="NO24" s="118"/>
      <c r="NP24" s="118"/>
      <c r="NQ24" s="118"/>
      <c r="NR24" s="11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7"/>
      <c r="NE25" s="118"/>
      <c r="NF25" s="118"/>
      <c r="NG25" s="118"/>
      <c r="NH25" s="118"/>
      <c r="NI25" s="118"/>
      <c r="NJ25" s="118"/>
      <c r="NK25" s="118"/>
      <c r="NL25" s="118"/>
      <c r="NM25" s="118"/>
      <c r="NN25" s="118"/>
      <c r="NO25" s="118"/>
      <c r="NP25" s="118"/>
      <c r="NQ25" s="118"/>
      <c r="NR25" s="11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7"/>
      <c r="NE26" s="118"/>
      <c r="NF26" s="118"/>
      <c r="NG26" s="118"/>
      <c r="NH26" s="118"/>
      <c r="NI26" s="118"/>
      <c r="NJ26" s="118"/>
      <c r="NK26" s="118"/>
      <c r="NL26" s="118"/>
      <c r="NM26" s="118"/>
      <c r="NN26" s="118"/>
      <c r="NO26" s="118"/>
      <c r="NP26" s="118"/>
      <c r="NQ26" s="118"/>
      <c r="NR26" s="11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7"/>
      <c r="NE27" s="118"/>
      <c r="NF27" s="118"/>
      <c r="NG27" s="118"/>
      <c r="NH27" s="118"/>
      <c r="NI27" s="118"/>
      <c r="NJ27" s="118"/>
      <c r="NK27" s="118"/>
      <c r="NL27" s="118"/>
      <c r="NM27" s="118"/>
      <c r="NN27" s="118"/>
      <c r="NO27" s="118"/>
      <c r="NP27" s="118"/>
      <c r="NQ27" s="118"/>
      <c r="NR27" s="11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7"/>
      <c r="NE28" s="118"/>
      <c r="NF28" s="118"/>
      <c r="NG28" s="118"/>
      <c r="NH28" s="118"/>
      <c r="NI28" s="118"/>
      <c r="NJ28" s="118"/>
      <c r="NK28" s="118"/>
      <c r="NL28" s="118"/>
      <c r="NM28" s="118"/>
      <c r="NN28" s="118"/>
      <c r="NO28" s="118"/>
      <c r="NP28" s="118"/>
      <c r="NQ28" s="118"/>
      <c r="NR28" s="11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7"/>
      <c r="NE29" s="118"/>
      <c r="NF29" s="118"/>
      <c r="NG29" s="118"/>
      <c r="NH29" s="118"/>
      <c r="NI29" s="118"/>
      <c r="NJ29" s="118"/>
      <c r="NK29" s="118"/>
      <c r="NL29" s="118"/>
      <c r="NM29" s="118"/>
      <c r="NN29" s="118"/>
      <c r="NO29" s="118"/>
      <c r="NP29" s="118"/>
      <c r="NQ29" s="118"/>
      <c r="NR29" s="11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17"/>
      <c r="NE30" s="118"/>
      <c r="NF30" s="118"/>
      <c r="NG30" s="118"/>
      <c r="NH30" s="118"/>
      <c r="NI30" s="118"/>
      <c r="NJ30" s="118"/>
      <c r="NK30" s="118"/>
      <c r="NL30" s="118"/>
      <c r="NM30" s="118"/>
      <c r="NN30" s="118"/>
      <c r="NO30" s="118"/>
      <c r="NP30" s="118"/>
      <c r="NQ30" s="118"/>
      <c r="NR30" s="11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160.1</v>
      </c>
      <c r="V31" s="98"/>
      <c r="W31" s="98"/>
      <c r="X31" s="98"/>
      <c r="Y31" s="98"/>
      <c r="Z31" s="98"/>
      <c r="AA31" s="98"/>
      <c r="AB31" s="98"/>
      <c r="AC31" s="98"/>
      <c r="AD31" s="98"/>
      <c r="AE31" s="98"/>
      <c r="AF31" s="98"/>
      <c r="AG31" s="98"/>
      <c r="AH31" s="98"/>
      <c r="AI31" s="98"/>
      <c r="AJ31" s="98"/>
      <c r="AK31" s="98"/>
      <c r="AL31" s="98"/>
      <c r="AM31" s="98"/>
      <c r="AN31" s="98">
        <f>データ!Z7</f>
        <v>154</v>
      </c>
      <c r="AO31" s="98"/>
      <c r="AP31" s="98"/>
      <c r="AQ31" s="98"/>
      <c r="AR31" s="98"/>
      <c r="AS31" s="98"/>
      <c r="AT31" s="98"/>
      <c r="AU31" s="98"/>
      <c r="AV31" s="98"/>
      <c r="AW31" s="98"/>
      <c r="AX31" s="98"/>
      <c r="AY31" s="98"/>
      <c r="AZ31" s="98"/>
      <c r="BA31" s="98"/>
      <c r="BB31" s="98"/>
      <c r="BC31" s="98"/>
      <c r="BD31" s="98"/>
      <c r="BE31" s="98"/>
      <c r="BF31" s="98"/>
      <c r="BG31" s="98">
        <f>データ!AA7</f>
        <v>116</v>
      </c>
      <c r="BH31" s="98"/>
      <c r="BI31" s="98"/>
      <c r="BJ31" s="98"/>
      <c r="BK31" s="98"/>
      <c r="BL31" s="98"/>
      <c r="BM31" s="98"/>
      <c r="BN31" s="98"/>
      <c r="BO31" s="98"/>
      <c r="BP31" s="98"/>
      <c r="BQ31" s="98"/>
      <c r="BR31" s="98"/>
      <c r="BS31" s="98"/>
      <c r="BT31" s="98"/>
      <c r="BU31" s="98"/>
      <c r="BV31" s="98"/>
      <c r="BW31" s="98"/>
      <c r="BX31" s="98"/>
      <c r="BY31" s="98"/>
      <c r="BZ31" s="98">
        <f>データ!AB7</f>
        <v>102.8</v>
      </c>
      <c r="CA31" s="98"/>
      <c r="CB31" s="98"/>
      <c r="CC31" s="98"/>
      <c r="CD31" s="98"/>
      <c r="CE31" s="98"/>
      <c r="CF31" s="98"/>
      <c r="CG31" s="98"/>
      <c r="CH31" s="98"/>
      <c r="CI31" s="98"/>
      <c r="CJ31" s="98"/>
      <c r="CK31" s="98"/>
      <c r="CL31" s="98"/>
      <c r="CM31" s="98"/>
      <c r="CN31" s="98"/>
      <c r="CO31" s="98"/>
      <c r="CP31" s="98"/>
      <c r="CQ31" s="98"/>
      <c r="CR31" s="98"/>
      <c r="CS31" s="98">
        <f>データ!AC7</f>
        <v>136.30000000000001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116.1</v>
      </c>
      <c r="JD31" s="67"/>
      <c r="JE31" s="67"/>
      <c r="JF31" s="67"/>
      <c r="JG31" s="67"/>
      <c r="JH31" s="67"/>
      <c r="JI31" s="67"/>
      <c r="JJ31" s="67"/>
      <c r="JK31" s="67"/>
      <c r="JL31" s="67"/>
      <c r="JM31" s="67"/>
      <c r="JN31" s="67"/>
      <c r="JO31" s="67"/>
      <c r="JP31" s="67"/>
      <c r="JQ31" s="67"/>
      <c r="JR31" s="67"/>
      <c r="JS31" s="67"/>
      <c r="JT31" s="67"/>
      <c r="JU31" s="68"/>
      <c r="JV31" s="66">
        <f>データ!DL7</f>
        <v>113.3</v>
      </c>
      <c r="JW31" s="67"/>
      <c r="JX31" s="67"/>
      <c r="JY31" s="67"/>
      <c r="JZ31" s="67"/>
      <c r="KA31" s="67"/>
      <c r="KB31" s="67"/>
      <c r="KC31" s="67"/>
      <c r="KD31" s="67"/>
      <c r="KE31" s="67"/>
      <c r="KF31" s="67"/>
      <c r="KG31" s="67"/>
      <c r="KH31" s="67"/>
      <c r="KI31" s="67"/>
      <c r="KJ31" s="67"/>
      <c r="KK31" s="67"/>
      <c r="KL31" s="67"/>
      <c r="KM31" s="67"/>
      <c r="KN31" s="68"/>
      <c r="KO31" s="66">
        <f>データ!DM7</f>
        <v>77.8</v>
      </c>
      <c r="KP31" s="67"/>
      <c r="KQ31" s="67"/>
      <c r="KR31" s="67"/>
      <c r="KS31" s="67"/>
      <c r="KT31" s="67"/>
      <c r="KU31" s="67"/>
      <c r="KV31" s="67"/>
      <c r="KW31" s="67"/>
      <c r="KX31" s="67"/>
      <c r="KY31" s="67"/>
      <c r="KZ31" s="67"/>
      <c r="LA31" s="67"/>
      <c r="LB31" s="67"/>
      <c r="LC31" s="67"/>
      <c r="LD31" s="67"/>
      <c r="LE31" s="67"/>
      <c r="LF31" s="67"/>
      <c r="LG31" s="68"/>
      <c r="LH31" s="66">
        <f>データ!DN7</f>
        <v>67.3</v>
      </c>
      <c r="LI31" s="67"/>
      <c r="LJ31" s="67"/>
      <c r="LK31" s="67"/>
      <c r="LL31" s="67"/>
      <c r="LM31" s="67"/>
      <c r="LN31" s="67"/>
      <c r="LO31" s="67"/>
      <c r="LP31" s="67"/>
      <c r="LQ31" s="67"/>
      <c r="LR31" s="67"/>
      <c r="LS31" s="67"/>
      <c r="LT31" s="67"/>
      <c r="LU31" s="67"/>
      <c r="LV31" s="67"/>
      <c r="LW31" s="67"/>
      <c r="LX31" s="67"/>
      <c r="LY31" s="67"/>
      <c r="LZ31" s="68"/>
      <c r="MA31" s="66">
        <f>データ!DO7</f>
        <v>79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134</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132</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37.5</v>
      </c>
      <c r="EM52" s="98"/>
      <c r="EN52" s="98"/>
      <c r="EO52" s="98"/>
      <c r="EP52" s="98"/>
      <c r="EQ52" s="98"/>
      <c r="ER52" s="98"/>
      <c r="ES52" s="98"/>
      <c r="ET52" s="98"/>
      <c r="EU52" s="98"/>
      <c r="EV52" s="98"/>
      <c r="EW52" s="98"/>
      <c r="EX52" s="98"/>
      <c r="EY52" s="98"/>
      <c r="EZ52" s="98"/>
      <c r="FA52" s="98"/>
      <c r="FB52" s="98"/>
      <c r="FC52" s="98"/>
      <c r="FD52" s="98"/>
      <c r="FE52" s="98">
        <f>データ!BG7</f>
        <v>35.1</v>
      </c>
      <c r="FF52" s="98"/>
      <c r="FG52" s="98"/>
      <c r="FH52" s="98"/>
      <c r="FI52" s="98"/>
      <c r="FJ52" s="98"/>
      <c r="FK52" s="98"/>
      <c r="FL52" s="98"/>
      <c r="FM52" s="98"/>
      <c r="FN52" s="98"/>
      <c r="FO52" s="98"/>
      <c r="FP52" s="98"/>
      <c r="FQ52" s="98"/>
      <c r="FR52" s="98"/>
      <c r="FS52" s="98"/>
      <c r="FT52" s="98"/>
      <c r="FU52" s="98"/>
      <c r="FV52" s="98"/>
      <c r="FW52" s="98"/>
      <c r="FX52" s="98">
        <f>データ!BH7</f>
        <v>13.8</v>
      </c>
      <c r="FY52" s="98"/>
      <c r="FZ52" s="98"/>
      <c r="GA52" s="98"/>
      <c r="GB52" s="98"/>
      <c r="GC52" s="98"/>
      <c r="GD52" s="98"/>
      <c r="GE52" s="98"/>
      <c r="GF52" s="98"/>
      <c r="GG52" s="98"/>
      <c r="GH52" s="98"/>
      <c r="GI52" s="98"/>
      <c r="GJ52" s="98"/>
      <c r="GK52" s="98"/>
      <c r="GL52" s="98"/>
      <c r="GM52" s="98"/>
      <c r="GN52" s="98"/>
      <c r="GO52" s="98"/>
      <c r="GP52" s="98"/>
      <c r="GQ52" s="98">
        <f>データ!BI7</f>
        <v>2.8</v>
      </c>
      <c r="GR52" s="98"/>
      <c r="GS52" s="98"/>
      <c r="GT52" s="98"/>
      <c r="GU52" s="98"/>
      <c r="GV52" s="98"/>
      <c r="GW52" s="98"/>
      <c r="GX52" s="98"/>
      <c r="GY52" s="98"/>
      <c r="GZ52" s="98"/>
      <c r="HA52" s="98"/>
      <c r="HB52" s="98"/>
      <c r="HC52" s="98"/>
      <c r="HD52" s="98"/>
      <c r="HE52" s="98"/>
      <c r="HF52" s="98"/>
      <c r="HG52" s="98"/>
      <c r="HH52" s="98"/>
      <c r="HI52" s="98"/>
      <c r="HJ52" s="98">
        <f>データ!BJ7</f>
        <v>26.6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65937</v>
      </c>
      <c r="JD52" s="97"/>
      <c r="JE52" s="97"/>
      <c r="JF52" s="97"/>
      <c r="JG52" s="97"/>
      <c r="JH52" s="97"/>
      <c r="JI52" s="97"/>
      <c r="JJ52" s="97"/>
      <c r="JK52" s="97"/>
      <c r="JL52" s="97"/>
      <c r="JM52" s="97"/>
      <c r="JN52" s="97"/>
      <c r="JO52" s="97"/>
      <c r="JP52" s="97"/>
      <c r="JQ52" s="97"/>
      <c r="JR52" s="97"/>
      <c r="JS52" s="97"/>
      <c r="JT52" s="97"/>
      <c r="JU52" s="97"/>
      <c r="JV52" s="97">
        <f>データ!BR7</f>
        <v>60995</v>
      </c>
      <c r="JW52" s="97"/>
      <c r="JX52" s="97"/>
      <c r="JY52" s="97"/>
      <c r="JZ52" s="97"/>
      <c r="KA52" s="97"/>
      <c r="KB52" s="97"/>
      <c r="KC52" s="97"/>
      <c r="KD52" s="97"/>
      <c r="KE52" s="97"/>
      <c r="KF52" s="97"/>
      <c r="KG52" s="97"/>
      <c r="KH52" s="97"/>
      <c r="KI52" s="97"/>
      <c r="KJ52" s="97"/>
      <c r="KK52" s="97"/>
      <c r="KL52" s="97"/>
      <c r="KM52" s="97"/>
      <c r="KN52" s="97"/>
      <c r="KO52" s="97">
        <f>データ!BS7</f>
        <v>19000</v>
      </c>
      <c r="KP52" s="97"/>
      <c r="KQ52" s="97"/>
      <c r="KR52" s="97"/>
      <c r="KS52" s="97"/>
      <c r="KT52" s="97"/>
      <c r="KU52" s="97"/>
      <c r="KV52" s="97"/>
      <c r="KW52" s="97"/>
      <c r="KX52" s="97"/>
      <c r="KY52" s="97"/>
      <c r="KZ52" s="97"/>
      <c r="LA52" s="97"/>
      <c r="LB52" s="97"/>
      <c r="LC52" s="97"/>
      <c r="LD52" s="97"/>
      <c r="LE52" s="97"/>
      <c r="LF52" s="97"/>
      <c r="LG52" s="97"/>
      <c r="LH52" s="97">
        <f>データ!BT7</f>
        <v>3458</v>
      </c>
      <c r="LI52" s="97"/>
      <c r="LJ52" s="97"/>
      <c r="LK52" s="97"/>
      <c r="LL52" s="97"/>
      <c r="LM52" s="97"/>
      <c r="LN52" s="97"/>
      <c r="LO52" s="97"/>
      <c r="LP52" s="97"/>
      <c r="LQ52" s="97"/>
      <c r="LR52" s="97"/>
      <c r="LS52" s="97"/>
      <c r="LT52" s="97"/>
      <c r="LU52" s="97"/>
      <c r="LV52" s="97"/>
      <c r="LW52" s="97"/>
      <c r="LX52" s="97"/>
      <c r="LY52" s="97"/>
      <c r="LZ52" s="97"/>
      <c r="MA52" s="97">
        <f>データ!BU7</f>
        <v>37447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133</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194160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ariCrZ96ifBRuNYAx7AMBzeCtoJrJ594SLpUu1cM7UJWrwlPAQ3Gnd40yz0xiTT39j1GFi2DppMOpIuh5OVdw==" saltValue="1WKjrbezPNgUpH9gJn17Z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93</v>
      </c>
      <c r="AO5" s="47" t="s">
        <v>94</v>
      </c>
      <c r="AP5" s="47" t="s">
        <v>95</v>
      </c>
      <c r="AQ5" s="47" t="s">
        <v>96</v>
      </c>
      <c r="AR5" s="47" t="s">
        <v>97</v>
      </c>
      <c r="AS5" s="47" t="s">
        <v>98</v>
      </c>
      <c r="AT5" s="47" t="s">
        <v>99</v>
      </c>
      <c r="AU5" s="47" t="s">
        <v>89</v>
      </c>
      <c r="AV5" s="47" t="s">
        <v>90</v>
      </c>
      <c r="AW5" s="47" t="s">
        <v>101</v>
      </c>
      <c r="AX5" s="47" t="s">
        <v>92</v>
      </c>
      <c r="AY5" s="47" t="s">
        <v>102</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103</v>
      </c>
      <c r="BS5" s="47" t="s">
        <v>101</v>
      </c>
      <c r="BT5" s="47" t="s">
        <v>104</v>
      </c>
      <c r="BU5" s="47" t="s">
        <v>93</v>
      </c>
      <c r="BV5" s="47" t="s">
        <v>94</v>
      </c>
      <c r="BW5" s="47" t="s">
        <v>95</v>
      </c>
      <c r="BX5" s="47" t="s">
        <v>96</v>
      </c>
      <c r="BY5" s="47" t="s">
        <v>97</v>
      </c>
      <c r="BZ5" s="47" t="s">
        <v>98</v>
      </c>
      <c r="CA5" s="47" t="s">
        <v>99</v>
      </c>
      <c r="CB5" s="47" t="s">
        <v>89</v>
      </c>
      <c r="CC5" s="47" t="s">
        <v>90</v>
      </c>
      <c r="CD5" s="47" t="s">
        <v>101</v>
      </c>
      <c r="CE5" s="47" t="s">
        <v>92</v>
      </c>
      <c r="CF5" s="47" t="s">
        <v>93</v>
      </c>
      <c r="CG5" s="47" t="s">
        <v>94</v>
      </c>
      <c r="CH5" s="47" t="s">
        <v>95</v>
      </c>
      <c r="CI5" s="47" t="s">
        <v>96</v>
      </c>
      <c r="CJ5" s="47" t="s">
        <v>97</v>
      </c>
      <c r="CK5" s="47" t="s">
        <v>98</v>
      </c>
      <c r="CL5" s="47" t="s">
        <v>99</v>
      </c>
      <c r="CM5" s="148"/>
      <c r="CN5" s="148"/>
      <c r="CO5" s="47" t="s">
        <v>89</v>
      </c>
      <c r="CP5" s="47" t="s">
        <v>105</v>
      </c>
      <c r="CQ5" s="47" t="s">
        <v>101</v>
      </c>
      <c r="CR5" s="47" t="s">
        <v>106</v>
      </c>
      <c r="CS5" s="47" t="s">
        <v>93</v>
      </c>
      <c r="CT5" s="47" t="s">
        <v>94</v>
      </c>
      <c r="CU5" s="47" t="s">
        <v>95</v>
      </c>
      <c r="CV5" s="47" t="s">
        <v>96</v>
      </c>
      <c r="CW5" s="47" t="s">
        <v>97</v>
      </c>
      <c r="CX5" s="47" t="s">
        <v>98</v>
      </c>
      <c r="CY5" s="47" t="s">
        <v>99</v>
      </c>
      <c r="CZ5" s="47" t="s">
        <v>89</v>
      </c>
      <c r="DA5" s="47" t="s">
        <v>105</v>
      </c>
      <c r="DB5" s="47" t="s">
        <v>101</v>
      </c>
      <c r="DC5" s="47" t="s">
        <v>106</v>
      </c>
      <c r="DD5" s="47" t="s">
        <v>93</v>
      </c>
      <c r="DE5" s="47" t="s">
        <v>94</v>
      </c>
      <c r="DF5" s="47" t="s">
        <v>95</v>
      </c>
      <c r="DG5" s="47" t="s">
        <v>96</v>
      </c>
      <c r="DH5" s="47" t="s">
        <v>97</v>
      </c>
      <c r="DI5" s="47" t="s">
        <v>98</v>
      </c>
      <c r="DJ5" s="47" t="s">
        <v>35</v>
      </c>
      <c r="DK5" s="47" t="s">
        <v>89</v>
      </c>
      <c r="DL5" s="47" t="s">
        <v>100</v>
      </c>
      <c r="DM5" s="47" t="s">
        <v>101</v>
      </c>
      <c r="DN5" s="47" t="s">
        <v>92</v>
      </c>
      <c r="DO5" s="47" t="s">
        <v>93</v>
      </c>
      <c r="DP5" s="47" t="s">
        <v>94</v>
      </c>
      <c r="DQ5" s="47" t="s">
        <v>95</v>
      </c>
      <c r="DR5" s="47" t="s">
        <v>96</v>
      </c>
      <c r="DS5" s="47" t="s">
        <v>97</v>
      </c>
      <c r="DT5" s="47" t="s">
        <v>98</v>
      </c>
      <c r="DU5" s="47" t="s">
        <v>99</v>
      </c>
    </row>
    <row r="6" spans="1:125" s="54" customFormat="1" x14ac:dyDescent="0.15">
      <c r="A6" s="37" t="s">
        <v>107</v>
      </c>
      <c r="B6" s="48">
        <f>B8</f>
        <v>2021</v>
      </c>
      <c r="C6" s="48">
        <f t="shared" ref="C6:X6" si="1">C8</f>
        <v>271004</v>
      </c>
      <c r="D6" s="48">
        <f t="shared" si="1"/>
        <v>47</v>
      </c>
      <c r="E6" s="48">
        <f t="shared" si="1"/>
        <v>14</v>
      </c>
      <c r="F6" s="48">
        <f t="shared" si="1"/>
        <v>0</v>
      </c>
      <c r="G6" s="48">
        <f t="shared" si="1"/>
        <v>20</v>
      </c>
      <c r="H6" s="48" t="str">
        <f>SUBSTITUTE(H8,"　","")</f>
        <v>大阪府大阪市</v>
      </c>
      <c r="I6" s="48" t="str">
        <f t="shared" si="1"/>
        <v>大阪駅前地下駐車場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27</v>
      </c>
      <c r="S6" s="50" t="str">
        <f t="shared" si="1"/>
        <v>商業施設</v>
      </c>
      <c r="T6" s="50" t="str">
        <f t="shared" si="1"/>
        <v>有</v>
      </c>
      <c r="U6" s="51">
        <f t="shared" si="1"/>
        <v>7600</v>
      </c>
      <c r="V6" s="51">
        <f t="shared" si="1"/>
        <v>248</v>
      </c>
      <c r="W6" s="51">
        <f t="shared" si="1"/>
        <v>600</v>
      </c>
      <c r="X6" s="50" t="str">
        <f t="shared" si="1"/>
        <v>利用料金制</v>
      </c>
      <c r="Y6" s="52">
        <f>IF(Y8="-",NA(),Y8)</f>
        <v>160.1</v>
      </c>
      <c r="Z6" s="52">
        <f t="shared" ref="Z6:AH6" si="2">IF(Z8="-",NA(),Z8)</f>
        <v>154</v>
      </c>
      <c r="AA6" s="52">
        <f t="shared" si="2"/>
        <v>116</v>
      </c>
      <c r="AB6" s="52">
        <f t="shared" si="2"/>
        <v>102.8</v>
      </c>
      <c r="AC6" s="52">
        <f t="shared" si="2"/>
        <v>136.30000000000001</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37.5</v>
      </c>
      <c r="BG6" s="52">
        <f t="shared" ref="BG6:BO6" si="5">IF(BG8="-",NA(),BG8)</f>
        <v>35.1</v>
      </c>
      <c r="BH6" s="52">
        <f t="shared" si="5"/>
        <v>13.8</v>
      </c>
      <c r="BI6" s="52">
        <f t="shared" si="5"/>
        <v>2.8</v>
      </c>
      <c r="BJ6" s="52">
        <f t="shared" si="5"/>
        <v>26.6</v>
      </c>
      <c r="BK6" s="52">
        <f t="shared" si="5"/>
        <v>12.6</v>
      </c>
      <c r="BL6" s="52">
        <f t="shared" si="5"/>
        <v>8.9</v>
      </c>
      <c r="BM6" s="52">
        <f t="shared" si="5"/>
        <v>2.2000000000000002</v>
      </c>
      <c r="BN6" s="52">
        <f t="shared" si="5"/>
        <v>-81</v>
      </c>
      <c r="BO6" s="52">
        <f t="shared" si="5"/>
        <v>-25.1</v>
      </c>
      <c r="BP6" s="49" t="str">
        <f>IF(BP8="-","",IF(BP8="-","【-】","【"&amp;SUBSTITUTE(TEXT(BP8,"#,##0.0"),"-","△")&amp;"】"))</f>
        <v>【0.8】</v>
      </c>
      <c r="BQ6" s="53">
        <f>IF(BQ8="-",NA(),BQ8)</f>
        <v>65937</v>
      </c>
      <c r="BR6" s="53">
        <f t="shared" ref="BR6:BZ6" si="6">IF(BR8="-",NA(),BR8)</f>
        <v>60995</v>
      </c>
      <c r="BS6" s="53">
        <f t="shared" si="6"/>
        <v>19000</v>
      </c>
      <c r="BT6" s="53">
        <f t="shared" si="6"/>
        <v>3458</v>
      </c>
      <c r="BU6" s="53">
        <f t="shared" si="6"/>
        <v>37447</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108</v>
      </c>
      <c r="CM6" s="51">
        <f t="shared" ref="CM6:CN6" si="7">CM8</f>
        <v>0</v>
      </c>
      <c r="CN6" s="51">
        <f t="shared" si="7"/>
        <v>194160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116.1</v>
      </c>
      <c r="DL6" s="52">
        <f t="shared" ref="DL6:DT6" si="9">IF(DL8="-",NA(),DL8)</f>
        <v>113.3</v>
      </c>
      <c r="DM6" s="52">
        <f t="shared" si="9"/>
        <v>77.8</v>
      </c>
      <c r="DN6" s="52">
        <f t="shared" si="9"/>
        <v>67.3</v>
      </c>
      <c r="DO6" s="52">
        <f t="shared" si="9"/>
        <v>79</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110</v>
      </c>
      <c r="B7" s="48">
        <f t="shared" ref="B7:X7" si="10">B8</f>
        <v>2021</v>
      </c>
      <c r="C7" s="48">
        <f t="shared" si="10"/>
        <v>271004</v>
      </c>
      <c r="D7" s="48">
        <f t="shared" si="10"/>
        <v>47</v>
      </c>
      <c r="E7" s="48">
        <f t="shared" si="10"/>
        <v>14</v>
      </c>
      <c r="F7" s="48">
        <f t="shared" si="10"/>
        <v>0</v>
      </c>
      <c r="G7" s="48">
        <f t="shared" si="10"/>
        <v>20</v>
      </c>
      <c r="H7" s="48" t="str">
        <f t="shared" si="10"/>
        <v>大阪府　大阪市</v>
      </c>
      <c r="I7" s="48" t="str">
        <f t="shared" si="10"/>
        <v>大阪駅前地下駐車場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27</v>
      </c>
      <c r="S7" s="50" t="str">
        <f t="shared" si="10"/>
        <v>商業施設</v>
      </c>
      <c r="T7" s="50" t="str">
        <f t="shared" si="10"/>
        <v>有</v>
      </c>
      <c r="U7" s="51">
        <f t="shared" si="10"/>
        <v>7600</v>
      </c>
      <c r="V7" s="51">
        <f t="shared" si="10"/>
        <v>248</v>
      </c>
      <c r="W7" s="51">
        <f t="shared" si="10"/>
        <v>600</v>
      </c>
      <c r="X7" s="50" t="str">
        <f t="shared" si="10"/>
        <v>利用料金制</v>
      </c>
      <c r="Y7" s="52">
        <f>Y8</f>
        <v>160.1</v>
      </c>
      <c r="Z7" s="52">
        <f t="shared" ref="Z7:AH7" si="11">Z8</f>
        <v>154</v>
      </c>
      <c r="AA7" s="52">
        <f t="shared" si="11"/>
        <v>116</v>
      </c>
      <c r="AB7" s="52">
        <f t="shared" si="11"/>
        <v>102.8</v>
      </c>
      <c r="AC7" s="52">
        <f t="shared" si="11"/>
        <v>136.30000000000001</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37.5</v>
      </c>
      <c r="BG7" s="52">
        <f t="shared" ref="BG7:BO7" si="14">BG8</f>
        <v>35.1</v>
      </c>
      <c r="BH7" s="52">
        <f t="shared" si="14"/>
        <v>13.8</v>
      </c>
      <c r="BI7" s="52">
        <f t="shared" si="14"/>
        <v>2.8</v>
      </c>
      <c r="BJ7" s="52">
        <f t="shared" si="14"/>
        <v>26.6</v>
      </c>
      <c r="BK7" s="52">
        <f t="shared" si="14"/>
        <v>12.6</v>
      </c>
      <c r="BL7" s="52">
        <f t="shared" si="14"/>
        <v>8.9</v>
      </c>
      <c r="BM7" s="52">
        <f t="shared" si="14"/>
        <v>2.2000000000000002</v>
      </c>
      <c r="BN7" s="52">
        <f t="shared" si="14"/>
        <v>-81</v>
      </c>
      <c r="BO7" s="52">
        <f t="shared" si="14"/>
        <v>-25.1</v>
      </c>
      <c r="BP7" s="49"/>
      <c r="BQ7" s="53">
        <f>BQ8</f>
        <v>65937</v>
      </c>
      <c r="BR7" s="53">
        <f t="shared" ref="BR7:BZ7" si="15">BR8</f>
        <v>60995</v>
      </c>
      <c r="BS7" s="53">
        <f t="shared" si="15"/>
        <v>19000</v>
      </c>
      <c r="BT7" s="53">
        <f t="shared" si="15"/>
        <v>3458</v>
      </c>
      <c r="BU7" s="53">
        <f t="shared" si="15"/>
        <v>37447</v>
      </c>
      <c r="BV7" s="53">
        <f t="shared" si="15"/>
        <v>33330</v>
      </c>
      <c r="BW7" s="53">
        <f t="shared" si="15"/>
        <v>18961</v>
      </c>
      <c r="BX7" s="53">
        <f t="shared" si="15"/>
        <v>16100</v>
      </c>
      <c r="BY7" s="53">
        <f t="shared" si="15"/>
        <v>4836</v>
      </c>
      <c r="BZ7" s="53">
        <f t="shared" si="15"/>
        <v>37213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194160</v>
      </c>
      <c r="CO7" s="52" t="s">
        <v>111</v>
      </c>
      <c r="CP7" s="52" t="s">
        <v>111</v>
      </c>
      <c r="CQ7" s="52" t="s">
        <v>111</v>
      </c>
      <c r="CR7" s="52" t="s">
        <v>111</v>
      </c>
      <c r="CS7" s="52" t="s">
        <v>111</v>
      </c>
      <c r="CT7" s="52" t="s">
        <v>111</v>
      </c>
      <c r="CU7" s="52" t="s">
        <v>111</v>
      </c>
      <c r="CV7" s="52" t="s">
        <v>111</v>
      </c>
      <c r="CW7" s="52" t="s">
        <v>111</v>
      </c>
      <c r="CX7" s="52" t="s">
        <v>112</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116.1</v>
      </c>
      <c r="DL7" s="52">
        <f t="shared" ref="DL7:DT7" si="17">DL8</f>
        <v>113.3</v>
      </c>
      <c r="DM7" s="52">
        <f t="shared" si="17"/>
        <v>77.8</v>
      </c>
      <c r="DN7" s="52">
        <f t="shared" si="17"/>
        <v>67.3</v>
      </c>
      <c r="DO7" s="52">
        <f t="shared" si="17"/>
        <v>79</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20</v>
      </c>
      <c r="H8" s="55" t="s">
        <v>113</v>
      </c>
      <c r="I8" s="55" t="s">
        <v>114</v>
      </c>
      <c r="J8" s="55" t="s">
        <v>115</v>
      </c>
      <c r="K8" s="55" t="s">
        <v>116</v>
      </c>
      <c r="L8" s="55" t="s">
        <v>117</v>
      </c>
      <c r="M8" s="55" t="s">
        <v>118</v>
      </c>
      <c r="N8" s="55" t="s">
        <v>119</v>
      </c>
      <c r="O8" s="56" t="s">
        <v>120</v>
      </c>
      <c r="P8" s="57" t="s">
        <v>121</v>
      </c>
      <c r="Q8" s="57" t="s">
        <v>122</v>
      </c>
      <c r="R8" s="58">
        <v>27</v>
      </c>
      <c r="S8" s="57" t="s">
        <v>123</v>
      </c>
      <c r="T8" s="57" t="s">
        <v>124</v>
      </c>
      <c r="U8" s="58">
        <v>7600</v>
      </c>
      <c r="V8" s="58">
        <v>248</v>
      </c>
      <c r="W8" s="58">
        <v>600</v>
      </c>
      <c r="X8" s="57" t="s">
        <v>125</v>
      </c>
      <c r="Y8" s="59">
        <v>160.1</v>
      </c>
      <c r="Z8" s="59">
        <v>154</v>
      </c>
      <c r="AA8" s="59">
        <v>116</v>
      </c>
      <c r="AB8" s="59">
        <v>102.8</v>
      </c>
      <c r="AC8" s="59">
        <v>136.30000000000001</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37.5</v>
      </c>
      <c r="BG8" s="59">
        <v>35.1</v>
      </c>
      <c r="BH8" s="59">
        <v>13.8</v>
      </c>
      <c r="BI8" s="59">
        <v>2.8</v>
      </c>
      <c r="BJ8" s="59">
        <v>26.6</v>
      </c>
      <c r="BK8" s="59">
        <v>12.6</v>
      </c>
      <c r="BL8" s="59">
        <v>8.9</v>
      </c>
      <c r="BM8" s="59">
        <v>2.2000000000000002</v>
      </c>
      <c r="BN8" s="59">
        <v>-81</v>
      </c>
      <c r="BO8" s="59">
        <v>-25.1</v>
      </c>
      <c r="BP8" s="56">
        <v>0.8</v>
      </c>
      <c r="BQ8" s="60">
        <v>65937</v>
      </c>
      <c r="BR8" s="60">
        <v>60995</v>
      </c>
      <c r="BS8" s="60">
        <v>19000</v>
      </c>
      <c r="BT8" s="61">
        <v>3458</v>
      </c>
      <c r="BU8" s="61">
        <v>37447</v>
      </c>
      <c r="BV8" s="60">
        <v>33330</v>
      </c>
      <c r="BW8" s="60">
        <v>18961</v>
      </c>
      <c r="BX8" s="60">
        <v>16100</v>
      </c>
      <c r="BY8" s="60">
        <v>4836</v>
      </c>
      <c r="BZ8" s="60">
        <v>37213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0</v>
      </c>
      <c r="CN8" s="58">
        <v>194160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224</v>
      </c>
      <c r="DF8" s="59">
        <v>178.3</v>
      </c>
      <c r="DG8" s="59">
        <v>163.69999999999999</v>
      </c>
      <c r="DH8" s="59">
        <v>88</v>
      </c>
      <c r="DI8" s="59">
        <v>77.3</v>
      </c>
      <c r="DJ8" s="56">
        <v>99.8</v>
      </c>
      <c r="DK8" s="59">
        <v>116.1</v>
      </c>
      <c r="DL8" s="59">
        <v>113.3</v>
      </c>
      <c r="DM8" s="59">
        <v>77.8</v>
      </c>
      <c r="DN8" s="59">
        <v>67.3</v>
      </c>
      <c r="DO8" s="59">
        <v>79</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2022-12-09T03:28:39Z</dcterms:created>
  <dcterms:modified xsi:type="dcterms:W3CDTF">2023-01-16T08:40:25Z</dcterms:modified>
  <cp:category/>
</cp:coreProperties>
</file>