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0000svj02020\sdoc-2022$\101000_経営管理部\101300_会計課\財務Ｇ\30.照会\01 ★令和４年度\79.【1月24日〆】公営企業に係る経営比較分析表（令和３年度決算）の分析等について\回答\"/>
    </mc:Choice>
  </mc:AlternateContent>
  <workbookProtection workbookAlgorithmName="SHA-512" workbookHashValue="h3ZnTCDMFVTs59bODX10C6UeA4de/3s2gnjyCkkQfz7wQFhgEyVJcGxWk9PDNu/EY4Sl6hayEnSA48F980iDpw==" workbookSaltValue="IrbzVzBOKVLzgAIrB0e1F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<sst xmlns="http://schemas.openxmlformats.org/spreadsheetml/2006/main" count="231" uniqueCount="113">
  <si>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</si>
  <si>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</si>
  <si>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</si>
  <si>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</si>
  <si>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</si>
  <si>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</si>
  <si>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</si>
  <si>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</si>
  <si>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</si>
  <si>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</si>
  <si>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</si>
  <si>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</si>
  <si>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</si>
  <si>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</si>
  <si>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</si>
  <si>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</si>
  <si>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</si>
  <si>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</si>
  <si>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</si>
  <si>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</si>
  <si>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</si>
  <si>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</si>
  <si>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</si>
  <si>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</si>
  <si>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</si>
  <si>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</si>
  <si>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</si>
  <si>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</si>
  <si>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</si>
  <si>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</si>
  <si>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</si>
  <si>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</si>
  <si>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</si>
  <si>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</si>
  <si>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</si>
  <si>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</si>
  <si>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</si>
  <si>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</si>
  <si>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</si>
  <si>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</si>
  <si>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</si>
  <si>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</si>
  <si>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</si>
  <si>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</si>
  <si>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</si>
  <si>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</si>
  <si>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</si>
  <si>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</si>
  <si>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</si>
  <si>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</si>
  <si>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</si>
  <si>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</si>
  <si>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</si>
  <si>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</si>
  <si>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</si>
  <si>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</si>
  <si>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</si>
  <si>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</si>
  <si>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</si>
  <si>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</si>
  <si>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</si>
  <si>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</si>
  <si>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</si>
  <si>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</si>
  <si>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</si>
  <si>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</si>
  <si>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</si>
  <si>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</si>
  <si>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</si>
  <si>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</si>
  <si>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</si>
  <si>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</si>
  <si>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</si>
  <si>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</si>
  <si>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</si>
  <si>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</si>
  <si>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</si>
  <si>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</si>
  <si>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</si>
  <si>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</si>
  <si>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</si>
  <si>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</si>
  <si>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</si>
  <si>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</si>
  <si>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</si>
  <si>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</si>
  <si>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</si>
  <si>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</si>
  <si>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</si>
  <si>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</si>
  <si>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</si>
  <si>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</si>
  <si>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</si>
  <si>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大阪広域水道企業団</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</si>
  <si>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</si>
  <si>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</si>
  <si>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</si>
  <si>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</si>
  <si>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</si>
  <si>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</si>
  <si>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</si>
  <si>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</si>
  <si>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</si>
  <si>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</si>
  <si>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</si>
  <si>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</si>
  <si>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</si>
  <si>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</si>
  <si>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</si>
  <si>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</si>
  <si>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給水人口の減少等により、給水収益が低下していく厳しい経営状況が続くと予測される。その中で今後、広域化のメリットを活かし、市町村の区域にとらわれない施設の最適配置(統廃合)を推進し、給水の安定性向上や更新・維持管理費用の低減を図っていき、効率的な経営を行っていく。</t>
    <rPh sb="1" eb="3">
      <t>キュウスイ</t>
    </rPh>
    <rPh sb="8" eb="9">
      <t>ナド</t>
    </rPh>
    <rPh sb="18" eb="20">
      <t>テイカ</t>
    </rPh>
    <rPh sb="24" eb="25">
      <t>キビ</t>
    </rPh>
    <rPh sb="27" eb="29">
      <t>ケイエイ</t>
    </rPh>
    <rPh sb="29" eb="31">
      <t>ジョウキョウ</t>
    </rPh>
    <rPh sb="32" eb="33">
      <t>ツヅ</t>
    </rPh>
    <rPh sb="35" eb="37">
      <t>ヨソク</t>
    </rPh>
    <rPh sb="43" eb="44">
      <t>ナカ</t>
    </rPh>
    <rPh sb="45" eb="47">
      <t>コンゴ</t>
    </rPh>
    <rPh sb="48" eb="51">
      <t>コウイキカ</t>
    </rPh>
    <rPh sb="57" eb="58">
      <t>イ</t>
    </rPh>
    <rPh sb="61" eb="64">
      <t>シチョウソン</t>
    </rPh>
    <rPh sb="65" eb="67">
      <t>クイキ</t>
    </rPh>
    <rPh sb="74" eb="76">
      <t>シセツ</t>
    </rPh>
    <rPh sb="77" eb="79">
      <t>サイテキ</t>
    </rPh>
    <rPh sb="79" eb="81">
      <t>ハイチ</t>
    </rPh>
    <rPh sb="82" eb="85">
      <t>トウハイゴウ</t>
    </rPh>
    <rPh sb="87" eb="89">
      <t>スイシン</t>
    </rPh>
    <rPh sb="91" eb="93">
      <t>キュウスイ</t>
    </rPh>
    <rPh sb="94" eb="97">
      <t>アンテイセイ</t>
    </rPh>
    <rPh sb="97" eb="99">
      <t>コウジョウ</t>
    </rPh>
    <rPh sb="100" eb="102">
      <t>コウシン</t>
    </rPh>
    <rPh sb="103" eb="105">
      <t>イジ</t>
    </rPh>
    <rPh sb="105" eb="107">
      <t>カンリ</t>
    </rPh>
    <rPh sb="107" eb="109">
      <t>ヒヨウ</t>
    </rPh>
    <rPh sb="110" eb="112">
      <t>テイゲン</t>
    </rPh>
    <rPh sb="113" eb="114">
      <t>ハカ</t>
    </rPh>
    <rPh sb="119" eb="122">
      <t>コウリツテキ</t>
    </rPh>
    <rPh sb="123" eb="125">
      <t>ケイエイ</t>
    </rPh>
    <rPh sb="126" eb="127">
      <t>オコナ</t>
    </rPh>
    <phoneticPr fontId="4"/>
  </si>
  <si>
    <t>①【有形固定資産減価償却率】
　類似団体平均値を上回る数値となり、施設の老朽化が進んでいる。この要因は、管路総延長の約3割が法定耐用年数を超えていることによる。
②【管路経年化率】
③【管路更新率】
　管路経年化率は類似団体平均値に比べ約2割程度高く、管路更新率は、類似団体平均値に比べ低い状況となっている。
　今後、大阪広域水道企業団経営戦略2020-2029(令和5年3月改訂)に基づき、基幹管路・重要給水施設配水管を中心に、更新・耐震化を計画的に推進していく。</t>
    <rPh sb="108" eb="110">
      <t>ルイジ</t>
    </rPh>
    <rPh sb="110" eb="112">
      <t>ダンタイ</t>
    </rPh>
    <rPh sb="112" eb="115">
      <t>ヘイキンチ</t>
    </rPh>
    <rPh sb="116" eb="117">
      <t>クラ</t>
    </rPh>
    <rPh sb="118" eb="119">
      <t>ヤク</t>
    </rPh>
    <rPh sb="120" eb="121">
      <t>ワリ</t>
    </rPh>
    <rPh sb="121" eb="123">
      <t>テイド</t>
    </rPh>
    <rPh sb="123" eb="124">
      <t>タカ</t>
    </rPh>
    <rPh sb="126" eb="128">
      <t>カンロ</t>
    </rPh>
    <rPh sb="128" eb="130">
      <t>コウシン</t>
    </rPh>
    <rPh sb="130" eb="131">
      <t>リツ</t>
    </rPh>
    <rPh sb="133" eb="135">
      <t>ルイジ</t>
    </rPh>
    <rPh sb="135" eb="137">
      <t>ダンタイ</t>
    </rPh>
    <rPh sb="137" eb="140">
      <t>ヘイキンチ</t>
    </rPh>
    <rPh sb="141" eb="142">
      <t>クラ</t>
    </rPh>
    <rPh sb="143" eb="144">
      <t>ヒク</t>
    </rPh>
    <rPh sb="145" eb="147">
      <t>ジョウキョウ</t>
    </rPh>
    <rPh sb="156" eb="158">
      <t>コンゴ</t>
    </rPh>
    <rPh sb="159" eb="161">
      <t>オオサカ</t>
    </rPh>
    <rPh sb="161" eb="163">
      <t>コウイキ</t>
    </rPh>
    <rPh sb="163" eb="165">
      <t>スイドウ</t>
    </rPh>
    <rPh sb="165" eb="167">
      <t>キギョウ</t>
    </rPh>
    <rPh sb="167" eb="168">
      <t>ダン</t>
    </rPh>
    <rPh sb="168" eb="170">
      <t>ケイエイ</t>
    </rPh>
    <rPh sb="170" eb="172">
      <t>センリャク</t>
    </rPh>
    <rPh sb="192" eb="193">
      <t>モト</t>
    </rPh>
    <rPh sb="196" eb="198">
      <t>キカン</t>
    </rPh>
    <rPh sb="198" eb="200">
      <t>カンロ</t>
    </rPh>
    <rPh sb="201" eb="203">
      <t>ジュウヨウ</t>
    </rPh>
    <rPh sb="203" eb="205">
      <t>キュウスイ</t>
    </rPh>
    <rPh sb="205" eb="207">
      <t>シセツ</t>
    </rPh>
    <rPh sb="207" eb="210">
      <t>ハイスイカン</t>
    </rPh>
    <rPh sb="211" eb="213">
      <t>チュウシン</t>
    </rPh>
    <rPh sb="215" eb="217">
      <t>コウシン</t>
    </rPh>
    <rPh sb="218" eb="221">
      <t>タイシンカ</t>
    </rPh>
    <rPh sb="222" eb="225">
      <t>ケイカクテキ</t>
    </rPh>
    <rPh sb="226" eb="228">
      <t>スイシン</t>
    </rPh>
    <phoneticPr fontId="4"/>
  </si>
  <si>
    <t>①【経常収支比率】
　経常収支比率は100％を超える水準であり、健全な経営を維持している。
③【流動比率】
　期間を通じて短期的な債務に対する支払能力を維持している。
④【企業債残高対給水収益比率】
　類似団体に比べ低い水準であり、企業債の規模に大きな問題はないと考えている。　
⑤【料金回収率】
  料金回収率は100%以上であり、健全な経営を維持している。
⑥【給水原価】
　給水原価は類似団体平均値を上回る数値となっており、今後効率的な事業運営に努める必要がある。　　　　　　　　　　　　　　　　　　　　　　　　　　　　　　　　　　　　　　　　　　　　　　　　　　　　　　　　　　　　　　　　　　　　　　　　　　　　　　　　　　　　　　　　　　　　　　　　　　　　　　　　　　　　　　　⑦【施設利用率】
　類似団体と比べ高い水準であり、施設の利用状況や適正規模に問題はないと考えている。
⑧【有収率】
　類似団体平均値を上回る水準である。水道施設の適切な維持管理による漏水防止対策や効率的な送水運用により、今後も同水準以上の数値を維持していく。</t>
    <rPh sb="23" eb="24">
      <t>コ</t>
    </rPh>
    <rPh sb="26" eb="28">
      <t>スイジュン</t>
    </rPh>
    <rPh sb="55" eb="57">
      <t>キカン</t>
    </rPh>
    <rPh sb="58" eb="59">
      <t>ツウ</t>
    </rPh>
    <rPh sb="161" eb="163">
      <t>イジョウ</t>
    </rPh>
    <rPh sb="167" eb="169">
      <t>ケンゼン</t>
    </rPh>
    <rPh sb="170" eb="172">
      <t>ケイエイ</t>
    </rPh>
    <rPh sb="173" eb="175">
      <t>イジ</t>
    </rPh>
    <rPh sb="206" eb="208">
      <t>スウチ</t>
    </rPh>
    <rPh sb="356" eb="360">
      <t>ルイジダンタイ</t>
    </rPh>
    <rPh sb="361" eb="362">
      <t>クラ</t>
    </rPh>
    <rPh sb="363" eb="364">
      <t>タカ</t>
    </rPh>
    <rPh sb="365" eb="367">
      <t>スイジュン</t>
    </rPh>
    <rPh sb="371" eb="373">
      <t>シセツ</t>
    </rPh>
    <rPh sb="374" eb="376">
      <t>リヨウ</t>
    </rPh>
    <rPh sb="376" eb="378">
      <t>ジョウキョウ</t>
    </rPh>
    <rPh sb="379" eb="381">
      <t>テキセイ</t>
    </rPh>
    <rPh sb="381" eb="383">
      <t>キボ</t>
    </rPh>
    <rPh sb="384" eb="386">
      <t>モンダイ</t>
    </rPh>
    <rPh sb="390" eb="39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</si>
</sst>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0.17</c:v>
                </c:pt>
                <c:pt idx="1">
                  <c:v>0.26</c:v>
                </c:pt>
                <c:pt idx="2">
                  <c:v>0.23</c:v>
                </c:pt>
                <c:pt idx="3">
                  <c:v>0.25</c:v>
                </c:pt>
                <c:pt idx="4">
                  <c:v>0.34</c:v>
                </c:pt>
              </c:numCache>
            </c:numRef>
          </c:val>
          <c:extLst>
            <c:ext xmlns:c16="http://schemas.microsoft.com/office/drawing/2014/chart" uri="{C3380CC4-5D6E-409C-BE32-E72D297353CC}">
              <c16:uniqueId val="{00000000-9864-4DEF-AC2E-C3DEE35B5EE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0.72</c:v>
                </c:pt>
                <c:pt idx="3">
                  <c:v>0.69</c:v>
                </c:pt>
                <c:pt idx="4">
                  <c:v>0.75</c:v>
                </c:pt>
              </c:numCache>
            </c:numRef>
          </c:val>
          <c:smooth val="0"/>
          <c:extLst>
            <c:ext xmlns:c16="http://schemas.microsoft.com/office/drawing/2014/chart" uri="{C3380CC4-5D6E-409C-BE32-E72D297353CC}">
              <c16:uniqueId val="{00000001-9864-4DEF-AC2E-C3DEE35B5EE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60.65</c:v>
                </c:pt>
                <c:pt idx="1">
                  <c:v>59.43</c:v>
                </c:pt>
                <c:pt idx="2">
                  <c:v>58.96</c:v>
                </c:pt>
                <c:pt idx="3">
                  <c:v>84.69</c:v>
                </c:pt>
                <c:pt idx="4">
                  <c:v>80.400000000000006</c:v>
                </c:pt>
              </c:numCache>
            </c:numRef>
          </c:val>
          <c:extLst>
            <c:ext xmlns:c16="http://schemas.microsoft.com/office/drawing/2014/chart" uri="{C3380CC4-5D6E-409C-BE32-E72D297353CC}">
              <c16:uniqueId val="{00000000-91FF-40FF-B47C-184F64073AA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61.71</c:v>
                </c:pt>
                <c:pt idx="3">
                  <c:v>63.12</c:v>
                </c:pt>
                <c:pt idx="4">
                  <c:v>64.11</c:v>
                </c:pt>
              </c:numCache>
            </c:numRef>
          </c:val>
          <c:smooth val="0"/>
          <c:extLst>
            <c:ext xmlns:c16="http://schemas.microsoft.com/office/drawing/2014/chart" uri="{C3380CC4-5D6E-409C-BE32-E72D297353CC}">
              <c16:uniqueId val="{00000001-91FF-40FF-B47C-184F64073AA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93.45</c:v>
                </c:pt>
                <c:pt idx="1">
                  <c:v>93.66</c:v>
                </c:pt>
                <c:pt idx="2">
                  <c:v>91.17</c:v>
                </c:pt>
                <c:pt idx="3">
                  <c:v>91.07</c:v>
                </c:pt>
                <c:pt idx="4">
                  <c:v>93.57</c:v>
                </c:pt>
              </c:numCache>
            </c:numRef>
          </c:val>
          <c:extLst>
            <c:ext xmlns:c16="http://schemas.microsoft.com/office/drawing/2014/chart" uri="{C3380CC4-5D6E-409C-BE32-E72D297353CC}">
              <c16:uniqueId val="{00000000-6F03-4B5B-8C15-09CC8E44514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90.03</c:v>
                </c:pt>
                <c:pt idx="3">
                  <c:v>90.09</c:v>
                </c:pt>
                <c:pt idx="4">
                  <c:v>92.09</c:v>
                </c:pt>
              </c:numCache>
            </c:numRef>
          </c:val>
          <c:smooth val="0"/>
          <c:extLst>
            <c:ext xmlns:c16="http://schemas.microsoft.com/office/drawing/2014/chart" uri="{C3380CC4-5D6E-409C-BE32-E72D297353CC}">
              <c16:uniqueId val="{00000001-6F03-4B5B-8C15-09CC8E44514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110.8</c:v>
                </c:pt>
                <c:pt idx="1">
                  <c:v>109.12</c:v>
                </c:pt>
                <c:pt idx="2">
                  <c:v>108.67</c:v>
                </c:pt>
                <c:pt idx="3">
                  <c:v>107.42</c:v>
                </c:pt>
                <c:pt idx="4">
                  <c:v>110.34</c:v>
                </c:pt>
              </c:numCache>
            </c:numRef>
          </c:val>
          <c:extLst>
            <c:ext xmlns:c16="http://schemas.microsoft.com/office/drawing/2014/chart" uri="{C3380CC4-5D6E-409C-BE32-E72D297353CC}">
              <c16:uniqueId val="{00000000-A8F5-4EB0-ABDD-5A8E676166E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113.35</c:v>
                </c:pt>
                <c:pt idx="3">
                  <c:v>112.36</c:v>
                </c:pt>
                <c:pt idx="4">
                  <c:v>113.87</c:v>
                </c:pt>
              </c:numCache>
            </c:numRef>
          </c:val>
          <c:smooth val="0"/>
          <c:extLst>
            <c:ext xmlns:c16="http://schemas.microsoft.com/office/drawing/2014/chart" uri="{C3380CC4-5D6E-409C-BE32-E72D297353CC}">
              <c16:uniqueId val="{00000001-A8F5-4EB0-ABDD-5A8E676166E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56.37</c:v>
                </c:pt>
                <c:pt idx="1">
                  <c:v>57.12</c:v>
                </c:pt>
                <c:pt idx="2">
                  <c:v>55.61</c:v>
                </c:pt>
                <c:pt idx="3">
                  <c:v>55.63</c:v>
                </c:pt>
                <c:pt idx="4">
                  <c:v>53.28</c:v>
                </c:pt>
              </c:numCache>
            </c:numRef>
          </c:val>
          <c:extLst>
            <c:ext xmlns:c16="http://schemas.microsoft.com/office/drawing/2014/chart" uri="{C3380CC4-5D6E-409C-BE32-E72D297353CC}">
              <c16:uniqueId val="{00000000-A2FA-4D55-9E87-D229E1203D7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49.6</c:v>
                </c:pt>
                <c:pt idx="3">
                  <c:v>50.31</c:v>
                </c:pt>
                <c:pt idx="4">
                  <c:v>52.16</c:v>
                </c:pt>
              </c:numCache>
            </c:numRef>
          </c:val>
          <c:smooth val="0"/>
          <c:extLst>
            <c:ext xmlns:c16="http://schemas.microsoft.com/office/drawing/2014/chart" uri="{C3380CC4-5D6E-409C-BE32-E72D297353CC}">
              <c16:uniqueId val="{00000001-A2FA-4D55-9E87-D229E1203D7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20.260000000000002</c:v>
                </c:pt>
                <c:pt idx="1">
                  <c:v>20.8</c:v>
                </c:pt>
                <c:pt idx="2">
                  <c:v>29.56</c:v>
                </c:pt>
                <c:pt idx="3">
                  <c:v>32.130000000000003</c:v>
                </c:pt>
                <c:pt idx="4">
                  <c:v>31.14</c:v>
                </c:pt>
              </c:numCache>
            </c:numRef>
          </c:val>
          <c:extLst>
            <c:ext xmlns:c16="http://schemas.microsoft.com/office/drawing/2014/chart" uri="{C3380CC4-5D6E-409C-BE32-E72D297353CC}">
              <c16:uniqueId val="{00000000-E316-4161-8FE5-86EA174D54F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20.49</c:v>
                </c:pt>
                <c:pt idx="3">
                  <c:v>21.34</c:v>
                </c:pt>
                <c:pt idx="4">
                  <c:v>25.76</c:v>
                </c:pt>
              </c:numCache>
            </c:numRef>
          </c:val>
          <c:smooth val="0"/>
          <c:extLst>
            <c:ext xmlns:c16="http://schemas.microsoft.com/office/drawing/2014/chart" uri="{C3380CC4-5D6E-409C-BE32-E72D297353CC}">
              <c16:uniqueId val="{00000001-E316-4161-8FE5-86EA174D54F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90-4BD5-B03E-91AA0519DF9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0.51</c:v>
                </c:pt>
                <c:pt idx="3">
                  <c:v>0.28999999999999998</c:v>
                </c:pt>
                <c:pt idx="4" formatCode="#,##0.00;&quot;△&quot;#,##0.00">
                  <c:v>0</c:v>
                </c:pt>
              </c:numCache>
            </c:numRef>
          </c:val>
          <c:smooth val="0"/>
          <c:extLst>
            <c:ext xmlns:c16="http://schemas.microsoft.com/office/drawing/2014/chart" uri="{C3380CC4-5D6E-409C-BE32-E72D297353CC}">
              <c16:uniqueId val="{00000001-C190-4BD5-B03E-91AA0519DF9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300.06</c:v>
                </c:pt>
                <c:pt idx="1">
                  <c:v>331.74</c:v>
                </c:pt>
                <c:pt idx="2">
                  <c:v>275.43</c:v>
                </c:pt>
                <c:pt idx="3">
                  <c:v>249.73</c:v>
                </c:pt>
                <c:pt idx="4">
                  <c:v>334.13</c:v>
                </c:pt>
              </c:numCache>
            </c:numRef>
          </c:val>
          <c:extLst>
            <c:ext xmlns:c16="http://schemas.microsoft.com/office/drawing/2014/chart" uri="{C3380CC4-5D6E-409C-BE32-E72D297353CC}">
              <c16:uniqueId val="{00000000-9C2C-439D-AC88-CDAF2E16747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309.10000000000002</c:v>
                </c:pt>
                <c:pt idx="3">
                  <c:v>306.08</c:v>
                </c:pt>
                <c:pt idx="4">
                  <c:v>246.01</c:v>
                </c:pt>
              </c:numCache>
            </c:numRef>
          </c:val>
          <c:smooth val="0"/>
          <c:extLst>
            <c:ext xmlns:c16="http://schemas.microsoft.com/office/drawing/2014/chart" uri="{C3380CC4-5D6E-409C-BE32-E72D297353CC}">
              <c16:uniqueId val="{00000001-9C2C-439D-AC88-CDAF2E16747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233.1</c:v>
                </c:pt>
                <c:pt idx="1">
                  <c:v>237.62</c:v>
                </c:pt>
                <c:pt idx="2">
                  <c:v>230.89</c:v>
                </c:pt>
                <c:pt idx="3">
                  <c:v>243.08</c:v>
                </c:pt>
                <c:pt idx="4">
                  <c:v>219.08</c:v>
                </c:pt>
              </c:numCache>
            </c:numRef>
          </c:val>
          <c:extLst>
            <c:ext xmlns:c16="http://schemas.microsoft.com/office/drawing/2014/chart" uri="{C3380CC4-5D6E-409C-BE32-E72D297353CC}">
              <c16:uniqueId val="{00000000-70A1-412D-8589-6445313B58C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290.42</c:v>
                </c:pt>
                <c:pt idx="3">
                  <c:v>294.66000000000003</c:v>
                </c:pt>
                <c:pt idx="4">
                  <c:v>248.92</c:v>
                </c:pt>
              </c:numCache>
            </c:numRef>
          </c:val>
          <c:smooth val="0"/>
          <c:extLst>
            <c:ext xmlns:c16="http://schemas.microsoft.com/office/drawing/2014/chart" uri="{C3380CC4-5D6E-409C-BE32-E72D297353CC}">
              <c16:uniqueId val="{00000001-70A1-412D-8589-6445313B58C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100.37</c:v>
                </c:pt>
                <c:pt idx="1">
                  <c:v>99.22</c:v>
                </c:pt>
                <c:pt idx="2">
                  <c:v>102.38</c:v>
                </c:pt>
                <c:pt idx="3">
                  <c:v>96.02</c:v>
                </c:pt>
                <c:pt idx="4">
                  <c:v>101.67</c:v>
                </c:pt>
              </c:numCache>
            </c:numRef>
          </c:val>
          <c:extLst>
            <c:ext xmlns:c16="http://schemas.microsoft.com/office/drawing/2014/chart" uri="{C3380CC4-5D6E-409C-BE32-E72D297353CC}">
              <c16:uniqueId val="{00000000-15D4-4367-9314-7D70206B16E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106.11</c:v>
                </c:pt>
                <c:pt idx="3">
                  <c:v>103.75</c:v>
                </c:pt>
                <c:pt idx="4">
                  <c:v>107.54</c:v>
                </c:pt>
              </c:numCache>
            </c:numRef>
          </c:val>
          <c:smooth val="0"/>
          <c:extLst>
            <c:ext xmlns:c16="http://schemas.microsoft.com/office/drawing/2014/chart" uri="{C3380CC4-5D6E-409C-BE32-E72D297353CC}">
              <c16:uniqueId val="{00000001-15D4-4367-9314-7D70206B16E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176.73</c:v>
                </c:pt>
                <c:pt idx="1">
                  <c:v>176.94</c:v>
                </c:pt>
                <c:pt idx="2">
                  <c:v>187.1</c:v>
                </c:pt>
                <c:pt idx="3">
                  <c:v>183.94</c:v>
                </c:pt>
                <c:pt idx="4">
                  <c:v>173.18</c:v>
                </c:pt>
              </c:numCache>
            </c:numRef>
          </c:val>
          <c:extLst>
            <c:ext xmlns:c16="http://schemas.microsoft.com/office/drawing/2014/chart" uri="{C3380CC4-5D6E-409C-BE32-E72D297353CC}">
              <c16:uniqueId val="{00000000-33DE-4F32-B5DF-8A1B3CF1FAA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161.03</c:v>
                </c:pt>
                <c:pt idx="3">
                  <c:v>159.93</c:v>
                </c:pt>
                <c:pt idx="4">
                  <c:v>155.9</c:v>
                </c:pt>
              </c:numCache>
            </c:numRef>
          </c:val>
          <c:smooth val="0"/>
          <c:extLst>
            <c:ext xmlns:c16="http://schemas.microsoft.com/office/drawing/2014/chart" uri="{C3380CC4-5D6E-409C-BE32-E72D297353CC}">
              <c16:uniqueId val="{00000001-33DE-4F32-B5DF-8A1B3CF1FAA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25" zoomScale="110" zoomScaleNormal="11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大阪府　大阪広域水道企業団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73.56</v>
      </c>
      <c r="J10" s="38"/>
      <c r="K10" s="38"/>
      <c r="L10" s="38"/>
      <c r="M10" s="38"/>
      <c r="N10" s="38"/>
      <c r="O10" s="65"/>
      <c r="P10" s="55">
        <f>データ!$P$6</f>
        <v>99.95</v>
      </c>
      <c r="Q10" s="55"/>
      <c r="R10" s="55"/>
      <c r="S10" s="55"/>
      <c r="T10" s="55"/>
      <c r="U10" s="55"/>
      <c r="V10" s="55"/>
      <c r="W10" s="66">
        <f>データ!$Q$6</f>
        <v>3278</v>
      </c>
      <c r="X10" s="66"/>
      <c r="Y10" s="66"/>
      <c r="Z10" s="66"/>
      <c r="AA10" s="66"/>
      <c r="AB10" s="66"/>
      <c r="AC10" s="66"/>
      <c r="AD10" s="2"/>
      <c r="AE10" s="2"/>
      <c r="AF10" s="2"/>
      <c r="AG10" s="2"/>
      <c r="AH10" s="2"/>
      <c r="AI10" s="2"/>
      <c r="AJ10" s="2"/>
      <c r="AK10" s="2"/>
      <c r="AL10" s="66">
        <f>データ!$U$6</f>
        <v>424115</v>
      </c>
      <c r="AM10" s="66"/>
      <c r="AN10" s="66"/>
      <c r="AO10" s="66"/>
      <c r="AP10" s="66"/>
      <c r="AQ10" s="66"/>
      <c r="AR10" s="66"/>
      <c r="AS10" s="66"/>
      <c r="AT10" s="37">
        <f>データ!$V$6</f>
        <v>149.19999999999999</v>
      </c>
      <c r="AU10" s="38"/>
      <c r="AV10" s="38"/>
      <c r="AW10" s="38"/>
      <c r="AX10" s="38"/>
      <c r="AY10" s="38"/>
      <c r="AZ10" s="38"/>
      <c r="BA10" s="38"/>
      <c r="BB10" s="55">
        <f>データ!$W$6</f>
        <v>2842.59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VXuGg+VKThbX+ydaM/f+yWiivPUTTsyeSgDPWYMbjZwyqqzTdfptfsfkIylL/uUGdML+oKKKsUsG5ogWk/5yUw==" saltValue="cCqsLWdq/z4pLk+iy/F19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278688</v>
      </c>
      <c r="D6" s="20">
        <f t="shared" si="3"/>
        <v>46</v>
      </c>
      <c r="E6" s="20">
        <f t="shared" si="3"/>
        <v>1</v>
      </c>
      <c r="F6" s="20">
        <f t="shared" si="3"/>
        <v>0</v>
      </c>
      <c r="G6" s="20">
        <f t="shared" si="3"/>
        <v>1</v>
      </c>
      <c r="H6" s="20" t="str">
        <f t="shared" si="3"/>
        <v>大阪府　大阪広域水道企業団</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73.56</v>
      </c>
      <c r="P6" s="21">
        <f t="shared" si="3"/>
        <v>99.95</v>
      </c>
      <c r="Q6" s="21">
        <f t="shared" si="3"/>
        <v>3278</v>
      </c>
      <c r="R6" s="21" t="str">
        <f t="shared" si="3"/>
        <v>-</v>
      </c>
      <c r="S6" s="21" t="str">
        <f t="shared" si="3"/>
        <v>-</v>
      </c>
      <c r="T6" s="21" t="str">
        <f t="shared" si="3"/>
        <v>-</v>
      </c>
      <c r="U6" s="21">
        <f t="shared" si="3"/>
        <v>424115</v>
      </c>
      <c r="V6" s="21">
        <f t="shared" si="3"/>
        <v>149.19999999999999</v>
      </c>
      <c r="W6" s="21">
        <f t="shared" si="3"/>
        <v>2842.59</v>
      </c>
      <c r="X6" s="22">
        <f>IF(X7="",NA(),X7)</f>
        <v>110.8</v>
      </c>
      <c r="Y6" s="22">
        <f t="shared" ref="Y6:AG6" si="4">IF(Y7="",NA(),Y7)</f>
        <v>109.12</v>
      </c>
      <c r="Z6" s="22">
        <f t="shared" si="4"/>
        <v>108.67</v>
      </c>
      <c r="AA6" s="22">
        <f t="shared" si="4"/>
        <v>107.42</v>
      </c>
      <c r="AB6" s="22">
        <f t="shared" si="4"/>
        <v>110.34</v>
      </c>
      <c r="AC6" s="22">
        <f t="shared" si="4"/>
        <v>112.15</v>
      </c>
      <c r="AD6" s="22">
        <f t="shared" si="4"/>
        <v>111.44</v>
      </c>
      <c r="AE6" s="22">
        <f t="shared" si="4"/>
        <v>113.35</v>
      </c>
      <c r="AF6" s="22">
        <f t="shared" si="4"/>
        <v>112.36</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0.51</v>
      </c>
      <c r="AQ6" s="22">
        <f t="shared" si="5"/>
        <v>0.28999999999999998</v>
      </c>
      <c r="AR6" s="21">
        <f t="shared" si="5"/>
        <v>0</v>
      </c>
      <c r="AS6" s="21" t="str">
        <f>IF(AS7="","",IF(AS7="-","【-】","【"&amp;SUBSTITUTE(TEXT(AS7,"#,##0.00"),"-","△")&amp;"】"))</f>
        <v>【1.30】</v>
      </c>
      <c r="AT6" s="22">
        <f>IF(AT7="",NA(),AT7)</f>
        <v>300.06</v>
      </c>
      <c r="AU6" s="22">
        <f t="shared" ref="AU6:BC6" si="6">IF(AU7="",NA(),AU7)</f>
        <v>331.74</v>
      </c>
      <c r="AV6" s="22">
        <f t="shared" si="6"/>
        <v>275.43</v>
      </c>
      <c r="AW6" s="22">
        <f t="shared" si="6"/>
        <v>249.73</v>
      </c>
      <c r="AX6" s="22">
        <f t="shared" si="6"/>
        <v>334.13</v>
      </c>
      <c r="AY6" s="22">
        <f t="shared" si="6"/>
        <v>355.5</v>
      </c>
      <c r="AZ6" s="22">
        <f t="shared" si="6"/>
        <v>349.83</v>
      </c>
      <c r="BA6" s="22">
        <f t="shared" si="6"/>
        <v>309.10000000000002</v>
      </c>
      <c r="BB6" s="22">
        <f t="shared" si="6"/>
        <v>306.08</v>
      </c>
      <c r="BC6" s="22">
        <f t="shared" si="6"/>
        <v>246.01</v>
      </c>
      <c r="BD6" s="21" t="str">
        <f>IF(BD7="","",IF(BD7="-","【-】","【"&amp;SUBSTITUTE(TEXT(BD7,"#,##0.00"),"-","△")&amp;"】"))</f>
        <v>【261.51】</v>
      </c>
      <c r="BE6" s="22">
        <f>IF(BE7="",NA(),BE7)</f>
        <v>233.1</v>
      </c>
      <c r="BF6" s="22">
        <f t="shared" ref="BF6:BN6" si="7">IF(BF7="",NA(),BF7)</f>
        <v>237.62</v>
      </c>
      <c r="BG6" s="22">
        <f t="shared" si="7"/>
        <v>230.89</v>
      </c>
      <c r="BH6" s="22">
        <f t="shared" si="7"/>
        <v>243.08</v>
      </c>
      <c r="BI6" s="22">
        <f t="shared" si="7"/>
        <v>219.08</v>
      </c>
      <c r="BJ6" s="22">
        <f t="shared" si="7"/>
        <v>312.58</v>
      </c>
      <c r="BK6" s="22">
        <f t="shared" si="7"/>
        <v>314.87</v>
      </c>
      <c r="BL6" s="22">
        <f t="shared" si="7"/>
        <v>290.42</v>
      </c>
      <c r="BM6" s="22">
        <f t="shared" si="7"/>
        <v>294.66000000000003</v>
      </c>
      <c r="BN6" s="22">
        <f t="shared" si="7"/>
        <v>248.92</v>
      </c>
      <c r="BO6" s="21" t="str">
        <f>IF(BO7="","",IF(BO7="-","【-】","【"&amp;SUBSTITUTE(TEXT(BO7,"#,##0.00"),"-","△")&amp;"】"))</f>
        <v>【265.16】</v>
      </c>
      <c r="BP6" s="22">
        <f>IF(BP7="",NA(),BP7)</f>
        <v>100.37</v>
      </c>
      <c r="BQ6" s="22">
        <f t="shared" ref="BQ6:BY6" si="8">IF(BQ7="",NA(),BQ7)</f>
        <v>99.22</v>
      </c>
      <c r="BR6" s="22">
        <f t="shared" si="8"/>
        <v>102.38</v>
      </c>
      <c r="BS6" s="22">
        <f t="shared" si="8"/>
        <v>96.02</v>
      </c>
      <c r="BT6" s="22">
        <f t="shared" si="8"/>
        <v>101.67</v>
      </c>
      <c r="BU6" s="22">
        <f t="shared" si="8"/>
        <v>104.57</v>
      </c>
      <c r="BV6" s="22">
        <f t="shared" si="8"/>
        <v>103.54</v>
      </c>
      <c r="BW6" s="22">
        <f t="shared" si="8"/>
        <v>106.11</v>
      </c>
      <c r="BX6" s="22">
        <f t="shared" si="8"/>
        <v>103.75</v>
      </c>
      <c r="BY6" s="22">
        <f t="shared" si="8"/>
        <v>107.54</v>
      </c>
      <c r="BZ6" s="21" t="str">
        <f>IF(BZ7="","",IF(BZ7="-","【-】","【"&amp;SUBSTITUTE(TEXT(BZ7,"#,##0.00"),"-","△")&amp;"】"))</f>
        <v>【102.35】</v>
      </c>
      <c r="CA6" s="22">
        <f>IF(CA7="",NA(),CA7)</f>
        <v>176.73</v>
      </c>
      <c r="CB6" s="22">
        <f t="shared" ref="CB6:CJ6" si="9">IF(CB7="",NA(),CB7)</f>
        <v>176.94</v>
      </c>
      <c r="CC6" s="22">
        <f t="shared" si="9"/>
        <v>187.1</v>
      </c>
      <c r="CD6" s="22">
        <f t="shared" si="9"/>
        <v>183.94</v>
      </c>
      <c r="CE6" s="22">
        <f t="shared" si="9"/>
        <v>173.18</v>
      </c>
      <c r="CF6" s="22">
        <f t="shared" si="9"/>
        <v>165.47</v>
      </c>
      <c r="CG6" s="22">
        <f t="shared" si="9"/>
        <v>167.46</v>
      </c>
      <c r="CH6" s="22">
        <f t="shared" si="9"/>
        <v>161.03</v>
      </c>
      <c r="CI6" s="22">
        <f t="shared" si="9"/>
        <v>159.93</v>
      </c>
      <c r="CJ6" s="22">
        <f t="shared" si="9"/>
        <v>155.9</v>
      </c>
      <c r="CK6" s="21" t="str">
        <f>IF(CK7="","",IF(CK7="-","【-】","【"&amp;SUBSTITUTE(TEXT(CK7,"#,##0.00"),"-","△")&amp;"】"))</f>
        <v>【167.74】</v>
      </c>
      <c r="CL6" s="22">
        <f>IF(CL7="",NA(),CL7)</f>
        <v>60.65</v>
      </c>
      <c r="CM6" s="22">
        <f t="shared" ref="CM6:CU6" si="10">IF(CM7="",NA(),CM7)</f>
        <v>59.43</v>
      </c>
      <c r="CN6" s="22">
        <f t="shared" si="10"/>
        <v>58.96</v>
      </c>
      <c r="CO6" s="22">
        <f t="shared" si="10"/>
        <v>84.69</v>
      </c>
      <c r="CP6" s="22">
        <f t="shared" si="10"/>
        <v>80.400000000000006</v>
      </c>
      <c r="CQ6" s="22">
        <f t="shared" si="10"/>
        <v>59.74</v>
      </c>
      <c r="CR6" s="22">
        <f t="shared" si="10"/>
        <v>59.46</v>
      </c>
      <c r="CS6" s="22">
        <f t="shared" si="10"/>
        <v>61.71</v>
      </c>
      <c r="CT6" s="22">
        <f t="shared" si="10"/>
        <v>63.12</v>
      </c>
      <c r="CU6" s="22">
        <f t="shared" si="10"/>
        <v>64.11</v>
      </c>
      <c r="CV6" s="21" t="str">
        <f>IF(CV7="","",IF(CV7="-","【-】","【"&amp;SUBSTITUTE(TEXT(CV7,"#,##0.00"),"-","△")&amp;"】"))</f>
        <v>【60.29】</v>
      </c>
      <c r="CW6" s="22">
        <f>IF(CW7="",NA(),CW7)</f>
        <v>93.45</v>
      </c>
      <c r="CX6" s="22">
        <f t="shared" ref="CX6:DF6" si="11">IF(CX7="",NA(),CX7)</f>
        <v>93.66</v>
      </c>
      <c r="CY6" s="22">
        <f t="shared" si="11"/>
        <v>91.17</v>
      </c>
      <c r="CZ6" s="22">
        <f t="shared" si="11"/>
        <v>91.07</v>
      </c>
      <c r="DA6" s="22">
        <f t="shared" si="11"/>
        <v>93.57</v>
      </c>
      <c r="DB6" s="22">
        <f t="shared" si="11"/>
        <v>87.28</v>
      </c>
      <c r="DC6" s="22">
        <f t="shared" si="11"/>
        <v>87.41</v>
      </c>
      <c r="DD6" s="22">
        <f t="shared" si="11"/>
        <v>90.03</v>
      </c>
      <c r="DE6" s="22">
        <f t="shared" si="11"/>
        <v>90.09</v>
      </c>
      <c r="DF6" s="22">
        <f t="shared" si="11"/>
        <v>92.09</v>
      </c>
      <c r="DG6" s="21" t="str">
        <f>IF(DG7="","",IF(DG7="-","【-】","【"&amp;SUBSTITUTE(TEXT(DG7,"#,##0.00"),"-","△")&amp;"】"))</f>
        <v>【90.12】</v>
      </c>
      <c r="DH6" s="22">
        <f>IF(DH7="",NA(),DH7)</f>
        <v>56.37</v>
      </c>
      <c r="DI6" s="22">
        <f t="shared" ref="DI6:DQ6" si="12">IF(DI7="",NA(),DI7)</f>
        <v>57.12</v>
      </c>
      <c r="DJ6" s="22">
        <f t="shared" si="12"/>
        <v>55.61</v>
      </c>
      <c r="DK6" s="22">
        <f t="shared" si="12"/>
        <v>55.63</v>
      </c>
      <c r="DL6" s="22">
        <f t="shared" si="12"/>
        <v>53.28</v>
      </c>
      <c r="DM6" s="22">
        <f t="shared" si="12"/>
        <v>46.94</v>
      </c>
      <c r="DN6" s="22">
        <f t="shared" si="12"/>
        <v>47.62</v>
      </c>
      <c r="DO6" s="22">
        <f t="shared" si="12"/>
        <v>49.6</v>
      </c>
      <c r="DP6" s="22">
        <f t="shared" si="12"/>
        <v>50.31</v>
      </c>
      <c r="DQ6" s="22">
        <f t="shared" si="12"/>
        <v>52.16</v>
      </c>
      <c r="DR6" s="21" t="str">
        <f>IF(DR7="","",IF(DR7="-","【-】","【"&amp;SUBSTITUTE(TEXT(DR7,"#,##0.00"),"-","△")&amp;"】"))</f>
        <v>【50.88】</v>
      </c>
      <c r="DS6" s="22">
        <f>IF(DS7="",NA(),DS7)</f>
        <v>20.260000000000002</v>
      </c>
      <c r="DT6" s="22">
        <f t="shared" ref="DT6:EB6" si="13">IF(DT7="",NA(),DT7)</f>
        <v>20.8</v>
      </c>
      <c r="DU6" s="22">
        <f t="shared" si="13"/>
        <v>29.56</v>
      </c>
      <c r="DV6" s="22">
        <f t="shared" si="13"/>
        <v>32.130000000000003</v>
      </c>
      <c r="DW6" s="22">
        <f t="shared" si="13"/>
        <v>31.14</v>
      </c>
      <c r="DX6" s="22">
        <f t="shared" si="13"/>
        <v>14.48</v>
      </c>
      <c r="DY6" s="22">
        <f t="shared" si="13"/>
        <v>16.27</v>
      </c>
      <c r="DZ6" s="22">
        <f t="shared" si="13"/>
        <v>20.49</v>
      </c>
      <c r="EA6" s="22">
        <f t="shared" si="13"/>
        <v>21.34</v>
      </c>
      <c r="EB6" s="22">
        <f t="shared" si="13"/>
        <v>25.76</v>
      </c>
      <c r="EC6" s="21" t="str">
        <f>IF(EC7="","",IF(EC7="-","【-】","【"&amp;SUBSTITUTE(TEXT(EC7,"#,##0.00"),"-","△")&amp;"】"))</f>
        <v>【22.30】</v>
      </c>
      <c r="ED6" s="22">
        <f>IF(ED7="",NA(),ED7)</f>
        <v>0.17</v>
      </c>
      <c r="EE6" s="22">
        <f t="shared" ref="EE6:EM6" si="14">IF(EE7="",NA(),EE7)</f>
        <v>0.26</v>
      </c>
      <c r="EF6" s="22">
        <f t="shared" si="14"/>
        <v>0.23</v>
      </c>
      <c r="EG6" s="22">
        <f t="shared" si="14"/>
        <v>0.25</v>
      </c>
      <c r="EH6" s="22">
        <f t="shared" si="14"/>
        <v>0.34</v>
      </c>
      <c r="EI6" s="22">
        <f t="shared" si="14"/>
        <v>0.75</v>
      </c>
      <c r="EJ6" s="22">
        <f t="shared" si="14"/>
        <v>0.63</v>
      </c>
      <c r="EK6" s="22">
        <f t="shared" si="14"/>
        <v>0.72</v>
      </c>
      <c r="EL6" s="22">
        <f t="shared" si="14"/>
        <v>0.69</v>
      </c>
      <c r="EM6" s="22">
        <f t="shared" si="14"/>
        <v>0.75</v>
      </c>
      <c r="EN6" s="21" t="str">
        <f>IF(EN7="","",IF(EN7="-","【-】","【"&amp;SUBSTITUTE(TEXT(EN7,"#,##0.00"),"-","△")&amp;"】"))</f>
        <v>【0.66】</v>
      </c>
    </row>
    <row r="7" spans="1:144" s="23" customFormat="1" x14ac:dyDescent="0.15">
      <c r="A7" s="15"/>
      <c r="B7" s="24">
        <v>2021</v>
      </c>
      <c r="C7" s="24">
        <v>278688</v>
      </c>
      <c r="D7" s="24">
        <v>46</v>
      </c>
      <c r="E7" s="24">
        <v>1</v>
      </c>
      <c r="F7" s="24">
        <v>0</v>
      </c>
      <c r="G7" s="24">
        <v>1</v>
      </c>
      <c r="H7" s="24" t="s">
        <v>93</v>
      </c>
      <c r="I7" s="24" t="s">
        <v>94</v>
      </c>
      <c r="J7" s="24" t="s">
        <v>95</v>
      </c>
      <c r="K7" s="24" t="s">
        <v>96</v>
      </c>
      <c r="L7" s="24" t="s">
        <v>97</v>
      </c>
      <c r="M7" s="24" t="s">
        <v>98</v>
      </c>
      <c r="N7" s="25" t="s">
        <v>99</v>
      </c>
      <c r="O7" s="25">
        <v>73.56</v>
      </c>
      <c r="P7" s="25">
        <v>99.95</v>
      </c>
      <c r="Q7" s="25">
        <v>3278</v>
      </c>
      <c r="R7" s="25" t="s">
        <v>99</v>
      </c>
      <c r="S7" s="25" t="s">
        <v>99</v>
      </c>
      <c r="T7" s="25" t="s">
        <v>99</v>
      </c>
      <c r="U7" s="25">
        <v>424115</v>
      </c>
      <c r="V7" s="25">
        <v>149.19999999999999</v>
      </c>
      <c r="W7" s="25">
        <v>2842.59</v>
      </c>
      <c r="X7" s="25">
        <v>110.8</v>
      </c>
      <c r="Y7" s="25">
        <v>109.12</v>
      </c>
      <c r="Z7" s="25">
        <v>108.67</v>
      </c>
      <c r="AA7" s="25">
        <v>107.42</v>
      </c>
      <c r="AB7" s="25">
        <v>110.34</v>
      </c>
      <c r="AC7" s="25">
        <v>112.15</v>
      </c>
      <c r="AD7" s="25">
        <v>111.44</v>
      </c>
      <c r="AE7" s="25">
        <v>113.35</v>
      </c>
      <c r="AF7" s="25">
        <v>112.36</v>
      </c>
      <c r="AG7" s="25">
        <v>113.87</v>
      </c>
      <c r="AH7" s="25">
        <v>111.39</v>
      </c>
      <c r="AI7" s="25">
        <v>0</v>
      </c>
      <c r="AJ7" s="25">
        <v>0</v>
      </c>
      <c r="AK7" s="25">
        <v>0</v>
      </c>
      <c r="AL7" s="25">
        <v>0</v>
      </c>
      <c r="AM7" s="25">
        <v>0</v>
      </c>
      <c r="AN7" s="25">
        <v>1</v>
      </c>
      <c r="AO7" s="25">
        <v>1.03</v>
      </c>
      <c r="AP7" s="25">
        <v>0.51</v>
      </c>
      <c r="AQ7" s="25">
        <v>0.28999999999999998</v>
      </c>
      <c r="AR7" s="25">
        <v>0</v>
      </c>
      <c r="AS7" s="25">
        <v>1.3</v>
      </c>
      <c r="AT7" s="25">
        <v>300.06</v>
      </c>
      <c r="AU7" s="25">
        <v>331.74</v>
      </c>
      <c r="AV7" s="25">
        <v>275.43</v>
      </c>
      <c r="AW7" s="25">
        <v>249.73</v>
      </c>
      <c r="AX7" s="25">
        <v>334.13</v>
      </c>
      <c r="AY7" s="25">
        <v>355.5</v>
      </c>
      <c r="AZ7" s="25">
        <v>349.83</v>
      </c>
      <c r="BA7" s="25">
        <v>309.10000000000002</v>
      </c>
      <c r="BB7" s="25">
        <v>306.08</v>
      </c>
      <c r="BC7" s="25">
        <v>246.01</v>
      </c>
      <c r="BD7" s="25">
        <v>261.51</v>
      </c>
      <c r="BE7" s="25">
        <v>233.1</v>
      </c>
      <c r="BF7" s="25">
        <v>237.62</v>
      </c>
      <c r="BG7" s="25">
        <v>230.89</v>
      </c>
      <c r="BH7" s="25">
        <v>243.08</v>
      </c>
      <c r="BI7" s="25">
        <v>219.08</v>
      </c>
      <c r="BJ7" s="25">
        <v>312.58</v>
      </c>
      <c r="BK7" s="25">
        <v>314.87</v>
      </c>
      <c r="BL7" s="25">
        <v>290.42</v>
      </c>
      <c r="BM7" s="25">
        <v>294.66000000000003</v>
      </c>
      <c r="BN7" s="25">
        <v>248.92</v>
      </c>
      <c r="BO7" s="25">
        <v>265.16000000000003</v>
      </c>
      <c r="BP7" s="25">
        <v>100.37</v>
      </c>
      <c r="BQ7" s="25">
        <v>99.22</v>
      </c>
      <c r="BR7" s="25">
        <v>102.38</v>
      </c>
      <c r="BS7" s="25">
        <v>96.02</v>
      </c>
      <c r="BT7" s="25">
        <v>101.67</v>
      </c>
      <c r="BU7" s="25">
        <v>104.57</v>
      </c>
      <c r="BV7" s="25">
        <v>103.54</v>
      </c>
      <c r="BW7" s="25">
        <v>106.11</v>
      </c>
      <c r="BX7" s="25">
        <v>103.75</v>
      </c>
      <c r="BY7" s="25">
        <v>107.54</v>
      </c>
      <c r="BZ7" s="25">
        <v>102.35</v>
      </c>
      <c r="CA7" s="25">
        <v>176.73</v>
      </c>
      <c r="CB7" s="25">
        <v>176.94</v>
      </c>
      <c r="CC7" s="25">
        <v>187.1</v>
      </c>
      <c r="CD7" s="25">
        <v>183.94</v>
      </c>
      <c r="CE7" s="25">
        <v>173.18</v>
      </c>
      <c r="CF7" s="25">
        <v>165.47</v>
      </c>
      <c r="CG7" s="25">
        <v>167.46</v>
      </c>
      <c r="CH7" s="25">
        <v>161.03</v>
      </c>
      <c r="CI7" s="25">
        <v>159.93</v>
      </c>
      <c r="CJ7" s="25">
        <v>155.9</v>
      </c>
      <c r="CK7" s="25">
        <v>167.74</v>
      </c>
      <c r="CL7" s="25">
        <v>60.65</v>
      </c>
      <c r="CM7" s="25">
        <v>59.43</v>
      </c>
      <c r="CN7" s="25">
        <v>58.96</v>
      </c>
      <c r="CO7" s="25">
        <v>84.69</v>
      </c>
      <c r="CP7" s="25">
        <v>80.400000000000006</v>
      </c>
      <c r="CQ7" s="25">
        <v>59.74</v>
      </c>
      <c r="CR7" s="25">
        <v>59.46</v>
      </c>
      <c r="CS7" s="25">
        <v>61.71</v>
      </c>
      <c r="CT7" s="25">
        <v>63.12</v>
      </c>
      <c r="CU7" s="25">
        <v>64.11</v>
      </c>
      <c r="CV7" s="25">
        <v>60.29</v>
      </c>
      <c r="CW7" s="25">
        <v>93.45</v>
      </c>
      <c r="CX7" s="25">
        <v>93.66</v>
      </c>
      <c r="CY7" s="25">
        <v>91.17</v>
      </c>
      <c r="CZ7" s="25">
        <v>91.07</v>
      </c>
      <c r="DA7" s="25">
        <v>93.57</v>
      </c>
      <c r="DB7" s="25">
        <v>87.28</v>
      </c>
      <c r="DC7" s="25">
        <v>87.41</v>
      </c>
      <c r="DD7" s="25">
        <v>90.03</v>
      </c>
      <c r="DE7" s="25">
        <v>90.09</v>
      </c>
      <c r="DF7" s="25">
        <v>92.09</v>
      </c>
      <c r="DG7" s="25">
        <v>90.12</v>
      </c>
      <c r="DH7" s="25">
        <v>56.37</v>
      </c>
      <c r="DI7" s="25">
        <v>57.12</v>
      </c>
      <c r="DJ7" s="25">
        <v>55.61</v>
      </c>
      <c r="DK7" s="25">
        <v>55.63</v>
      </c>
      <c r="DL7" s="25">
        <v>53.28</v>
      </c>
      <c r="DM7" s="25">
        <v>46.94</v>
      </c>
      <c r="DN7" s="25">
        <v>47.62</v>
      </c>
      <c r="DO7" s="25">
        <v>49.6</v>
      </c>
      <c r="DP7" s="25">
        <v>50.31</v>
      </c>
      <c r="DQ7" s="25">
        <v>52.16</v>
      </c>
      <c r="DR7" s="25">
        <v>50.88</v>
      </c>
      <c r="DS7" s="25">
        <v>20.260000000000002</v>
      </c>
      <c r="DT7" s="25">
        <v>20.8</v>
      </c>
      <c r="DU7" s="25">
        <v>29.56</v>
      </c>
      <c r="DV7" s="25">
        <v>32.130000000000003</v>
      </c>
      <c r="DW7" s="25">
        <v>31.14</v>
      </c>
      <c r="DX7" s="25">
        <v>14.48</v>
      </c>
      <c r="DY7" s="25">
        <v>16.27</v>
      </c>
      <c r="DZ7" s="25">
        <v>20.49</v>
      </c>
      <c r="EA7" s="25">
        <v>21.34</v>
      </c>
      <c r="EB7" s="25">
        <v>25.76</v>
      </c>
      <c r="EC7" s="25">
        <v>22.3</v>
      </c>
      <c r="ED7" s="25">
        <v>0.17</v>
      </c>
      <c r="EE7" s="25">
        <v>0.26</v>
      </c>
      <c r="EF7" s="25">
        <v>0.23</v>
      </c>
      <c r="EG7" s="25">
        <v>0.25</v>
      </c>
      <c r="EH7" s="25">
        <v>0.34</v>
      </c>
      <c r="EI7" s="25">
        <v>0.75</v>
      </c>
      <c r="EJ7" s="25">
        <v>0.63</v>
      </c>
      <c r="EK7" s="25">
        <v>0.72</v>
      </c>
      <c r="EL7" s="25">
        <v>0.69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石田　瞳</cp:lastModifiedBy>
  <cp:lastPrinted>2023-01-19T06:17:23Z</cp:lastPrinted>
  <dcterms:created xsi:type="dcterms:W3CDTF">2022-12-01T01:01:44Z</dcterms:created>
  <dcterms:modified xsi:type="dcterms:W3CDTF">2023-01-24T00:56:22Z</dcterms:modified>
  <cp:category/>
</cp:coreProperties>
</file>