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6_水道局\01_経営企画課\01_総務係\55010226_総務_財務_決算関係書類（10年）\R3年度決算\★照会関係\0106（0124〆）令和３年度決算経営比較分析の作成について\決裁\"/>
    </mc:Choice>
  </mc:AlternateContent>
  <workbookProtection workbookAlgorithmName="SHA-512" workbookHashValue="huznzA+V51Er4Qxg8O7Iyqsw0hP2IHzwQKEhU1xFq/OU6Cxehr0PyLWO+RIviq6d0X5tc8UA6D+zboQKCKfOCQ==" workbookSaltValue="2tAfuI2W22BhwENHEVeuRQ==" workbookSpinCount="100000" lockStructure="1"/>
  <bookViews>
    <workbookView xWindow="0" yWindow="0" windowWidth="19440" windowHeight="107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CJ10" i="5"/>
  <c r="BZ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BY10" i="5"/>
  <c r="CI10" i="5"/>
  <c r="CM10" i="5"/>
  <c r="CW10" i="5"/>
  <c r="DG10" i="5"/>
  <c r="DQ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<sst xmlns="http://schemas.openxmlformats.org/spreadsheetml/2006/main" count="262" uniqueCount="108">
  <si>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</si>
  <si>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</si>
  <si>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</si>
  <si>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</si>
  <si>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</si>
  <si>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</si>
  <si>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</si>
  <si>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</si>
  <si>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</si>
  <si>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</si>
  <si>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</si>
  <si>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</si>
  <si>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</si>
  <si>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</si>
  <si>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</si>
  <si>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</si>
  <si>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</si>
  <si>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</si>
  <si>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</si>
  <si>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</si>
  <si>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</si>
  <si>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</si>
  <si>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</si>
  <si>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</si>
  <si>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</si>
  <si>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</si>
  <si>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</si>
  <si>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</si>
  <si>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</si>
  <si>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</si>
  <si>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</si>
  <si>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</si>
  <si>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</si>
  <si>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</si>
  <si>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</si>
  <si>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</si>
  <si>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</si>
  <si>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</si>
  <si>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</si>
  <si>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</si>
  <si>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</si>
  <si>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</si>
  <si>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</si>
  <si>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</si>
  <si>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</si>
  <si>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</si>
  <si>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</si>
  <si>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</si>
  <si>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</si>
  <si>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</si>
  <si>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</si>
  <si>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</si>
  <si>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</si>
  <si>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</si>
  <si>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</si>
  <si>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</si>
  <si>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</si>
  <si>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</si>
  <si>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</si>
  <si>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</si>
  <si>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</si>
  <si>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</si>
  <si>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</si>
  <si>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</si>
  <si>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</si>
  <si>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</si>
  <si>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</si>
  <si>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</si>
  <si>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</si>
  <si>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</si>
  <si>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</si>
  <si>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</si>
  <si>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</si>
  <si>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</si>
  <si>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</si>
  <si>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</si>
  <si>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</si>
  <si>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</si>
  <si>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</si>
  <si>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</si>
  <si>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</si>
  <si>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</si>
  <si>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</si>
  <si>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</si>
  <si>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</si>
  <si>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</si>
  <si>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</si>
  <si>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</si>
  <si>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</si>
  <si>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</si>
  <si>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</si>
  <si>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</si>
  <si>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</si>
  <si>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</si>
  <si>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</si>
  <si>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</si>
  <si>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</si>
  <si>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</si>
  <si>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</si>
  <si>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</si>
  <si>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</si>
  <si>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</si>
  <si>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</si>
  <si>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</si>
  <si>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</si>
  <si>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水需要の合理化や経年化施設の更新を見据えつつ、引き続き、持続的・効率的な安定給水と経営基盤の強化に努めていく。</t>
    <rPh sb="1" eb="2">
      <t>ミズ</t>
    </rPh>
    <rPh sb="2" eb="4">
      <t>ジュヨウ</t>
    </rPh>
    <rPh sb="5" eb="8">
      <t>ゴウリカ</t>
    </rPh>
    <rPh sb="9" eb="12">
      <t>ケイネンカ</t>
    </rPh>
    <rPh sb="12" eb="14">
      <t>シセツ</t>
    </rPh>
    <rPh sb="15" eb="17">
      <t>コウシン</t>
    </rPh>
    <rPh sb="18" eb="20">
      <t>ミス</t>
    </rPh>
    <rPh sb="24" eb="25">
      <t>ヒ</t>
    </rPh>
    <rPh sb="26" eb="27">
      <t>ツヅ</t>
    </rPh>
    <rPh sb="29" eb="32">
      <t>ジゾクテキ</t>
    </rPh>
    <rPh sb="33" eb="36">
      <t>コウリツテキ</t>
    </rPh>
    <rPh sb="37" eb="41">
      <t>アンテイキュウスイ</t>
    </rPh>
    <rPh sb="42" eb="44">
      <t>ケイエイ</t>
    </rPh>
    <rPh sb="44" eb="46">
      <t>キバン</t>
    </rPh>
    <rPh sb="47" eb="49">
      <t>キョウカ</t>
    </rPh>
    <rPh sb="50" eb="51">
      <t>ツト</t>
    </rPh>
    <phoneticPr fontId="5"/>
  </si>
  <si>
    <t>　類似団体との比較では、①有形固定資産減価償却率、②管路経年化率は低くなっている。これは、計画的な更新に努めてきたことから法定耐用年数を上回る資産が少ないためである。引き続き、計画的な更新に努めていく。</t>
    <rPh sb="1" eb="5">
      <t>ルイジダンタイ</t>
    </rPh>
    <rPh sb="7" eb="9">
      <t>ヒカク</t>
    </rPh>
    <rPh sb="13" eb="15">
      <t>ユウケイ</t>
    </rPh>
    <rPh sb="15" eb="17">
      <t>コテイ</t>
    </rPh>
    <rPh sb="17" eb="19">
      <t>シサン</t>
    </rPh>
    <rPh sb="19" eb="21">
      <t>ゲンカ</t>
    </rPh>
    <rPh sb="21" eb="23">
      <t>ショウキャク</t>
    </rPh>
    <rPh sb="23" eb="24">
      <t>リツ</t>
    </rPh>
    <rPh sb="26" eb="32">
      <t>カンロケイネンカリツ</t>
    </rPh>
    <rPh sb="33" eb="34">
      <t>ヒク</t>
    </rPh>
    <rPh sb="61" eb="67">
      <t>ホウテイタイヨウネンスウ</t>
    </rPh>
    <rPh sb="68" eb="70">
      <t>ウワマワ</t>
    </rPh>
    <rPh sb="71" eb="73">
      <t>シサン</t>
    </rPh>
    <rPh sb="74" eb="75">
      <t>スク</t>
    </rPh>
    <rPh sb="83" eb="84">
      <t>ヒ</t>
    </rPh>
    <rPh sb="85" eb="86">
      <t>ツヅ</t>
    </rPh>
    <rPh sb="88" eb="91">
      <t>ケイカクテキ</t>
    </rPh>
    <rPh sb="92" eb="94">
      <t>コウシン</t>
    </rPh>
    <rPh sb="95" eb="96">
      <t>ツト</t>
    </rPh>
    <phoneticPr fontId="5"/>
  </si>
  <si>
    <r>
      <t>　④企業債残高対給水収益比率は、令和元年度以降更新投資の増加に対応するため企業債を発行しており値が上昇している。
　⑤料金回収率は100％を超えており、類似団体の平均値と比較しても高い値となっている。　    
　①経常収支比率は減価償却費等の費用の増加により減少しているものの、健全経営の水準とされる100％を上回っている。
　③流動比率は更新投資に伴う費用の増加により減少しているものの、健全経営の水準とされる100％を上回っている。
 ⑥給水原価は減価償却費等の費用の増加により値が上昇している。</t>
    </r>
    <r>
      <rPr>
        <sz val="11"/>
        <rFont val="ＭＳ ゴシック"/>
        <family val="3"/>
        <charset val="128"/>
      </rPr>
      <t xml:space="preserve">
　②累積欠損金比率は0％となっており,⑦施設利用率、⑧契約率ともに類似団体の平均値を上回っていることから、事業運営は安定していると考えている。引き続き、経営基盤の強化に努める。</t>
    </r>
    <rPh sb="130" eb="132">
      <t>ゲンショウ</t>
    </rPh>
    <rPh sb="166" eb="170">
      <t>リュウドウヒリツ</t>
    </rPh>
    <rPh sb="176" eb="177">
      <t>トモナ</t>
    </rPh>
    <rPh sb="178" eb="180">
      <t>ヒヨウ</t>
    </rPh>
    <rPh sb="181" eb="183">
      <t>ゾウカ</t>
    </rPh>
    <rPh sb="186" eb="188">
      <t>ゲンショウ</t>
    </rPh>
    <rPh sb="222" eb="226">
      <t>キュウスイゲンカ</t>
    </rPh>
    <rPh sb="242" eb="243">
      <t>アタイ</t>
    </rPh>
    <rPh sb="244" eb="246">
      <t>ジョウショウ</t>
    </rPh>
    <rPh sb="285" eb="287">
      <t>ルイジ</t>
    </rPh>
    <rPh sb="287" eb="289">
      <t>ダンタイ</t>
    </rPh>
    <rPh sb="290" eb="292">
      <t>ヘイキン</t>
    </rPh>
    <rPh sb="292" eb="293">
      <t>アタイ</t>
    </rPh>
    <rPh sb="294" eb="29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</si>
</sst>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51.92</c:v>
                </c:pt>
                <c:pt idx="1">
                  <c:v>52.08</c:v>
                </c:pt>
                <c:pt idx="2">
                  <c:v>51.96</c:v>
                </c:pt>
                <c:pt idx="3">
                  <c:v>47.69</c:v>
                </c:pt>
                <c:pt idx="4">
                  <c:v>46.35</c:v>
                </c:pt>
              </c:numCache>
            </c:numRef>
          </c:val>
          <c:extLst>
            <c:ext xmlns:c16="http://schemas.microsoft.com/office/drawing/2014/chart" uri="{C3380CC4-5D6E-409C-BE32-E72D297353CC}">
              <c16:uniqueId val="{00000000-BCE4-490A-8256-D3728481E8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BCE4-490A-8256-D3728481E8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33.39</c:v>
                </c:pt>
                <c:pt idx="1">
                  <c:v>33.130000000000003</c:v>
                </c:pt>
                <c:pt idx="2">
                  <c:v>35.06</c:v>
                </c:pt>
                <c:pt idx="3">
                  <c:v>33.51</c:v>
                </c:pt>
                <c:pt idx="4">
                  <c:v>32.96</c:v>
                </c:pt>
              </c:numCache>
            </c:numRef>
          </c:val>
          <c:extLst>
            <c:ext xmlns:c16="http://schemas.microsoft.com/office/drawing/2014/chart" uri="{C3380CC4-5D6E-409C-BE32-E72D297353CC}">
              <c16:uniqueId val="{00000000-2AA3-4295-BEB7-3965728562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2AA3-4295-BEB7-3965728562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3.66</c:v>
                </c:pt>
                <c:pt idx="1">
                  <c:v>0.23</c:v>
                </c:pt>
                <c:pt idx="2">
                  <c:v>3.28</c:v>
                </c:pt>
                <c:pt idx="3">
                  <c:v>0.4</c:v>
                </c:pt>
                <c:pt idx="4">
                  <c:v>0.09</c:v>
                </c:pt>
              </c:numCache>
            </c:numRef>
          </c:val>
          <c:extLst>
            <c:ext xmlns:c16="http://schemas.microsoft.com/office/drawing/2014/chart" uri="{C3380CC4-5D6E-409C-BE32-E72D297353CC}">
              <c16:uniqueId val="{00000000-B8C5-49A3-B8D5-B58B9B6047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B8C5-49A3-B8D5-B58B9B6047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289.97000000000003</c:v>
                </c:pt>
                <c:pt idx="1">
                  <c:v>327.13</c:v>
                </c:pt>
                <c:pt idx="2">
                  <c:v>193.7</c:v>
                </c:pt>
                <c:pt idx="3">
                  <c:v>234.73</c:v>
                </c:pt>
                <c:pt idx="4">
                  <c:v>120.33</c:v>
                </c:pt>
              </c:numCache>
            </c:numRef>
          </c:val>
          <c:extLst>
            <c:ext xmlns:c16="http://schemas.microsoft.com/office/drawing/2014/chart" uri="{C3380CC4-5D6E-409C-BE32-E72D297353CC}">
              <c16:uniqueId val="{00000000-5AB3-41EC-B9BA-DA5922C694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5AB3-41EC-B9BA-DA5922C694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263.07</c:v>
                </c:pt>
                <c:pt idx="1">
                  <c:v>244.29</c:v>
                </c:pt>
                <c:pt idx="2">
                  <c:v>274.77</c:v>
                </c:pt>
                <c:pt idx="3">
                  <c:v>279.68</c:v>
                </c:pt>
                <c:pt idx="4">
                  <c:v>316.14</c:v>
                </c:pt>
              </c:numCache>
            </c:numRef>
          </c:val>
          <c:extLst>
            <c:ext xmlns:c16="http://schemas.microsoft.com/office/drawing/2014/chart" uri="{C3380CC4-5D6E-409C-BE32-E72D297353CC}">
              <c16:uniqueId val="{00000000-06E7-423B-A834-9831206C97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06E7-423B-A834-9831206C97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131.44999999999999</c:v>
                </c:pt>
                <c:pt idx="1">
                  <c:v>133.59</c:v>
                </c:pt>
                <c:pt idx="2">
                  <c:v>139.27000000000001</c:v>
                </c:pt>
                <c:pt idx="3">
                  <c:v>136.6</c:v>
                </c:pt>
                <c:pt idx="4">
                  <c:v>110.34</c:v>
                </c:pt>
              </c:numCache>
            </c:numRef>
          </c:val>
          <c:extLst>
            <c:ext xmlns:c16="http://schemas.microsoft.com/office/drawing/2014/chart" uri="{C3380CC4-5D6E-409C-BE32-E72D297353CC}">
              <c16:uniqueId val="{00000000-20F3-440F-860F-BC2CBEB421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20F3-440F-860F-BC2CBEB421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32.270000000000003</c:v>
                </c:pt>
                <c:pt idx="1">
                  <c:v>31.84</c:v>
                </c:pt>
                <c:pt idx="2">
                  <c:v>30.43</c:v>
                </c:pt>
                <c:pt idx="3">
                  <c:v>31.17</c:v>
                </c:pt>
                <c:pt idx="4">
                  <c:v>38.479999999999997</c:v>
                </c:pt>
              </c:numCache>
            </c:numRef>
          </c:val>
          <c:extLst>
            <c:ext xmlns:c16="http://schemas.microsoft.com/office/drawing/2014/chart" uri="{C3380CC4-5D6E-409C-BE32-E72D297353CC}">
              <c16:uniqueId val="{00000000-D4A0-482A-83B9-1DBE7CAE43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D4A0-482A-83B9-1DBE7CAE43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45.12</c:v>
                </c:pt>
                <c:pt idx="1">
                  <c:v>44.46</c:v>
                </c:pt>
                <c:pt idx="2">
                  <c:v>45.94</c:v>
                </c:pt>
                <c:pt idx="3">
                  <c:v>43.84</c:v>
                </c:pt>
                <c:pt idx="4">
                  <c:v>41.63</c:v>
                </c:pt>
              </c:numCache>
            </c:numRef>
          </c:val>
          <c:extLst>
            <c:ext xmlns:c16="http://schemas.microsoft.com/office/drawing/2014/chart" uri="{C3380CC4-5D6E-409C-BE32-E72D297353CC}">
              <c16:uniqueId val="{00000000-2077-41E0-94BD-E7B2D8ED9D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2077-41E0-94BD-E7B2D8ED9D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83.14</c:v>
                </c:pt>
                <c:pt idx="1">
                  <c:v>83.46</c:v>
                </c:pt>
                <c:pt idx="2">
                  <c:v>85.11</c:v>
                </c:pt>
                <c:pt idx="3">
                  <c:v>85.45</c:v>
                </c:pt>
                <c:pt idx="4">
                  <c:v>85.45</c:v>
                </c:pt>
              </c:numCache>
            </c:numRef>
          </c:val>
          <c:extLst>
            <c:ext xmlns:c16="http://schemas.microsoft.com/office/drawing/2014/chart" uri="{C3380CC4-5D6E-409C-BE32-E72D297353CC}">
              <c16:uniqueId val="{00000000-67FC-4766-B639-4043777517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67FC-4766-B639-4043777517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0-48FE-8A42-588C0DA71E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C4C0-48FE-8A42-588C0DA71E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132.85</c:v>
                </c:pt>
                <c:pt idx="1">
                  <c:v>134.97999999999999</c:v>
                </c:pt>
                <c:pt idx="2">
                  <c:v>140</c:v>
                </c:pt>
                <c:pt idx="3">
                  <c:v>137.25</c:v>
                </c:pt>
                <c:pt idx="4">
                  <c:v>112.77</c:v>
                </c:pt>
              </c:numCache>
            </c:numRef>
          </c:val>
          <c:extLst>
            <c:ext xmlns:c16="http://schemas.microsoft.com/office/drawing/2014/chart" uri="{C3380CC4-5D6E-409C-BE32-E72D297353CC}">
              <c16:uniqueId val="{00000000-40C9-4527-997B-A2E58418B1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40C9-4527-997B-A2E58418B1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H43" zoomScaleNormal="100" workbookViewId="0">
      <selection activeCell="QY37" sqref="QY37"/>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兵庫県　神戸市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106000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44124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68.3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90576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107</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132.85</v>
      </c>
      <c r="Y32" s="90"/>
      <c r="Z32" s="90"/>
      <c r="AA32" s="90"/>
      <c r="AB32" s="90"/>
      <c r="AC32" s="90"/>
      <c r="AD32" s="90"/>
      <c r="AE32" s="90"/>
      <c r="AF32" s="90"/>
      <c r="AG32" s="90"/>
      <c r="AH32" s="90"/>
      <c r="AI32" s="90"/>
      <c r="AJ32" s="90"/>
      <c r="AK32" s="90"/>
      <c r="AL32" s="90"/>
      <c r="AM32" s="90"/>
      <c r="AN32" s="90"/>
      <c r="AO32" s="90"/>
      <c r="AP32" s="90"/>
      <c r="AQ32" s="91"/>
      <c r="AR32" s="89">
        <f>データ!U6</f>
        <v>134.97999999999999</v>
      </c>
      <c r="AS32" s="90"/>
      <c r="AT32" s="90"/>
      <c r="AU32" s="90"/>
      <c r="AV32" s="90"/>
      <c r="AW32" s="90"/>
      <c r="AX32" s="90"/>
      <c r="AY32" s="90"/>
      <c r="AZ32" s="90"/>
      <c r="BA32" s="90"/>
      <c r="BB32" s="90"/>
      <c r="BC32" s="90"/>
      <c r="BD32" s="90"/>
      <c r="BE32" s="90"/>
      <c r="BF32" s="90"/>
      <c r="BG32" s="90"/>
      <c r="BH32" s="90"/>
      <c r="BI32" s="90"/>
      <c r="BJ32" s="90"/>
      <c r="BK32" s="91"/>
      <c r="BL32" s="89">
        <f>データ!V6</f>
        <v>140</v>
      </c>
      <c r="BM32" s="90"/>
      <c r="BN32" s="90"/>
      <c r="BO32" s="90"/>
      <c r="BP32" s="90"/>
      <c r="BQ32" s="90"/>
      <c r="BR32" s="90"/>
      <c r="BS32" s="90"/>
      <c r="BT32" s="90"/>
      <c r="BU32" s="90"/>
      <c r="BV32" s="90"/>
      <c r="BW32" s="90"/>
      <c r="BX32" s="90"/>
      <c r="BY32" s="90"/>
      <c r="BZ32" s="90"/>
      <c r="CA32" s="90"/>
      <c r="CB32" s="90"/>
      <c r="CC32" s="90"/>
      <c r="CD32" s="90"/>
      <c r="CE32" s="91"/>
      <c r="CF32" s="89">
        <f>データ!W6</f>
        <v>137.25</v>
      </c>
      <c r="CG32" s="90"/>
      <c r="CH32" s="90"/>
      <c r="CI32" s="90"/>
      <c r="CJ32" s="90"/>
      <c r="CK32" s="90"/>
      <c r="CL32" s="90"/>
      <c r="CM32" s="90"/>
      <c r="CN32" s="90"/>
      <c r="CO32" s="90"/>
      <c r="CP32" s="90"/>
      <c r="CQ32" s="90"/>
      <c r="CR32" s="90"/>
      <c r="CS32" s="90"/>
      <c r="CT32" s="90"/>
      <c r="CU32" s="90"/>
      <c r="CV32" s="90"/>
      <c r="CW32" s="90"/>
      <c r="CX32" s="90"/>
      <c r="CY32" s="91"/>
      <c r="CZ32" s="89">
        <f>データ!X6</f>
        <v>112.77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289.97000000000003</v>
      </c>
      <c r="JM32" s="90"/>
      <c r="JN32" s="90"/>
      <c r="JO32" s="90"/>
      <c r="JP32" s="90"/>
      <c r="JQ32" s="90"/>
      <c r="JR32" s="90"/>
      <c r="JS32" s="90"/>
      <c r="JT32" s="90"/>
      <c r="JU32" s="90"/>
      <c r="JV32" s="90"/>
      <c r="JW32" s="90"/>
      <c r="JX32" s="90"/>
      <c r="JY32" s="90"/>
      <c r="JZ32" s="90"/>
      <c r="KA32" s="90"/>
      <c r="KB32" s="90"/>
      <c r="KC32" s="90"/>
      <c r="KD32" s="90"/>
      <c r="KE32" s="91"/>
      <c r="KF32" s="89">
        <f>データ!AQ6</f>
        <v>327.13</v>
      </c>
      <c r="KG32" s="90"/>
      <c r="KH32" s="90"/>
      <c r="KI32" s="90"/>
      <c r="KJ32" s="90"/>
      <c r="KK32" s="90"/>
      <c r="KL32" s="90"/>
      <c r="KM32" s="90"/>
      <c r="KN32" s="90"/>
      <c r="KO32" s="90"/>
      <c r="KP32" s="90"/>
      <c r="KQ32" s="90"/>
      <c r="KR32" s="90"/>
      <c r="KS32" s="90"/>
      <c r="KT32" s="90"/>
      <c r="KU32" s="90"/>
      <c r="KV32" s="90"/>
      <c r="KW32" s="90"/>
      <c r="KX32" s="90"/>
      <c r="KY32" s="91"/>
      <c r="KZ32" s="89">
        <f>データ!AR6</f>
        <v>193.7</v>
      </c>
      <c r="LA32" s="90"/>
      <c r="LB32" s="90"/>
      <c r="LC32" s="90"/>
      <c r="LD32" s="90"/>
      <c r="LE32" s="90"/>
      <c r="LF32" s="90"/>
      <c r="LG32" s="90"/>
      <c r="LH32" s="90"/>
      <c r="LI32" s="90"/>
      <c r="LJ32" s="90"/>
      <c r="LK32" s="90"/>
      <c r="LL32" s="90"/>
      <c r="LM32" s="90"/>
      <c r="LN32" s="90"/>
      <c r="LO32" s="90"/>
      <c r="LP32" s="90"/>
      <c r="LQ32" s="90"/>
      <c r="LR32" s="90"/>
      <c r="LS32" s="91"/>
      <c r="LT32" s="89">
        <f>データ!AS6</f>
        <v>234.73</v>
      </c>
      <c r="LU32" s="90"/>
      <c r="LV32" s="90"/>
      <c r="LW32" s="90"/>
      <c r="LX32" s="90"/>
      <c r="LY32" s="90"/>
      <c r="LZ32" s="90"/>
      <c r="MA32" s="90"/>
      <c r="MB32" s="90"/>
      <c r="MC32" s="90"/>
      <c r="MD32" s="90"/>
      <c r="ME32" s="90"/>
      <c r="MF32" s="90"/>
      <c r="MG32" s="90"/>
      <c r="MH32" s="90"/>
      <c r="MI32" s="90"/>
      <c r="MJ32" s="90"/>
      <c r="MK32" s="90"/>
      <c r="ML32" s="90"/>
      <c r="MM32" s="91"/>
      <c r="MN32" s="89">
        <f>データ!AT6</f>
        <v>120.33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263.07</v>
      </c>
      <c r="OG32" s="90"/>
      <c r="OH32" s="90"/>
      <c r="OI32" s="90"/>
      <c r="OJ32" s="90"/>
      <c r="OK32" s="90"/>
      <c r="OL32" s="90"/>
      <c r="OM32" s="90"/>
      <c r="ON32" s="90"/>
      <c r="OO32" s="90"/>
      <c r="OP32" s="90"/>
      <c r="OQ32" s="90"/>
      <c r="OR32" s="90"/>
      <c r="OS32" s="90"/>
      <c r="OT32" s="90"/>
      <c r="OU32" s="90"/>
      <c r="OV32" s="90"/>
      <c r="OW32" s="90"/>
      <c r="OX32" s="90"/>
      <c r="OY32" s="91"/>
      <c r="OZ32" s="89">
        <f>データ!BB6</f>
        <v>244.29</v>
      </c>
      <c r="PA32" s="90"/>
      <c r="PB32" s="90"/>
      <c r="PC32" s="90"/>
      <c r="PD32" s="90"/>
      <c r="PE32" s="90"/>
      <c r="PF32" s="90"/>
      <c r="PG32" s="90"/>
      <c r="PH32" s="90"/>
      <c r="PI32" s="90"/>
      <c r="PJ32" s="90"/>
      <c r="PK32" s="90"/>
      <c r="PL32" s="90"/>
      <c r="PM32" s="90"/>
      <c r="PN32" s="90"/>
      <c r="PO32" s="90"/>
      <c r="PP32" s="90"/>
      <c r="PQ32" s="90"/>
      <c r="PR32" s="90"/>
      <c r="PS32" s="91"/>
      <c r="PT32" s="89">
        <f>データ!BC6</f>
        <v>274.77</v>
      </c>
      <c r="PU32" s="90"/>
      <c r="PV32" s="90"/>
      <c r="PW32" s="90"/>
      <c r="PX32" s="90"/>
      <c r="PY32" s="90"/>
      <c r="PZ32" s="90"/>
      <c r="QA32" s="90"/>
      <c r="QB32" s="90"/>
      <c r="QC32" s="90"/>
      <c r="QD32" s="90"/>
      <c r="QE32" s="90"/>
      <c r="QF32" s="90"/>
      <c r="QG32" s="90"/>
      <c r="QH32" s="90"/>
      <c r="QI32" s="90"/>
      <c r="QJ32" s="90"/>
      <c r="QK32" s="90"/>
      <c r="QL32" s="90"/>
      <c r="QM32" s="91"/>
      <c r="QN32" s="89">
        <f>データ!BD6</f>
        <v>279.68</v>
      </c>
      <c r="QO32" s="90"/>
      <c r="QP32" s="90"/>
      <c r="QQ32" s="90"/>
      <c r="QR32" s="90"/>
      <c r="QS32" s="90"/>
      <c r="QT32" s="90"/>
      <c r="QU32" s="90"/>
      <c r="QV32" s="90"/>
      <c r="QW32" s="90"/>
      <c r="QX32" s="90"/>
      <c r="QY32" s="90"/>
      <c r="QZ32" s="90"/>
      <c r="RA32" s="90"/>
      <c r="RB32" s="90"/>
      <c r="RC32" s="90"/>
      <c r="RD32" s="90"/>
      <c r="RE32" s="90"/>
      <c r="RF32" s="90"/>
      <c r="RG32" s="91"/>
      <c r="RH32" s="89">
        <f>データ!BE6</f>
        <v>316.14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106</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131.44999999999999</v>
      </c>
      <c r="Y55" s="90"/>
      <c r="Z55" s="90"/>
      <c r="AA55" s="90"/>
      <c r="AB55" s="90"/>
      <c r="AC55" s="90"/>
      <c r="AD55" s="90"/>
      <c r="AE55" s="90"/>
      <c r="AF55" s="90"/>
      <c r="AG55" s="90"/>
      <c r="AH55" s="90"/>
      <c r="AI55" s="90"/>
      <c r="AJ55" s="90"/>
      <c r="AK55" s="90"/>
      <c r="AL55" s="90"/>
      <c r="AM55" s="90"/>
      <c r="AN55" s="90"/>
      <c r="AO55" s="90"/>
      <c r="AP55" s="90"/>
      <c r="AQ55" s="91"/>
      <c r="AR55" s="89">
        <f>データ!BM6</f>
        <v>133.59</v>
      </c>
      <c r="AS55" s="90"/>
      <c r="AT55" s="90"/>
      <c r="AU55" s="90"/>
      <c r="AV55" s="90"/>
      <c r="AW55" s="90"/>
      <c r="AX55" s="90"/>
      <c r="AY55" s="90"/>
      <c r="AZ55" s="90"/>
      <c r="BA55" s="90"/>
      <c r="BB55" s="90"/>
      <c r="BC55" s="90"/>
      <c r="BD55" s="90"/>
      <c r="BE55" s="90"/>
      <c r="BF55" s="90"/>
      <c r="BG55" s="90"/>
      <c r="BH55" s="90"/>
      <c r="BI55" s="90"/>
      <c r="BJ55" s="90"/>
      <c r="BK55" s="91"/>
      <c r="BL55" s="89">
        <f>データ!BN6</f>
        <v>139.27000000000001</v>
      </c>
      <c r="BM55" s="90"/>
      <c r="BN55" s="90"/>
      <c r="BO55" s="90"/>
      <c r="BP55" s="90"/>
      <c r="BQ55" s="90"/>
      <c r="BR55" s="90"/>
      <c r="BS55" s="90"/>
      <c r="BT55" s="90"/>
      <c r="BU55" s="90"/>
      <c r="BV55" s="90"/>
      <c r="BW55" s="90"/>
      <c r="BX55" s="90"/>
      <c r="BY55" s="90"/>
      <c r="BZ55" s="90"/>
      <c r="CA55" s="90"/>
      <c r="CB55" s="90"/>
      <c r="CC55" s="90"/>
      <c r="CD55" s="90"/>
      <c r="CE55" s="91"/>
      <c r="CF55" s="89">
        <f>データ!BO6</f>
        <v>136.6</v>
      </c>
      <c r="CG55" s="90"/>
      <c r="CH55" s="90"/>
      <c r="CI55" s="90"/>
      <c r="CJ55" s="90"/>
      <c r="CK55" s="90"/>
      <c r="CL55" s="90"/>
      <c r="CM55" s="90"/>
      <c r="CN55" s="90"/>
      <c r="CO55" s="90"/>
      <c r="CP55" s="90"/>
      <c r="CQ55" s="90"/>
      <c r="CR55" s="90"/>
      <c r="CS55" s="90"/>
      <c r="CT55" s="90"/>
      <c r="CU55" s="90"/>
      <c r="CV55" s="90"/>
      <c r="CW55" s="90"/>
      <c r="CX55" s="90"/>
      <c r="CY55" s="91"/>
      <c r="CZ55" s="89">
        <f>データ!BP6</f>
        <v>110.34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32.270000000000003</v>
      </c>
      <c r="ES55" s="90"/>
      <c r="ET55" s="90"/>
      <c r="EU55" s="90"/>
      <c r="EV55" s="90"/>
      <c r="EW55" s="90"/>
      <c r="EX55" s="90"/>
      <c r="EY55" s="90"/>
      <c r="EZ55" s="90"/>
      <c r="FA55" s="90"/>
      <c r="FB55" s="90"/>
      <c r="FC55" s="90"/>
      <c r="FD55" s="90"/>
      <c r="FE55" s="90"/>
      <c r="FF55" s="90"/>
      <c r="FG55" s="90"/>
      <c r="FH55" s="90"/>
      <c r="FI55" s="90"/>
      <c r="FJ55" s="90"/>
      <c r="FK55" s="91"/>
      <c r="FL55" s="89">
        <f>データ!BX6</f>
        <v>31.84</v>
      </c>
      <c r="FM55" s="90"/>
      <c r="FN55" s="90"/>
      <c r="FO55" s="90"/>
      <c r="FP55" s="90"/>
      <c r="FQ55" s="90"/>
      <c r="FR55" s="90"/>
      <c r="FS55" s="90"/>
      <c r="FT55" s="90"/>
      <c r="FU55" s="90"/>
      <c r="FV55" s="90"/>
      <c r="FW55" s="90"/>
      <c r="FX55" s="90"/>
      <c r="FY55" s="90"/>
      <c r="FZ55" s="90"/>
      <c r="GA55" s="90"/>
      <c r="GB55" s="90"/>
      <c r="GC55" s="90"/>
      <c r="GD55" s="90"/>
      <c r="GE55" s="91"/>
      <c r="GF55" s="89">
        <f>データ!BY6</f>
        <v>30.43</v>
      </c>
      <c r="GG55" s="90"/>
      <c r="GH55" s="90"/>
      <c r="GI55" s="90"/>
      <c r="GJ55" s="90"/>
      <c r="GK55" s="90"/>
      <c r="GL55" s="90"/>
      <c r="GM55" s="90"/>
      <c r="GN55" s="90"/>
      <c r="GO55" s="90"/>
      <c r="GP55" s="90"/>
      <c r="GQ55" s="90"/>
      <c r="GR55" s="90"/>
      <c r="GS55" s="90"/>
      <c r="GT55" s="90"/>
      <c r="GU55" s="90"/>
      <c r="GV55" s="90"/>
      <c r="GW55" s="90"/>
      <c r="GX55" s="90"/>
      <c r="GY55" s="91"/>
      <c r="GZ55" s="89">
        <f>データ!BZ6</f>
        <v>31.17</v>
      </c>
      <c r="HA55" s="90"/>
      <c r="HB55" s="90"/>
      <c r="HC55" s="90"/>
      <c r="HD55" s="90"/>
      <c r="HE55" s="90"/>
      <c r="HF55" s="90"/>
      <c r="HG55" s="90"/>
      <c r="HH55" s="90"/>
      <c r="HI55" s="90"/>
      <c r="HJ55" s="90"/>
      <c r="HK55" s="90"/>
      <c r="HL55" s="90"/>
      <c r="HM55" s="90"/>
      <c r="HN55" s="90"/>
      <c r="HO55" s="90"/>
      <c r="HP55" s="90"/>
      <c r="HQ55" s="90"/>
      <c r="HR55" s="90"/>
      <c r="HS55" s="91"/>
      <c r="HT55" s="89">
        <f>データ!CA6</f>
        <v>38.479999999999997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45.12</v>
      </c>
      <c r="JM55" s="90"/>
      <c r="JN55" s="90"/>
      <c r="JO55" s="90"/>
      <c r="JP55" s="90"/>
      <c r="JQ55" s="90"/>
      <c r="JR55" s="90"/>
      <c r="JS55" s="90"/>
      <c r="JT55" s="90"/>
      <c r="JU55" s="90"/>
      <c r="JV55" s="90"/>
      <c r="JW55" s="90"/>
      <c r="JX55" s="90"/>
      <c r="JY55" s="90"/>
      <c r="JZ55" s="90"/>
      <c r="KA55" s="90"/>
      <c r="KB55" s="90"/>
      <c r="KC55" s="90"/>
      <c r="KD55" s="90"/>
      <c r="KE55" s="91"/>
      <c r="KF55" s="89">
        <f>データ!CI6</f>
        <v>44.46</v>
      </c>
      <c r="KG55" s="90"/>
      <c r="KH55" s="90"/>
      <c r="KI55" s="90"/>
      <c r="KJ55" s="90"/>
      <c r="KK55" s="90"/>
      <c r="KL55" s="90"/>
      <c r="KM55" s="90"/>
      <c r="KN55" s="90"/>
      <c r="KO55" s="90"/>
      <c r="KP55" s="90"/>
      <c r="KQ55" s="90"/>
      <c r="KR55" s="90"/>
      <c r="KS55" s="90"/>
      <c r="KT55" s="90"/>
      <c r="KU55" s="90"/>
      <c r="KV55" s="90"/>
      <c r="KW55" s="90"/>
      <c r="KX55" s="90"/>
      <c r="KY55" s="91"/>
      <c r="KZ55" s="89">
        <f>データ!CJ6</f>
        <v>45.94</v>
      </c>
      <c r="LA55" s="90"/>
      <c r="LB55" s="90"/>
      <c r="LC55" s="90"/>
      <c r="LD55" s="90"/>
      <c r="LE55" s="90"/>
      <c r="LF55" s="90"/>
      <c r="LG55" s="90"/>
      <c r="LH55" s="90"/>
      <c r="LI55" s="90"/>
      <c r="LJ55" s="90"/>
      <c r="LK55" s="90"/>
      <c r="LL55" s="90"/>
      <c r="LM55" s="90"/>
      <c r="LN55" s="90"/>
      <c r="LO55" s="90"/>
      <c r="LP55" s="90"/>
      <c r="LQ55" s="90"/>
      <c r="LR55" s="90"/>
      <c r="LS55" s="91"/>
      <c r="LT55" s="89">
        <f>データ!CK6</f>
        <v>43.84</v>
      </c>
      <c r="LU55" s="90"/>
      <c r="LV55" s="90"/>
      <c r="LW55" s="90"/>
      <c r="LX55" s="90"/>
      <c r="LY55" s="90"/>
      <c r="LZ55" s="90"/>
      <c r="MA55" s="90"/>
      <c r="MB55" s="90"/>
      <c r="MC55" s="90"/>
      <c r="MD55" s="90"/>
      <c r="ME55" s="90"/>
      <c r="MF55" s="90"/>
      <c r="MG55" s="90"/>
      <c r="MH55" s="90"/>
      <c r="MI55" s="90"/>
      <c r="MJ55" s="90"/>
      <c r="MK55" s="90"/>
      <c r="ML55" s="90"/>
      <c r="MM55" s="91"/>
      <c r="MN55" s="89">
        <f>データ!CL6</f>
        <v>41.63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83.14</v>
      </c>
      <c r="OG55" s="90"/>
      <c r="OH55" s="90"/>
      <c r="OI55" s="90"/>
      <c r="OJ55" s="90"/>
      <c r="OK55" s="90"/>
      <c r="OL55" s="90"/>
      <c r="OM55" s="90"/>
      <c r="ON55" s="90"/>
      <c r="OO55" s="90"/>
      <c r="OP55" s="90"/>
      <c r="OQ55" s="90"/>
      <c r="OR55" s="90"/>
      <c r="OS55" s="90"/>
      <c r="OT55" s="90"/>
      <c r="OU55" s="90"/>
      <c r="OV55" s="90"/>
      <c r="OW55" s="90"/>
      <c r="OX55" s="90"/>
      <c r="OY55" s="91"/>
      <c r="OZ55" s="89">
        <f>データ!CT6</f>
        <v>83.46</v>
      </c>
      <c r="PA55" s="90"/>
      <c r="PB55" s="90"/>
      <c r="PC55" s="90"/>
      <c r="PD55" s="90"/>
      <c r="PE55" s="90"/>
      <c r="PF55" s="90"/>
      <c r="PG55" s="90"/>
      <c r="PH55" s="90"/>
      <c r="PI55" s="90"/>
      <c r="PJ55" s="90"/>
      <c r="PK55" s="90"/>
      <c r="PL55" s="90"/>
      <c r="PM55" s="90"/>
      <c r="PN55" s="90"/>
      <c r="PO55" s="90"/>
      <c r="PP55" s="90"/>
      <c r="PQ55" s="90"/>
      <c r="PR55" s="90"/>
      <c r="PS55" s="91"/>
      <c r="PT55" s="89">
        <f>データ!CU6</f>
        <v>85.11</v>
      </c>
      <c r="PU55" s="90"/>
      <c r="PV55" s="90"/>
      <c r="PW55" s="90"/>
      <c r="PX55" s="90"/>
      <c r="PY55" s="90"/>
      <c r="PZ55" s="90"/>
      <c r="QA55" s="90"/>
      <c r="QB55" s="90"/>
      <c r="QC55" s="90"/>
      <c r="QD55" s="90"/>
      <c r="QE55" s="90"/>
      <c r="QF55" s="90"/>
      <c r="QG55" s="90"/>
      <c r="QH55" s="90"/>
      <c r="QI55" s="90"/>
      <c r="QJ55" s="90"/>
      <c r="QK55" s="90"/>
      <c r="QL55" s="90"/>
      <c r="QM55" s="91"/>
      <c r="QN55" s="89">
        <f>データ!CV6</f>
        <v>85.45</v>
      </c>
      <c r="QO55" s="90"/>
      <c r="QP55" s="90"/>
      <c r="QQ55" s="90"/>
      <c r="QR55" s="90"/>
      <c r="QS55" s="90"/>
      <c r="QT55" s="90"/>
      <c r="QU55" s="90"/>
      <c r="QV55" s="90"/>
      <c r="QW55" s="90"/>
      <c r="QX55" s="90"/>
      <c r="QY55" s="90"/>
      <c r="QZ55" s="90"/>
      <c r="RA55" s="90"/>
      <c r="RB55" s="90"/>
      <c r="RC55" s="90"/>
      <c r="RD55" s="90"/>
      <c r="RE55" s="90"/>
      <c r="RF55" s="90"/>
      <c r="RG55" s="91"/>
      <c r="RH55" s="89">
        <f>データ!CW6</f>
        <v>85.45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51.92</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52.08</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51.96</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47.69</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46.35</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33.39</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33.130000000000003</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35.06</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33.51</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32.96</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3.66</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0.23</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3.28</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0.4</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0.09</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55.25</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57.11</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57.57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57.63</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58.13</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44.05</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51.87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52.33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52.35</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53.69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0.28000000000000003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0.77</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jbhnwGphrqQLmQJRKswYS5Rv5ZvaLsEsp4Dfr5pWQ4BgK1OzqaEXFZVlSMcciUiuHwH/lAGBC4Q3Ybd8wNvFQ==" saltValue="MXTtCfXetNXD6wzw5u+VH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132.85</v>
      </c>
      <c r="U6" s="35">
        <f>U7</f>
        <v>134.97999999999999</v>
      </c>
      <c r="V6" s="35">
        <f>V7</f>
        <v>140</v>
      </c>
      <c r="W6" s="35">
        <f>W7</f>
        <v>137.25</v>
      </c>
      <c r="X6" s="35">
        <f t="shared" si="3"/>
        <v>112.77</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289.97000000000003</v>
      </c>
      <c r="AQ6" s="35">
        <f>AQ7</f>
        <v>327.13</v>
      </c>
      <c r="AR6" s="35">
        <f>AR7</f>
        <v>193.7</v>
      </c>
      <c r="AS6" s="35">
        <f>AS7</f>
        <v>234.73</v>
      </c>
      <c r="AT6" s="35">
        <f t="shared" si="3"/>
        <v>120.33</v>
      </c>
      <c r="AU6" s="35">
        <f t="shared" si="3"/>
        <v>687.99</v>
      </c>
      <c r="AV6" s="35">
        <f t="shared" si="3"/>
        <v>655.75</v>
      </c>
      <c r="AW6" s="35">
        <f t="shared" si="3"/>
        <v>578.19000000000005</v>
      </c>
      <c r="AX6" s="35">
        <f t="shared" si="3"/>
        <v>638.35</v>
      </c>
      <c r="AY6" s="35">
        <f t="shared" si="3"/>
        <v>521.36</v>
      </c>
      <c r="AZ6" s="33" t="str">
        <f>IF(AZ7="-","【-】","【"&amp;SUBSTITUTE(TEXT(AZ7,"#,##0.00"),"-","△")&amp;"】")</f>
        <v>【462.72】</v>
      </c>
      <c r="BA6" s="35">
        <f t="shared" si="3"/>
        <v>263.07</v>
      </c>
      <c r="BB6" s="35">
        <f>BB7</f>
        <v>244.29</v>
      </c>
      <c r="BC6" s="35">
        <f>BC7</f>
        <v>274.77</v>
      </c>
      <c r="BD6" s="35">
        <f>BD7</f>
        <v>279.68</v>
      </c>
      <c r="BE6" s="35">
        <f t="shared" si="3"/>
        <v>316.14</v>
      </c>
      <c r="BF6" s="35">
        <f t="shared" si="3"/>
        <v>208.47</v>
      </c>
      <c r="BG6" s="35">
        <f t="shared" si="3"/>
        <v>193.85</v>
      </c>
      <c r="BH6" s="35">
        <f t="shared" si="3"/>
        <v>204.31</v>
      </c>
      <c r="BI6" s="35">
        <f t="shared" si="3"/>
        <v>214.2</v>
      </c>
      <c r="BJ6" s="35">
        <f t="shared" si="3"/>
        <v>242.32</v>
      </c>
      <c r="BK6" s="33" t="str">
        <f>IF(BK7="-","【-】","【"&amp;SUBSTITUTE(TEXT(BK7,"#,##0.00"),"-","△")&amp;"】")</f>
        <v>【233.92】</v>
      </c>
      <c r="BL6" s="35">
        <f t="shared" si="3"/>
        <v>131.44999999999999</v>
      </c>
      <c r="BM6" s="35">
        <f>BM7</f>
        <v>133.59</v>
      </c>
      <c r="BN6" s="35">
        <f>BN7</f>
        <v>139.27000000000001</v>
      </c>
      <c r="BO6" s="35">
        <f>BO7</f>
        <v>136.6</v>
      </c>
      <c r="BP6" s="35">
        <f t="shared" si="3"/>
        <v>110.34</v>
      </c>
      <c r="BQ6" s="35">
        <f t="shared" si="3"/>
        <v>105.71</v>
      </c>
      <c r="BR6" s="35">
        <f t="shared" si="3"/>
        <v>105.06</v>
      </c>
      <c r="BS6" s="35">
        <f t="shared" si="3"/>
        <v>106.98</v>
      </c>
      <c r="BT6" s="35">
        <f t="shared" si="3"/>
        <v>103.06</v>
      </c>
      <c r="BU6" s="35">
        <f t="shared" si="3"/>
        <v>100.74</v>
      </c>
      <c r="BV6" s="33" t="str">
        <f>IF(BV7="-","【-】","【"&amp;SUBSTITUTE(TEXT(BV7,"#,##0.00"),"-","△")&amp;"】")</f>
        <v>【112.31】</v>
      </c>
      <c r="BW6" s="35">
        <f t="shared" si="3"/>
        <v>32.270000000000003</v>
      </c>
      <c r="BX6" s="35">
        <f>BX7</f>
        <v>31.84</v>
      </c>
      <c r="BY6" s="35">
        <f>BY7</f>
        <v>30.43</v>
      </c>
      <c r="BZ6" s="35">
        <f>BZ7</f>
        <v>31.17</v>
      </c>
      <c r="CA6" s="35">
        <f t="shared" si="3"/>
        <v>38.479999999999997</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45.12</v>
      </c>
      <c r="CI6" s="35">
        <f>CI7</f>
        <v>44.46</v>
      </c>
      <c r="CJ6" s="35">
        <f>CJ7</f>
        <v>45.94</v>
      </c>
      <c r="CK6" s="35">
        <f>CK7</f>
        <v>43.84</v>
      </c>
      <c r="CL6" s="35">
        <f t="shared" si="5"/>
        <v>41.63</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83.14</v>
      </c>
      <c r="CT6" s="35">
        <f>CT7</f>
        <v>83.46</v>
      </c>
      <c r="CU6" s="35">
        <f>CU7</f>
        <v>85.11</v>
      </c>
      <c r="CV6" s="35">
        <f>CV7</f>
        <v>85.45</v>
      </c>
      <c r="CW6" s="35">
        <f t="shared" si="6"/>
        <v>85.45</v>
      </c>
      <c r="CX6" s="35">
        <f t="shared" si="6"/>
        <v>62.59</v>
      </c>
      <c r="CY6" s="35">
        <f t="shared" si="6"/>
        <v>61.76</v>
      </c>
      <c r="CZ6" s="35">
        <f t="shared" si="6"/>
        <v>62.75</v>
      </c>
      <c r="DA6" s="35">
        <f t="shared" si="6"/>
        <v>61.99</v>
      </c>
      <c r="DB6" s="35">
        <f t="shared" si="6"/>
        <v>62.26</v>
      </c>
      <c r="DC6" s="33" t="str">
        <f>IF(DC7="-","【-】","【"&amp;SUBSTITUTE(TEXT(DC7,"#,##0.00"),"-","△")&amp;"】")</f>
        <v>【76.67】</v>
      </c>
      <c r="DD6" s="35">
        <f t="shared" ref="DD6:DM6" si="7">DD7</f>
        <v>51.92</v>
      </c>
      <c r="DE6" s="35">
        <f>DE7</f>
        <v>52.08</v>
      </c>
      <c r="DF6" s="35">
        <f>DF7</f>
        <v>51.96</v>
      </c>
      <c r="DG6" s="35">
        <f>DG7</f>
        <v>47.69</v>
      </c>
      <c r="DH6" s="35">
        <f t="shared" si="7"/>
        <v>46.35</v>
      </c>
      <c r="DI6" s="35">
        <f t="shared" si="7"/>
        <v>55.25</v>
      </c>
      <c r="DJ6" s="35">
        <f t="shared" si="7"/>
        <v>57.11</v>
      </c>
      <c r="DK6" s="35">
        <f t="shared" si="7"/>
        <v>57.57</v>
      </c>
      <c r="DL6" s="35">
        <f t="shared" si="7"/>
        <v>57.63</v>
      </c>
      <c r="DM6" s="35">
        <f t="shared" si="7"/>
        <v>58.13</v>
      </c>
      <c r="DN6" s="33" t="str">
        <f>IF(DN7="-","【-】","【"&amp;SUBSTITUTE(TEXT(DN7,"#,##0.00"),"-","△")&amp;"】")</f>
        <v>【60.20】</v>
      </c>
      <c r="DO6" s="35">
        <f t="shared" ref="DO6:DX6" si="8">DO7</f>
        <v>33.39</v>
      </c>
      <c r="DP6" s="35">
        <f>DP7</f>
        <v>33.130000000000003</v>
      </c>
      <c r="DQ6" s="35">
        <f>DQ7</f>
        <v>35.06</v>
      </c>
      <c r="DR6" s="35">
        <f>DR7</f>
        <v>33.51</v>
      </c>
      <c r="DS6" s="35">
        <f t="shared" si="8"/>
        <v>32.96</v>
      </c>
      <c r="DT6" s="35">
        <f t="shared" si="8"/>
        <v>44.05</v>
      </c>
      <c r="DU6" s="35">
        <f t="shared" si="8"/>
        <v>51.87</v>
      </c>
      <c r="DV6" s="35">
        <f t="shared" si="8"/>
        <v>52.33</v>
      </c>
      <c r="DW6" s="35">
        <f t="shared" si="8"/>
        <v>52.35</v>
      </c>
      <c r="DX6" s="35">
        <f t="shared" si="8"/>
        <v>53.69</v>
      </c>
      <c r="DY6" s="33" t="str">
        <f>IF(DY7="-","【-】","【"&amp;SUBSTITUTE(TEXT(DY7,"#,##0.00"),"-","△")&amp;"】")</f>
        <v>【48.27】</v>
      </c>
      <c r="DZ6" s="35">
        <f t="shared" ref="DZ6:EI6" si="9">DZ7</f>
        <v>3.66</v>
      </c>
      <c r="EA6" s="35">
        <f>EA7</f>
        <v>0.23</v>
      </c>
      <c r="EB6" s="35">
        <f>EB7</f>
        <v>3.28</v>
      </c>
      <c r="EC6" s="35">
        <f>EC7</f>
        <v>0.4</v>
      </c>
      <c r="ED6" s="35">
        <f t="shared" si="9"/>
        <v>0.09</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2">
      <c r="A7"/>
      <c r="B7" s="37" t="s">
        <v>88</v>
      </c>
      <c r="C7" s="37" t="s">
        <v>89</v>
      </c>
      <c r="D7" s="37" t="s">
        <v>90</v>
      </c>
      <c r="E7" s="37" t="s">
        <v>91</v>
      </c>
      <c r="F7" s="37" t="s">
        <v>92</v>
      </c>
      <c r="G7" s="37" t="s">
        <v>93</v>
      </c>
      <c r="H7" s="37" t="s">
        <v>94</v>
      </c>
      <c r="I7" s="37" t="s">
        <v>95</v>
      </c>
      <c r="J7" s="37" t="s">
        <v>96</v>
      </c>
      <c r="K7" s="38">
        <v>106000</v>
      </c>
      <c r="L7" s="37" t="s">
        <v>97</v>
      </c>
      <c r="M7" s="38">
        <v>1</v>
      </c>
      <c r="N7" s="38">
        <v>44124</v>
      </c>
      <c r="O7" s="39" t="s">
        <v>98</v>
      </c>
      <c r="P7" s="39">
        <v>68.3</v>
      </c>
      <c r="Q7" s="38">
        <v>73</v>
      </c>
      <c r="R7" s="38">
        <v>90576</v>
      </c>
      <c r="S7" s="37" t="s">
        <v>99</v>
      </c>
      <c r="T7" s="40">
        <v>132.85</v>
      </c>
      <c r="U7" s="40">
        <v>134.97999999999999</v>
      </c>
      <c r="V7" s="40">
        <v>140</v>
      </c>
      <c r="W7" s="40">
        <v>137.25</v>
      </c>
      <c r="X7" s="40">
        <v>112.77</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289.97000000000003</v>
      </c>
      <c r="AQ7" s="40">
        <v>327.13</v>
      </c>
      <c r="AR7" s="40">
        <v>193.7</v>
      </c>
      <c r="AS7" s="40">
        <v>234.73</v>
      </c>
      <c r="AT7" s="40">
        <v>120.33</v>
      </c>
      <c r="AU7" s="40">
        <v>687.99</v>
      </c>
      <c r="AV7" s="40">
        <v>655.75</v>
      </c>
      <c r="AW7" s="40">
        <v>578.19000000000005</v>
      </c>
      <c r="AX7" s="40">
        <v>638.35</v>
      </c>
      <c r="AY7" s="40">
        <v>521.36</v>
      </c>
      <c r="AZ7" s="40">
        <v>462.72</v>
      </c>
      <c r="BA7" s="40">
        <v>263.07</v>
      </c>
      <c r="BB7" s="40">
        <v>244.29</v>
      </c>
      <c r="BC7" s="40">
        <v>274.77</v>
      </c>
      <c r="BD7" s="40">
        <v>279.68</v>
      </c>
      <c r="BE7" s="40">
        <v>316.14</v>
      </c>
      <c r="BF7" s="40">
        <v>208.47</v>
      </c>
      <c r="BG7" s="40">
        <v>193.85</v>
      </c>
      <c r="BH7" s="40">
        <v>204.31</v>
      </c>
      <c r="BI7" s="40">
        <v>214.2</v>
      </c>
      <c r="BJ7" s="40">
        <v>242.32</v>
      </c>
      <c r="BK7" s="40">
        <v>233.92</v>
      </c>
      <c r="BL7" s="40">
        <v>131.44999999999999</v>
      </c>
      <c r="BM7" s="40">
        <v>133.59</v>
      </c>
      <c r="BN7" s="40">
        <v>139.27000000000001</v>
      </c>
      <c r="BO7" s="40">
        <v>136.6</v>
      </c>
      <c r="BP7" s="40">
        <v>110.34</v>
      </c>
      <c r="BQ7" s="40">
        <v>105.71</v>
      </c>
      <c r="BR7" s="40">
        <v>105.06</v>
      </c>
      <c r="BS7" s="40">
        <v>106.98</v>
      </c>
      <c r="BT7" s="40">
        <v>103.06</v>
      </c>
      <c r="BU7" s="40">
        <v>100.74</v>
      </c>
      <c r="BV7" s="40">
        <v>112.31</v>
      </c>
      <c r="BW7" s="40">
        <v>32.270000000000003</v>
      </c>
      <c r="BX7" s="40">
        <v>31.84</v>
      </c>
      <c r="BY7" s="40">
        <v>30.43</v>
      </c>
      <c r="BZ7" s="40">
        <v>31.17</v>
      </c>
      <c r="CA7" s="40">
        <v>38.479999999999997</v>
      </c>
      <c r="CB7" s="40">
        <v>25.98</v>
      </c>
      <c r="CC7" s="40">
        <v>26.84</v>
      </c>
      <c r="CD7" s="40">
        <v>26.08</v>
      </c>
      <c r="CE7" s="40">
        <v>26.92</v>
      </c>
      <c r="CF7" s="40">
        <v>27.33</v>
      </c>
      <c r="CG7" s="40">
        <v>19.07</v>
      </c>
      <c r="CH7" s="40">
        <v>45.12</v>
      </c>
      <c r="CI7" s="40">
        <v>44.46</v>
      </c>
      <c r="CJ7" s="40">
        <v>45.94</v>
      </c>
      <c r="CK7" s="40">
        <v>43.84</v>
      </c>
      <c r="CL7" s="40">
        <v>41.63</v>
      </c>
      <c r="CM7" s="40">
        <v>40.67</v>
      </c>
      <c r="CN7" s="40">
        <v>40.89</v>
      </c>
      <c r="CO7" s="40">
        <v>41.59</v>
      </c>
      <c r="CP7" s="40">
        <v>40.29</v>
      </c>
      <c r="CQ7" s="40">
        <v>40.409999999999997</v>
      </c>
      <c r="CR7" s="40">
        <v>54.01</v>
      </c>
      <c r="CS7" s="40">
        <v>83.14</v>
      </c>
      <c r="CT7" s="40">
        <v>83.46</v>
      </c>
      <c r="CU7" s="40">
        <v>85.11</v>
      </c>
      <c r="CV7" s="40">
        <v>85.45</v>
      </c>
      <c r="CW7" s="40">
        <v>85.45</v>
      </c>
      <c r="CX7" s="40">
        <v>62.59</v>
      </c>
      <c r="CY7" s="40">
        <v>61.76</v>
      </c>
      <c r="CZ7" s="40">
        <v>62.75</v>
      </c>
      <c r="DA7" s="40">
        <v>61.99</v>
      </c>
      <c r="DB7" s="40">
        <v>62.26</v>
      </c>
      <c r="DC7" s="40">
        <v>76.67</v>
      </c>
      <c r="DD7" s="40">
        <v>51.92</v>
      </c>
      <c r="DE7" s="40">
        <v>52.08</v>
      </c>
      <c r="DF7" s="40">
        <v>51.96</v>
      </c>
      <c r="DG7" s="40">
        <v>47.69</v>
      </c>
      <c r="DH7" s="40">
        <v>46.35</v>
      </c>
      <c r="DI7" s="40">
        <v>55.25</v>
      </c>
      <c r="DJ7" s="40">
        <v>57.11</v>
      </c>
      <c r="DK7" s="40">
        <v>57.57</v>
      </c>
      <c r="DL7" s="40">
        <v>57.63</v>
      </c>
      <c r="DM7" s="40">
        <v>58.13</v>
      </c>
      <c r="DN7" s="40">
        <v>60.2</v>
      </c>
      <c r="DO7" s="40">
        <v>33.39</v>
      </c>
      <c r="DP7" s="40">
        <v>33.130000000000003</v>
      </c>
      <c r="DQ7" s="40">
        <v>35.06</v>
      </c>
      <c r="DR7" s="40">
        <v>33.51</v>
      </c>
      <c r="DS7" s="40">
        <v>32.96</v>
      </c>
      <c r="DT7" s="40">
        <v>44.05</v>
      </c>
      <c r="DU7" s="40">
        <v>51.87</v>
      </c>
      <c r="DV7" s="40">
        <v>52.33</v>
      </c>
      <c r="DW7" s="40">
        <v>52.35</v>
      </c>
      <c r="DX7" s="40">
        <v>53.69</v>
      </c>
      <c r="DY7" s="40">
        <v>48.27</v>
      </c>
      <c r="DZ7" s="40">
        <v>3.66</v>
      </c>
      <c r="EA7" s="40">
        <v>0.23</v>
      </c>
      <c r="EB7" s="40">
        <v>3.28</v>
      </c>
      <c r="EC7" s="40">
        <v>0.4</v>
      </c>
      <c r="ED7" s="40">
        <v>0.09</v>
      </c>
      <c r="EE7" s="40">
        <v>1.3</v>
      </c>
      <c r="EF7" s="40">
        <v>0.28000000000000003</v>
      </c>
      <c r="EG7" s="40">
        <v>0.77</v>
      </c>
      <c r="EH7" s="40">
        <v>0.24</v>
      </c>
      <c r="EI7" s="40">
        <v>0.22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132.85</v>
      </c>
      <c r="V11" s="48">
        <f>IF(U6="-",NA(),U6)</f>
        <v>134.97999999999999</v>
      </c>
      <c r="W11" s="48">
        <f>IF(V6="-",NA(),V6)</f>
        <v>140</v>
      </c>
      <c r="X11" s="48">
        <f>IF(W6="-",NA(),W6)</f>
        <v>137.25</v>
      </c>
      <c r="Y11" s="48">
        <f>IF(X6="-",NA(),X6)</f>
        <v>112.77</v>
      </c>
      <c r="AE11" s="47" t="s">
        <v>23</v>
      </c>
      <c r="AF11" s="48">
        <f>IF(AE6="-",NA(),AE6)</f>
        <v>0</v>
      </c>
      <c r="AG11" s="48">
        <f>IF(AF6="-",NA(),AF6)</f>
        <v>0</v>
      </c>
      <c r="AH11" s="48">
        <f>IF(AG6="-",NA(),AG6)</f>
        <v>0</v>
      </c>
      <c r="AI11" s="48">
        <f>IF(AH6="-",NA(),AH6)</f>
        <v>0</v>
      </c>
      <c r="AJ11" s="48">
        <f>IF(AI6="-",NA(),AI6)</f>
        <v>0</v>
      </c>
      <c r="AP11" s="47" t="s">
        <v>23</v>
      </c>
      <c r="AQ11" s="48">
        <f>IF(AP6="-",NA(),AP6)</f>
        <v>289.97000000000003</v>
      </c>
      <c r="AR11" s="48">
        <f>IF(AQ6="-",NA(),AQ6)</f>
        <v>327.13</v>
      </c>
      <c r="AS11" s="48">
        <f>IF(AR6="-",NA(),AR6)</f>
        <v>193.7</v>
      </c>
      <c r="AT11" s="48">
        <f>IF(AS6="-",NA(),AS6)</f>
        <v>234.73</v>
      </c>
      <c r="AU11" s="48">
        <f>IF(AT6="-",NA(),AT6)</f>
        <v>120.33</v>
      </c>
      <c r="BA11" s="47" t="s">
        <v>23</v>
      </c>
      <c r="BB11" s="48">
        <f>IF(BA6="-",NA(),BA6)</f>
        <v>263.07</v>
      </c>
      <c r="BC11" s="48">
        <f>IF(BB6="-",NA(),BB6)</f>
        <v>244.29</v>
      </c>
      <c r="BD11" s="48">
        <f>IF(BC6="-",NA(),BC6)</f>
        <v>274.77</v>
      </c>
      <c r="BE11" s="48">
        <f>IF(BD6="-",NA(),BD6)</f>
        <v>279.68</v>
      </c>
      <c r="BF11" s="48">
        <f>IF(BE6="-",NA(),BE6)</f>
        <v>316.14</v>
      </c>
      <c r="BL11" s="47" t="s">
        <v>23</v>
      </c>
      <c r="BM11" s="48">
        <f>IF(BL6="-",NA(),BL6)</f>
        <v>131.44999999999999</v>
      </c>
      <c r="BN11" s="48">
        <f>IF(BM6="-",NA(),BM6)</f>
        <v>133.59</v>
      </c>
      <c r="BO11" s="48">
        <f>IF(BN6="-",NA(),BN6)</f>
        <v>139.27000000000001</v>
      </c>
      <c r="BP11" s="48">
        <f>IF(BO6="-",NA(),BO6)</f>
        <v>136.6</v>
      </c>
      <c r="BQ11" s="48">
        <f>IF(BP6="-",NA(),BP6)</f>
        <v>110.34</v>
      </c>
      <c r="BW11" s="47" t="s">
        <v>23</v>
      </c>
      <c r="BX11" s="48">
        <f>IF(BW6="-",NA(),BW6)</f>
        <v>32.270000000000003</v>
      </c>
      <c r="BY11" s="48">
        <f>IF(BX6="-",NA(),BX6)</f>
        <v>31.84</v>
      </c>
      <c r="BZ11" s="48">
        <f>IF(BY6="-",NA(),BY6)</f>
        <v>30.43</v>
      </c>
      <c r="CA11" s="48">
        <f>IF(BZ6="-",NA(),BZ6)</f>
        <v>31.17</v>
      </c>
      <c r="CB11" s="48">
        <f>IF(CA6="-",NA(),CA6)</f>
        <v>38.479999999999997</v>
      </c>
      <c r="CH11" s="47" t="s">
        <v>23</v>
      </c>
      <c r="CI11" s="48">
        <f>IF(CH6="-",NA(),CH6)</f>
        <v>45.12</v>
      </c>
      <c r="CJ11" s="48">
        <f>IF(CI6="-",NA(),CI6)</f>
        <v>44.46</v>
      </c>
      <c r="CK11" s="48">
        <f>IF(CJ6="-",NA(),CJ6)</f>
        <v>45.94</v>
      </c>
      <c r="CL11" s="48">
        <f>IF(CK6="-",NA(),CK6)</f>
        <v>43.84</v>
      </c>
      <c r="CM11" s="48">
        <f>IF(CL6="-",NA(),CL6)</f>
        <v>41.63</v>
      </c>
      <c r="CS11" s="47" t="s">
        <v>23</v>
      </c>
      <c r="CT11" s="48">
        <f>IF(CS6="-",NA(),CS6)</f>
        <v>83.14</v>
      </c>
      <c r="CU11" s="48">
        <f>IF(CT6="-",NA(),CT6)</f>
        <v>83.46</v>
      </c>
      <c r="CV11" s="48">
        <f>IF(CU6="-",NA(),CU6)</f>
        <v>85.11</v>
      </c>
      <c r="CW11" s="48">
        <f>IF(CV6="-",NA(),CV6)</f>
        <v>85.45</v>
      </c>
      <c r="CX11" s="48">
        <f>IF(CW6="-",NA(),CW6)</f>
        <v>85.45</v>
      </c>
      <c r="DD11" s="47" t="s">
        <v>23</v>
      </c>
      <c r="DE11" s="48">
        <f>IF(DD6="-",NA(),DD6)</f>
        <v>51.92</v>
      </c>
      <c r="DF11" s="48">
        <f>IF(DE6="-",NA(),DE6)</f>
        <v>52.08</v>
      </c>
      <c r="DG11" s="48">
        <f>IF(DF6="-",NA(),DF6)</f>
        <v>51.96</v>
      </c>
      <c r="DH11" s="48">
        <f>IF(DG6="-",NA(),DG6)</f>
        <v>47.69</v>
      </c>
      <c r="DI11" s="48">
        <f>IF(DH6="-",NA(),DH6)</f>
        <v>46.35</v>
      </c>
      <c r="DO11" s="47" t="s">
        <v>23</v>
      </c>
      <c r="DP11" s="48">
        <f>IF(DO6="-",NA(),DO6)</f>
        <v>33.39</v>
      </c>
      <c r="DQ11" s="48">
        <f>IF(DP6="-",NA(),DP6)</f>
        <v>33.130000000000003</v>
      </c>
      <c r="DR11" s="48">
        <f>IF(DQ6="-",NA(),DQ6)</f>
        <v>35.06</v>
      </c>
      <c r="DS11" s="48">
        <f>IF(DR6="-",NA(),DR6)</f>
        <v>33.51</v>
      </c>
      <c r="DT11" s="48">
        <f>IF(DS6="-",NA(),DS6)</f>
        <v>32.96</v>
      </c>
      <c r="DZ11" s="47" t="s">
        <v>23</v>
      </c>
      <c r="EA11" s="48">
        <f>IF(DZ6="-",NA(),DZ6)</f>
        <v>3.66</v>
      </c>
      <c r="EB11" s="48">
        <f>IF(EA6="-",NA(),EA6)</f>
        <v>0.23</v>
      </c>
      <c r="EC11" s="48">
        <f>IF(EB6="-",NA(),EB6)</f>
        <v>3.28</v>
      </c>
      <c r="ED11" s="48">
        <f>IF(EC6="-",NA(),EC6)</f>
        <v>0.4</v>
      </c>
      <c r="EE11" s="48">
        <f>IF(ED6="-",NA(),ED6)</f>
        <v>0.09</v>
      </c>
    </row>
    <row r="12" spans="1:140" x14ac:dyDescent="0.2">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2022-12-01T02:35:18Z</dcterms:created>
  <dcterms:modified xsi:type="dcterms:W3CDTF">2023-01-18T00:33:22Z</dcterms:modified>
  <cp:category/>
</cp:coreProperties>
</file>