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2.kobe.local\work2\05_行財政局\11_財務課\05 財政企画\11 財政状況資料集等\02.企業会計　経営比較分析表（H27～）\08.R4\02.分析表作成\04.国へ\"/>
    </mc:Choice>
  </mc:AlternateContent>
  <workbookProtection workbookAlgorithmName="SHA-512" workbookHashValue="NTm08kmJXUgWzN7rNjbUDegdz9a4oEqyuni/DdVe3Bf5OhueqCgvObkdEDt4dM92BaRRkoiePYhZn8MS4iKFdw==" workbookSaltValue="a+YZ/Pn9hlk15DMSRx5Tzw==" workbookSpinCount="100000" lockStructure="1"/>
  <bookViews>
    <workbookView xWindow="0" yWindow="0" windowWidth="23040" windowHeight="877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<sst xmlns="http://schemas.openxmlformats.org/spreadsheetml/2006/main" count="231" uniqueCount="117">
  <si>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</si>
  <si>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</si>
  <si>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</si>
  <si>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</si>
  <si>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</si>
  <si>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</si>
  <si>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</si>
  <si>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</si>
  <si>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</si>
  <si>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</si>
  <si>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</si>
  <si>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</si>
  <si>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</si>
  <si>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</si>
  <si>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</si>
  <si>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</si>
  <si>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</si>
  <si>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</si>
  <si>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</si>
  <si>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</si>
  <si>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</si>
  <si>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</si>
  <si>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</si>
  <si>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</si>
  <si>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</si>
  <si>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</si>
  <si>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</si>
  <si>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</si>
  <si>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</si>
  <si>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</si>
  <si>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</si>
  <si>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</si>
  <si>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</si>
  <si>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</si>
  <si>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</si>
  <si>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</si>
  <si>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</si>
  <si>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</si>
  <si>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</si>
  <si>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</si>
  <si>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</si>
  <si>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</si>
  <si>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</si>
  <si>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</si>
  <si>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</si>
  <si>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</si>
  <si>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</si>
  <si>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</si>
  <si>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</si>
  <si>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</si>
  <si>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</si>
  <si>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</si>
  <si>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</si>
  <si>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</si>
  <si>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</si>
  <si>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</si>
  <si>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</si>
  <si>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</si>
  <si>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</si>
  <si>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</si>
  <si>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</si>
  <si>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</si>
  <si>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</si>
  <si>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</si>
  <si>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</si>
  <si>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</si>
  <si>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</si>
  <si>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</si>
  <si>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</si>
  <si>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</si>
  <si>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</si>
  <si>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</si>
  <si>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</si>
  <si>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</si>
  <si>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</si>
  <si>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</si>
  <si>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</si>
  <si>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</si>
  <si>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</si>
  <si>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</si>
  <si>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</si>
  <si>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</si>
  <si>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</si>
  <si>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</si>
  <si>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</si>
  <si>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</si>
  <si>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</si>
  <si>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</si>
  <si>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</si>
  <si>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</si>
  <si>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</si>
  <si>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</si>
  <si>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</si>
  <si>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</si>
  <si>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</si>
  <si>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</si>
  <si>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</si>
  <si>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</si>
  <si>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</si>
  <si>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</si>
  <si>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</si>
  <si>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</si>
  <si>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</si>
  <si>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</si>
  <si>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</si>
  <si>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</si>
  <si>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</si>
  <si>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</si>
  <si>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</si>
  <si>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</si>
  <si>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</si>
  <si>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</si>
  <si>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</si>
  <si>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</si>
  <si>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①は、類似団体平均をやや下回っているが、100％は超えている。施設の老朽化が進む中、今後更なる改築更新が必要であることから、引き続き経営の効率化を進めていく。
　②は、平成26年度の会計制度の見直し以降、黒字決算となったため、累積欠損金が0となっている。
　③は現預金を十分に確保しており、類似団体平均よりも高く十分な支払能力がある状態である。
　④は、これまで企業債残高の削減に取り組んできたが、平成29年度以降は、施設の老朽化による改築更新事業の増加に伴い、類似団体平均を上回っている。
　⑤は、使用料改定を行った令和２年度より増加に転じ、令和３年度には100％を上回り、回収すべき経費を使用料で十分に賄えている状態にある。しかし、今後の新型コロナウイルス感染症の動向によっては使用料収入が減収となる可能性があるため、引き続き状況を注視していく必要がある。
　⑥は、これまでの維持管理の効率化により、類似団体平均よりも下回っている。今後も維持管理の効率化を行っていく。
　⑦は類似団体平均よりも高く、概ね適切な施設規模と考えられる。
　⑧水洗化を助成する制度を令和元年度まで設けていたこと等により、概ね100％に近い数値となっている。</t>
    <rPh sb="204" eb="206">
      <t>ネンド</t>
    </rPh>
    <rPh sb="206" eb="208">
      <t>イコウ</t>
    </rPh>
    <rPh sb="251" eb="254">
      <t>シヨウリョウ</t>
    </rPh>
    <rPh sb="254" eb="256">
      <t>カイテイ</t>
    </rPh>
    <rPh sb="257" eb="258">
      <t>オコナ</t>
    </rPh>
    <rPh sb="260" eb="262">
      <t>レイワ</t>
    </rPh>
    <rPh sb="263" eb="264">
      <t>ネン</t>
    </rPh>
    <rPh sb="264" eb="265">
      <t>ド</t>
    </rPh>
    <rPh sb="267" eb="269">
      <t>ゾウカ</t>
    </rPh>
    <rPh sb="270" eb="271">
      <t>テン</t>
    </rPh>
    <rPh sb="273" eb="275">
      <t>レイワ</t>
    </rPh>
    <rPh sb="276" eb="278">
      <t>ネンド</t>
    </rPh>
    <rPh sb="285" eb="286">
      <t>ウワ</t>
    </rPh>
    <rPh sb="319" eb="321">
      <t>コンゴ</t>
    </rPh>
    <rPh sb="322" eb="324">
      <t>シンガタ</t>
    </rPh>
    <rPh sb="331" eb="334">
      <t>カンセンショウ</t>
    </rPh>
    <rPh sb="335" eb="337">
      <t>ドウコウ</t>
    </rPh>
    <rPh sb="342" eb="345">
      <t>シヨウリョウ</t>
    </rPh>
    <rPh sb="345" eb="347">
      <t>シュウニュウ</t>
    </rPh>
    <rPh sb="348" eb="350">
      <t>ゲンシュウ</t>
    </rPh>
    <rPh sb="353" eb="356">
      <t>カノウセイ</t>
    </rPh>
    <rPh sb="362" eb="363">
      <t>ヒ</t>
    </rPh>
    <rPh sb="364" eb="365">
      <t>ツヅ</t>
    </rPh>
    <rPh sb="366" eb="368">
      <t>ジョウキョウ</t>
    </rPh>
    <rPh sb="483" eb="485">
      <t>レイワ</t>
    </rPh>
    <rPh sb="485" eb="487">
      <t>ガンネン</t>
    </rPh>
    <rPh sb="487" eb="488">
      <t>ド</t>
    </rPh>
    <rPh sb="490" eb="491">
      <t>モウ</t>
    </rPh>
    <rPh sb="497" eb="498">
      <t>ナド</t>
    </rPh>
    <phoneticPr fontId="4"/>
  </si>
  <si>
    <t>　①、②、③については、類似団体平均よりも上回っている。これは、昭和40年代後半に集中的に整備した管きょ、処理場、ポンプ場の老朽化が進んでおり、法定耐用年数を超える施設が今後も増加していく。そのため、事業費の平準化を図りながら、計画的に改築更新を実施していく。</t>
    <rPh sb="114" eb="117">
      <t>ケイカクテキ</t>
    </rPh>
    <rPh sb="123" eb="125">
      <t>ジッシ</t>
    </rPh>
    <phoneticPr fontId="4"/>
  </si>
  <si>
    <t xml:space="preserve">　「１．経営の健全性・効率性」では、⑤が類似団体と比較すると低い状況にある。「２．老朽化の状況」では、類似団体と比較すると老朽化が進んでいる状況にある。今後、人口減少による有収水量の減少等により、下水道使用料の減収が見込まれる一方で、老朽化した施設の改築更新費用が増加する見込みであるため、令和２年４月に使用料改定を行った。しかし、新型コロナウイルス感染症に伴う使用料収入の減少が発生し、使用料改定時の見込と比べて経営指標の改善が限定的であったため、今後の使用料の回復の状況を注視していく必要がある。
　引き続き維持管理の効率化等を進めると同時に、さらなる改築更新の平準化を図ることで、健全かつ効率的な経営を実施していく。
</t>
    <rPh sb="30" eb="31">
      <t>ヒク</t>
    </rPh>
    <rPh sb="93" eb="94">
      <t>トウ</t>
    </rPh>
    <rPh sb="158" eb="159">
      <t>オコナ</t>
    </rPh>
    <rPh sb="166" eb="168">
      <t>シンガタ</t>
    </rPh>
    <rPh sb="175" eb="178">
      <t>カンセンショウ</t>
    </rPh>
    <rPh sb="179" eb="180">
      <t>トモナ</t>
    </rPh>
    <rPh sb="181" eb="186">
      <t>シヨウリョウシュウニュウ</t>
    </rPh>
    <rPh sb="190" eb="192">
      <t>ハッセイ</t>
    </rPh>
    <rPh sb="194" eb="199">
      <t>シヨウリョウカイテイ</t>
    </rPh>
    <rPh sb="199" eb="200">
      <t>ジ</t>
    </rPh>
    <rPh sb="201" eb="203">
      <t>ミコミ</t>
    </rPh>
    <rPh sb="204" eb="205">
      <t>クラ</t>
    </rPh>
    <rPh sb="207" eb="209">
      <t>ケイエイ</t>
    </rPh>
    <rPh sb="209" eb="211">
      <t>シヒョウ</t>
    </rPh>
    <rPh sb="212" eb="214">
      <t>カイゼン</t>
    </rPh>
    <rPh sb="215" eb="217">
      <t>ゲンテイ</t>
    </rPh>
    <rPh sb="217" eb="218">
      <t>テキ</t>
    </rPh>
    <rPh sb="228" eb="231">
      <t>シヨウリョウ</t>
    </rPh>
    <rPh sb="232" eb="234">
      <t>カイフク</t>
    </rPh>
    <rPh sb="244" eb="246">
      <t>ヒツヨウ</t>
    </rPh>
    <rPh sb="252" eb="253">
      <t>ヒ</t>
    </rPh>
    <rPh sb="254" eb="255">
      <t>ツヅ</t>
    </rPh>
    <rPh sb="256" eb="258">
      <t>イジ</t>
    </rPh>
    <rPh sb="258" eb="260">
      <t>カンリ</t>
    </rPh>
    <rPh sb="261" eb="265">
      <t>コウリツカナド</t>
    </rPh>
    <rPh sb="266" eb="267">
      <t>スス</t>
    </rPh>
    <rPh sb="270" eb="272">
      <t>ドウジ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</si>
</sst>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1.1399999999999999</c:v>
                </c:pt>
                <c:pt idx="1">
                  <c:v>0.56000000000000005</c:v>
                </c:pt>
                <c:pt idx="2">
                  <c:v>1.02</c:v>
                </c:pt>
                <c:pt idx="3">
                  <c:v>0.86</c:v>
                </c:pt>
                <c:pt idx="4">
                  <c:v>0.97</c:v>
                </c:pt>
              </c:numCache>
            </c:numRef>
          </c:val>
          <c:extLst>
            <c:ext xmlns:c16="http://schemas.microsoft.com/office/drawing/2014/chart" uri="{C3380CC4-5D6E-409C-BE32-E72D297353CC}">
              <c16:uniqueId val="{00000000-01F5-490C-9783-AEA5D44B840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01F5-490C-9783-AEA5D44B840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75.94</c:v>
                </c:pt>
                <c:pt idx="1">
                  <c:v>72.569999999999993</c:v>
                </c:pt>
                <c:pt idx="2">
                  <c:v>70.03</c:v>
                </c:pt>
                <c:pt idx="3">
                  <c:v>69.760000000000005</c:v>
                </c:pt>
                <c:pt idx="4">
                  <c:v>68.77</c:v>
                </c:pt>
              </c:numCache>
            </c:numRef>
          </c:val>
          <c:extLst>
            <c:ext xmlns:c16="http://schemas.microsoft.com/office/drawing/2014/chart" uri="{C3380CC4-5D6E-409C-BE32-E72D297353CC}">
              <c16:uniqueId val="{00000000-2086-4D9E-A687-BBCFD55F13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2086-4D9E-A687-BBCFD55F13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99.89</c:v>
                </c:pt>
                <c:pt idx="1">
                  <c:v>99.89</c:v>
                </c:pt>
                <c:pt idx="2">
                  <c:v>99.9</c:v>
                </c:pt>
                <c:pt idx="3">
                  <c:v>99.9</c:v>
                </c:pt>
                <c:pt idx="4">
                  <c:v>99.9</c:v>
                </c:pt>
              </c:numCache>
            </c:numRef>
          </c:val>
          <c:extLst>
            <c:ext xmlns:c16="http://schemas.microsoft.com/office/drawing/2014/chart" uri="{C3380CC4-5D6E-409C-BE32-E72D297353CC}">
              <c16:uniqueId val="{00000000-1BCC-442E-AD1A-0E1313FB77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1BCC-442E-AD1A-0E1313FB77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101.91</c:v>
                </c:pt>
                <c:pt idx="1">
                  <c:v>100.95</c:v>
                </c:pt>
                <c:pt idx="2">
                  <c:v>100.66</c:v>
                </c:pt>
                <c:pt idx="3">
                  <c:v>102.45</c:v>
                </c:pt>
                <c:pt idx="4">
                  <c:v>103.83</c:v>
                </c:pt>
              </c:numCache>
            </c:numRef>
          </c:val>
          <c:extLst>
            <c:ext xmlns:c16="http://schemas.microsoft.com/office/drawing/2014/chart" uri="{C3380CC4-5D6E-409C-BE32-E72D297353CC}">
              <c16:uniqueId val="{00000000-C1D5-4D2B-BED9-231C2D9B0F5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C1D5-4D2B-BED9-231C2D9B0F5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48.48</c:v>
                </c:pt>
                <c:pt idx="1">
                  <c:v>49.87</c:v>
                </c:pt>
                <c:pt idx="2">
                  <c:v>51.08</c:v>
                </c:pt>
                <c:pt idx="3">
                  <c:v>52.2</c:v>
                </c:pt>
                <c:pt idx="4">
                  <c:v>53.14</c:v>
                </c:pt>
              </c:numCache>
            </c:numRef>
          </c:val>
          <c:extLst>
            <c:ext xmlns:c16="http://schemas.microsoft.com/office/drawing/2014/chart" uri="{C3380CC4-5D6E-409C-BE32-E72D297353CC}">
              <c16:uniqueId val="{00000000-6072-4118-BE15-167B3FFB9F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6072-4118-BE15-167B3FFB9F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15.12</c:v>
                </c:pt>
                <c:pt idx="1">
                  <c:v>11.85</c:v>
                </c:pt>
                <c:pt idx="2">
                  <c:v>15.91</c:v>
                </c:pt>
                <c:pt idx="3">
                  <c:v>19.5</c:v>
                </c:pt>
                <c:pt idx="4">
                  <c:v>23.13</c:v>
                </c:pt>
              </c:numCache>
            </c:numRef>
          </c:val>
          <c:extLst>
            <c:ext xmlns:c16="http://schemas.microsoft.com/office/drawing/2014/chart" uri="{C3380CC4-5D6E-409C-BE32-E72D297353CC}">
              <c16:uniqueId val="{00000000-4743-4101-9615-DAB5E919EC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4743-4101-9615-DAB5E919EC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AA-46F4-94E2-5905D0BF78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8AA-46F4-94E2-5905D0BF78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165.21</c:v>
                </c:pt>
                <c:pt idx="1">
                  <c:v>202.87</c:v>
                </c:pt>
                <c:pt idx="2">
                  <c:v>174.42</c:v>
                </c:pt>
                <c:pt idx="3">
                  <c:v>235.44</c:v>
                </c:pt>
                <c:pt idx="4">
                  <c:v>230.94</c:v>
                </c:pt>
              </c:numCache>
            </c:numRef>
          </c:val>
          <c:extLst>
            <c:ext xmlns:c16="http://schemas.microsoft.com/office/drawing/2014/chart" uri="{C3380CC4-5D6E-409C-BE32-E72D297353CC}">
              <c16:uniqueId val="{00000000-4281-4857-AA00-EFA3C2F7F3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4281-4857-AA00-EFA3C2F7F3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559.75</c:v>
                </c:pt>
                <c:pt idx="1">
                  <c:v>561.91</c:v>
                </c:pt>
                <c:pt idx="2">
                  <c:v>576.97</c:v>
                </c:pt>
                <c:pt idx="3">
                  <c:v>573.54</c:v>
                </c:pt>
                <c:pt idx="4">
                  <c:v>584.08000000000004</c:v>
                </c:pt>
              </c:numCache>
            </c:numRef>
          </c:val>
          <c:extLst>
            <c:ext xmlns:c16="http://schemas.microsoft.com/office/drawing/2014/chart" uri="{C3380CC4-5D6E-409C-BE32-E72D297353CC}">
              <c16:uniqueId val="{00000000-1838-485B-9E73-17CD632D8A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1838-485B-9E73-17CD632D8A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98.57</c:v>
                </c:pt>
                <c:pt idx="1">
                  <c:v>95.76</c:v>
                </c:pt>
                <c:pt idx="2">
                  <c:v>94.57</c:v>
                </c:pt>
                <c:pt idx="3">
                  <c:v>99.28</c:v>
                </c:pt>
                <c:pt idx="4">
                  <c:v>102.08</c:v>
                </c:pt>
              </c:numCache>
            </c:numRef>
          </c:val>
          <c:extLst>
            <c:ext xmlns:c16="http://schemas.microsoft.com/office/drawing/2014/chart" uri="{C3380CC4-5D6E-409C-BE32-E72D297353CC}">
              <c16:uniqueId val="{00000000-DF79-4DC9-ABD1-0108D2FE66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DF79-4DC9-ABD1-0108D2FE66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111.61</c:v>
                </c:pt>
                <c:pt idx="1">
                  <c:v>114.92</c:v>
                </c:pt>
                <c:pt idx="2">
                  <c:v>115.84</c:v>
                </c:pt>
                <c:pt idx="3">
                  <c:v>111.57</c:v>
                </c:pt>
                <c:pt idx="4">
                  <c:v>110.53</c:v>
                </c:pt>
              </c:numCache>
            </c:numRef>
          </c:val>
          <c:extLst>
            <c:ext xmlns:c16="http://schemas.microsoft.com/office/drawing/2014/chart" uri="{C3380CC4-5D6E-409C-BE32-E72D297353CC}">
              <c16:uniqueId val="{00000000-555F-441A-8F93-0916C7095C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555F-441A-8F93-0916C7095C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 zoomScale="85" zoomScaleNormal="85" workbookViewId="0">
      <selection activeCell="CD73" sqref="CD7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兵庫県　神戸市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政令市等</v>
      </c>
      <c r="X8" s="65"/>
      <c r="Y8" s="65"/>
      <c r="Z8" s="65"/>
      <c r="AA8" s="65"/>
      <c r="AB8" s="65"/>
      <c r="AC8" s="65"/>
      <c r="AD8" s="66" t="str">
        <f>データ!$M$6</f>
        <v>非設置</v>
      </c>
      <c r="AE8" s="66"/>
      <c r="AF8" s="66"/>
      <c r="AG8" s="66"/>
      <c r="AH8" s="66"/>
      <c r="AI8" s="66"/>
      <c r="AJ8" s="66"/>
      <c r="AK8" s="3"/>
      <c r="AL8" s="45">
        <f>データ!S6</f>
        <v>1517627</v>
      </c>
      <c r="AM8" s="45"/>
      <c r="AN8" s="45"/>
      <c r="AO8" s="45"/>
      <c r="AP8" s="45"/>
      <c r="AQ8" s="45"/>
      <c r="AR8" s="45"/>
      <c r="AS8" s="45"/>
      <c r="AT8" s="46">
        <f>データ!T6</f>
        <v>557.03</v>
      </c>
      <c r="AU8" s="46"/>
      <c r="AV8" s="46"/>
      <c r="AW8" s="46"/>
      <c r="AX8" s="46"/>
      <c r="AY8" s="46"/>
      <c r="AZ8" s="46"/>
      <c r="BA8" s="46"/>
      <c r="BB8" s="46">
        <f>データ!U6</f>
        <v>2724.5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75.14</v>
      </c>
      <c r="J10" s="46"/>
      <c r="K10" s="46"/>
      <c r="L10" s="46"/>
      <c r="M10" s="46"/>
      <c r="N10" s="46"/>
      <c r="O10" s="46"/>
      <c r="P10" s="46">
        <f>データ!P6</f>
        <v>97.71</v>
      </c>
      <c r="Q10" s="46"/>
      <c r="R10" s="46"/>
      <c r="S10" s="46"/>
      <c r="T10" s="46"/>
      <c r="U10" s="46"/>
      <c r="V10" s="46"/>
      <c r="W10" s="46">
        <f>データ!Q6</f>
        <v>95.81</v>
      </c>
      <c r="X10" s="46"/>
      <c r="Y10" s="46"/>
      <c r="Z10" s="46"/>
      <c r="AA10" s="46"/>
      <c r="AB10" s="46"/>
      <c r="AC10" s="46"/>
      <c r="AD10" s="45">
        <f>データ!R6</f>
        <v>1760</v>
      </c>
      <c r="AE10" s="45"/>
      <c r="AF10" s="45"/>
      <c r="AG10" s="45"/>
      <c r="AH10" s="45"/>
      <c r="AI10" s="45"/>
      <c r="AJ10" s="45"/>
      <c r="AK10" s="2"/>
      <c r="AL10" s="45">
        <f>データ!V6</f>
        <v>1476099</v>
      </c>
      <c r="AM10" s="45"/>
      <c r="AN10" s="45"/>
      <c r="AO10" s="45"/>
      <c r="AP10" s="45"/>
      <c r="AQ10" s="45"/>
      <c r="AR10" s="45"/>
      <c r="AS10" s="45"/>
      <c r="AT10" s="46">
        <f>データ!W6</f>
        <v>170.75</v>
      </c>
      <c r="AU10" s="46"/>
      <c r="AV10" s="46"/>
      <c r="AW10" s="46"/>
      <c r="AX10" s="46"/>
      <c r="AY10" s="46"/>
      <c r="AZ10" s="46"/>
      <c r="BA10" s="46"/>
      <c r="BB10" s="46">
        <f>データ!X6</f>
        <v>8644.7999999999993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XegQxZ5CIUuB/jXypIcRlz8PhdhDCyyPY3Px5+ekwhcCU9TjQAhWzzrprFjcsGSqYsE5ZRN5JcSWnteyuA60g==" saltValue="HWzRmJuxcRm2Lc5D3UwRh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281000</v>
      </c>
      <c r="D6" s="19">
        <f t="shared" si="3"/>
        <v>46</v>
      </c>
      <c r="E6" s="19">
        <f t="shared" si="3"/>
        <v>17</v>
      </c>
      <c r="F6" s="19">
        <f t="shared" si="3"/>
        <v>1</v>
      </c>
      <c r="G6" s="19">
        <f t="shared" si="3"/>
        <v>0</v>
      </c>
      <c r="H6" s="19" t="str">
        <f t="shared" si="3"/>
        <v>兵庫県　神戸市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75.14</v>
      </c>
      <c r="P6" s="20">
        <f t="shared" si="3"/>
        <v>97.71</v>
      </c>
      <c r="Q6" s="20">
        <f t="shared" si="3"/>
        <v>95.81</v>
      </c>
      <c r="R6" s="20">
        <f t="shared" si="3"/>
        <v>1760</v>
      </c>
      <c r="S6" s="20">
        <f t="shared" si="3"/>
        <v>1517627</v>
      </c>
      <c r="T6" s="20">
        <f t="shared" si="3"/>
        <v>557.03</v>
      </c>
      <c r="U6" s="20">
        <f t="shared" si="3"/>
        <v>2724.5</v>
      </c>
      <c r="V6" s="20">
        <f t="shared" si="3"/>
        <v>1476099</v>
      </c>
      <c r="W6" s="20">
        <f t="shared" si="3"/>
        <v>170.75</v>
      </c>
      <c r="X6" s="20">
        <f t="shared" si="3"/>
        <v>8644.7999999999993</v>
      </c>
      <c r="Y6" s="21">
        <f>IF(Y7="",NA(),Y7)</f>
        <v>101.91</v>
      </c>
      <c r="Z6" s="21">
        <f t="shared" ref="Z6:AH6" si="4">IF(Z7="",NA(),Z7)</f>
        <v>100.95</v>
      </c>
      <c r="AA6" s="21">
        <f t="shared" si="4"/>
        <v>100.66</v>
      </c>
      <c r="AB6" s="21">
        <f t="shared" si="4"/>
        <v>102.45</v>
      </c>
      <c r="AC6" s="21">
        <f t="shared" si="4"/>
        <v>103.83</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165.21</v>
      </c>
      <c r="AV6" s="21">
        <f t="shared" ref="AV6:BD6" si="6">IF(AV7="",NA(),AV7)</f>
        <v>202.87</v>
      </c>
      <c r="AW6" s="21">
        <f t="shared" si="6"/>
        <v>174.42</v>
      </c>
      <c r="AX6" s="21">
        <f t="shared" si="6"/>
        <v>235.44</v>
      </c>
      <c r="AY6" s="21">
        <f t="shared" si="6"/>
        <v>230.94</v>
      </c>
      <c r="AZ6" s="21">
        <f t="shared" si="6"/>
        <v>64.94</v>
      </c>
      <c r="BA6" s="21">
        <f t="shared" si="6"/>
        <v>70.08</v>
      </c>
      <c r="BB6" s="21">
        <f t="shared" si="6"/>
        <v>72.92</v>
      </c>
      <c r="BC6" s="21">
        <f t="shared" si="6"/>
        <v>71.39</v>
      </c>
      <c r="BD6" s="21">
        <f t="shared" si="6"/>
        <v>74.09</v>
      </c>
      <c r="BE6" s="20" t="str">
        <f>IF(BE7="","",IF(BE7="-","【-】","【"&amp;SUBSTITUTE(TEXT(BE7,"#,##0.00"),"-","△")&amp;"】"))</f>
        <v>【71.39】</v>
      </c>
      <c r="BF6" s="21">
        <f>IF(BF7="",NA(),BF7)</f>
        <v>559.75</v>
      </c>
      <c r="BG6" s="21">
        <f t="shared" ref="BG6:BO6" si="7">IF(BG7="",NA(),BG7)</f>
        <v>561.91</v>
      </c>
      <c r="BH6" s="21">
        <f t="shared" si="7"/>
        <v>576.97</v>
      </c>
      <c r="BI6" s="21">
        <f t="shared" si="7"/>
        <v>573.54</v>
      </c>
      <c r="BJ6" s="21">
        <f t="shared" si="7"/>
        <v>584.08000000000004</v>
      </c>
      <c r="BK6" s="21">
        <f t="shared" si="7"/>
        <v>549.48</v>
      </c>
      <c r="BL6" s="21">
        <f t="shared" si="7"/>
        <v>537.13</v>
      </c>
      <c r="BM6" s="21">
        <f t="shared" si="7"/>
        <v>531.38</v>
      </c>
      <c r="BN6" s="21">
        <f t="shared" si="7"/>
        <v>551.04</v>
      </c>
      <c r="BO6" s="21">
        <f t="shared" si="7"/>
        <v>523.58000000000004</v>
      </c>
      <c r="BP6" s="20" t="str">
        <f>IF(BP7="","",IF(BP7="-","【-】","【"&amp;SUBSTITUTE(TEXT(BP7,"#,##0.00"),"-","△")&amp;"】"))</f>
        <v>【669.12】</v>
      </c>
      <c r="BQ6" s="21">
        <f>IF(BQ7="",NA(),BQ7)</f>
        <v>98.57</v>
      </c>
      <c r="BR6" s="21">
        <f t="shared" ref="BR6:BZ6" si="8">IF(BR7="",NA(),BR7)</f>
        <v>95.76</v>
      </c>
      <c r="BS6" s="21">
        <f t="shared" si="8"/>
        <v>94.57</v>
      </c>
      <c r="BT6" s="21">
        <f t="shared" si="8"/>
        <v>99.28</v>
      </c>
      <c r="BU6" s="21">
        <f t="shared" si="8"/>
        <v>102.08</v>
      </c>
      <c r="BV6" s="21">
        <f t="shared" si="8"/>
        <v>113.83</v>
      </c>
      <c r="BW6" s="21">
        <f t="shared" si="8"/>
        <v>112.43</v>
      </c>
      <c r="BX6" s="21">
        <f t="shared" si="8"/>
        <v>110.92</v>
      </c>
      <c r="BY6" s="21">
        <f t="shared" si="8"/>
        <v>105.67</v>
      </c>
      <c r="BZ6" s="21">
        <f t="shared" si="8"/>
        <v>105.37</v>
      </c>
      <c r="CA6" s="20" t="str">
        <f>IF(CA7="","",IF(CA7="-","【-】","【"&amp;SUBSTITUTE(TEXT(CA7,"#,##0.00"),"-","△")&amp;"】"))</f>
        <v>【99.73】</v>
      </c>
      <c r="CB6" s="21">
        <f>IF(CB7="",NA(),CB7)</f>
        <v>111.61</v>
      </c>
      <c r="CC6" s="21">
        <f t="shared" ref="CC6:CK6" si="9">IF(CC7="",NA(),CC7)</f>
        <v>114.92</v>
      </c>
      <c r="CD6" s="21">
        <f t="shared" si="9"/>
        <v>115.84</v>
      </c>
      <c r="CE6" s="21">
        <f t="shared" si="9"/>
        <v>111.57</v>
      </c>
      <c r="CF6" s="21">
        <f t="shared" si="9"/>
        <v>110.53</v>
      </c>
      <c r="CG6" s="21">
        <f t="shared" si="9"/>
        <v>116.87</v>
      </c>
      <c r="CH6" s="21">
        <f t="shared" si="9"/>
        <v>118.55</v>
      </c>
      <c r="CI6" s="21">
        <f t="shared" si="9"/>
        <v>119.33</v>
      </c>
      <c r="CJ6" s="21">
        <f t="shared" si="9"/>
        <v>118.72</v>
      </c>
      <c r="CK6" s="21">
        <f t="shared" si="9"/>
        <v>120.5</v>
      </c>
      <c r="CL6" s="20" t="str">
        <f>IF(CL7="","",IF(CL7="-","【-】","【"&amp;SUBSTITUTE(TEXT(CL7,"#,##0.00"),"-","△")&amp;"】"))</f>
        <v>【134.98】</v>
      </c>
      <c r="CM6" s="21">
        <f>IF(CM7="",NA(),CM7)</f>
        <v>75.94</v>
      </c>
      <c r="CN6" s="21">
        <f t="shared" ref="CN6:CV6" si="10">IF(CN7="",NA(),CN7)</f>
        <v>72.569999999999993</v>
      </c>
      <c r="CO6" s="21">
        <f t="shared" si="10"/>
        <v>70.03</v>
      </c>
      <c r="CP6" s="21">
        <f t="shared" si="10"/>
        <v>69.760000000000005</v>
      </c>
      <c r="CQ6" s="21">
        <f t="shared" si="10"/>
        <v>68.77</v>
      </c>
      <c r="CR6" s="21">
        <f t="shared" si="10"/>
        <v>59.44</v>
      </c>
      <c r="CS6" s="21">
        <f t="shared" si="10"/>
        <v>57.38</v>
      </c>
      <c r="CT6" s="21">
        <f t="shared" si="10"/>
        <v>58.09</v>
      </c>
      <c r="CU6" s="21">
        <f t="shared" si="10"/>
        <v>58.16</v>
      </c>
      <c r="CV6" s="21">
        <f t="shared" si="10"/>
        <v>58.91</v>
      </c>
      <c r="CW6" s="20" t="str">
        <f>IF(CW7="","",IF(CW7="-","【-】","【"&amp;SUBSTITUTE(TEXT(CW7,"#,##0.00"),"-","△")&amp;"】"))</f>
        <v>【59.99】</v>
      </c>
      <c r="CX6" s="21">
        <f>IF(CX7="",NA(),CX7)</f>
        <v>99.89</v>
      </c>
      <c r="CY6" s="21">
        <f t="shared" ref="CY6:DG6" si="11">IF(CY7="",NA(),CY7)</f>
        <v>99.89</v>
      </c>
      <c r="CZ6" s="21">
        <f t="shared" si="11"/>
        <v>99.9</v>
      </c>
      <c r="DA6" s="21">
        <f t="shared" si="11"/>
        <v>99.9</v>
      </c>
      <c r="DB6" s="21">
        <f t="shared" si="11"/>
        <v>99.9</v>
      </c>
      <c r="DC6" s="21">
        <f t="shared" si="11"/>
        <v>98.9</v>
      </c>
      <c r="DD6" s="21">
        <f t="shared" si="11"/>
        <v>98.98</v>
      </c>
      <c r="DE6" s="21">
        <f t="shared" si="11"/>
        <v>99.01</v>
      </c>
      <c r="DF6" s="21">
        <f t="shared" si="11"/>
        <v>99.1</v>
      </c>
      <c r="DG6" s="21">
        <f t="shared" si="11"/>
        <v>99.16</v>
      </c>
      <c r="DH6" s="20" t="str">
        <f>IF(DH7="","",IF(DH7="-","【-】","【"&amp;SUBSTITUTE(TEXT(DH7,"#,##0.00"),"-","△")&amp;"】"))</f>
        <v>【95.72】</v>
      </c>
      <c r="DI6" s="21">
        <f>IF(DI7="",NA(),DI7)</f>
        <v>48.48</v>
      </c>
      <c r="DJ6" s="21">
        <f t="shared" ref="DJ6:DR6" si="12">IF(DJ7="",NA(),DJ7)</f>
        <v>49.87</v>
      </c>
      <c r="DK6" s="21">
        <f t="shared" si="12"/>
        <v>51.08</v>
      </c>
      <c r="DL6" s="21">
        <f t="shared" si="12"/>
        <v>52.2</v>
      </c>
      <c r="DM6" s="21">
        <f t="shared" si="12"/>
        <v>53.14</v>
      </c>
      <c r="DN6" s="21">
        <f t="shared" si="12"/>
        <v>45.79</v>
      </c>
      <c r="DO6" s="21">
        <f t="shared" si="12"/>
        <v>47.06</v>
      </c>
      <c r="DP6" s="21">
        <f t="shared" si="12"/>
        <v>48.25</v>
      </c>
      <c r="DQ6" s="21">
        <f t="shared" si="12"/>
        <v>49.35</v>
      </c>
      <c r="DR6" s="21">
        <f t="shared" si="12"/>
        <v>50.38</v>
      </c>
      <c r="DS6" s="20" t="str">
        <f>IF(DS7="","",IF(DS7="-","【-】","【"&amp;SUBSTITUTE(TEXT(DS7,"#,##0.00"),"-","△")&amp;"】"))</f>
        <v>【38.17】</v>
      </c>
      <c r="DT6" s="21">
        <f>IF(DT7="",NA(),DT7)</f>
        <v>15.12</v>
      </c>
      <c r="DU6" s="21">
        <f t="shared" ref="DU6:EC6" si="13">IF(DU7="",NA(),DU7)</f>
        <v>11.85</v>
      </c>
      <c r="DV6" s="21">
        <f t="shared" si="13"/>
        <v>15.91</v>
      </c>
      <c r="DW6" s="21">
        <f t="shared" si="13"/>
        <v>19.5</v>
      </c>
      <c r="DX6" s="21">
        <f t="shared" si="13"/>
        <v>23.13</v>
      </c>
      <c r="DY6" s="21">
        <f t="shared" si="13"/>
        <v>9</v>
      </c>
      <c r="DZ6" s="21">
        <f t="shared" si="13"/>
        <v>9.6300000000000008</v>
      </c>
      <c r="EA6" s="21">
        <f t="shared" si="13"/>
        <v>10.76</v>
      </c>
      <c r="EB6" s="21">
        <f t="shared" si="13"/>
        <v>12.06</v>
      </c>
      <c r="EC6" s="21">
        <f t="shared" si="13"/>
        <v>13.41</v>
      </c>
      <c r="ED6" s="20" t="str">
        <f>IF(ED7="","",IF(ED7="-","【-】","【"&amp;SUBSTITUTE(TEXT(ED7,"#,##0.00"),"-","△")&amp;"】"))</f>
        <v>【6.54】</v>
      </c>
      <c r="EE6" s="21">
        <f>IF(EE7="",NA(),EE7)</f>
        <v>1.1399999999999999</v>
      </c>
      <c r="EF6" s="21">
        <f t="shared" ref="EF6:EN6" si="14">IF(EF7="",NA(),EF7)</f>
        <v>0.56000000000000005</v>
      </c>
      <c r="EG6" s="21">
        <f t="shared" si="14"/>
        <v>1.02</v>
      </c>
      <c r="EH6" s="21">
        <f t="shared" si="14"/>
        <v>0.86</v>
      </c>
      <c r="EI6" s="21">
        <f t="shared" si="14"/>
        <v>0.97</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2">
      <c r="A7" s="14"/>
      <c r="B7" s="23">
        <v>2021</v>
      </c>
      <c r="C7" s="23">
        <v>281000</v>
      </c>
      <c r="D7" s="23">
        <v>46</v>
      </c>
      <c r="E7" s="23">
        <v>17</v>
      </c>
      <c r="F7" s="23">
        <v>1</v>
      </c>
      <c r="G7" s="23">
        <v>0</v>
      </c>
      <c r="H7" s="23" t="s">
        <v>96</v>
      </c>
      <c r="I7" s="23" t="s">
        <v>97</v>
      </c>
      <c r="J7" s="23" t="s">
        <v>98</v>
      </c>
      <c r="K7" s="23" t="s">
        <v>99</v>
      </c>
      <c r="L7" s="23" t="s">
        <v>100</v>
      </c>
      <c r="M7" s="23" t="s">
        <v>101</v>
      </c>
      <c r="N7" s="24" t="s">
        <v>102</v>
      </c>
      <c r="O7" s="24">
        <v>75.14</v>
      </c>
      <c r="P7" s="24">
        <v>97.71</v>
      </c>
      <c r="Q7" s="24">
        <v>95.81</v>
      </c>
      <c r="R7" s="24">
        <v>1760</v>
      </c>
      <c r="S7" s="24">
        <v>1517627</v>
      </c>
      <c r="T7" s="24">
        <v>557.03</v>
      </c>
      <c r="U7" s="24">
        <v>2724.5</v>
      </c>
      <c r="V7" s="24">
        <v>1476099</v>
      </c>
      <c r="W7" s="24">
        <v>170.75</v>
      </c>
      <c r="X7" s="24">
        <v>8644.7999999999993</v>
      </c>
      <c r="Y7" s="24">
        <v>101.91</v>
      </c>
      <c r="Z7" s="24">
        <v>100.95</v>
      </c>
      <c r="AA7" s="24">
        <v>100.66</v>
      </c>
      <c r="AB7" s="24">
        <v>102.45</v>
      </c>
      <c r="AC7" s="24">
        <v>103.83</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165.21</v>
      </c>
      <c r="AV7" s="24">
        <v>202.87</v>
      </c>
      <c r="AW7" s="24">
        <v>174.42</v>
      </c>
      <c r="AX7" s="24">
        <v>235.44</v>
      </c>
      <c r="AY7" s="24">
        <v>230.94</v>
      </c>
      <c r="AZ7" s="24">
        <v>64.94</v>
      </c>
      <c r="BA7" s="24">
        <v>70.08</v>
      </c>
      <c r="BB7" s="24">
        <v>72.92</v>
      </c>
      <c r="BC7" s="24">
        <v>71.39</v>
      </c>
      <c r="BD7" s="24">
        <v>74.09</v>
      </c>
      <c r="BE7" s="24">
        <v>71.39</v>
      </c>
      <c r="BF7" s="24">
        <v>559.75</v>
      </c>
      <c r="BG7" s="24">
        <v>561.91</v>
      </c>
      <c r="BH7" s="24">
        <v>576.97</v>
      </c>
      <c r="BI7" s="24">
        <v>573.54</v>
      </c>
      <c r="BJ7" s="24">
        <v>584.08000000000004</v>
      </c>
      <c r="BK7" s="24">
        <v>549.48</v>
      </c>
      <c r="BL7" s="24">
        <v>537.13</v>
      </c>
      <c r="BM7" s="24">
        <v>531.38</v>
      </c>
      <c r="BN7" s="24">
        <v>551.04</v>
      </c>
      <c r="BO7" s="24">
        <v>523.58000000000004</v>
      </c>
      <c r="BP7" s="24">
        <v>669.12</v>
      </c>
      <c r="BQ7" s="24">
        <v>98.57</v>
      </c>
      <c r="BR7" s="24">
        <v>95.76</v>
      </c>
      <c r="BS7" s="24">
        <v>94.57</v>
      </c>
      <c r="BT7" s="24">
        <v>99.28</v>
      </c>
      <c r="BU7" s="24">
        <v>102.08</v>
      </c>
      <c r="BV7" s="24">
        <v>113.83</v>
      </c>
      <c r="BW7" s="24">
        <v>112.43</v>
      </c>
      <c r="BX7" s="24">
        <v>110.92</v>
      </c>
      <c r="BY7" s="24">
        <v>105.67</v>
      </c>
      <c r="BZ7" s="24">
        <v>105.37</v>
      </c>
      <c r="CA7" s="24">
        <v>99.73</v>
      </c>
      <c r="CB7" s="24">
        <v>111.61</v>
      </c>
      <c r="CC7" s="24">
        <v>114.92</v>
      </c>
      <c r="CD7" s="24">
        <v>115.84</v>
      </c>
      <c r="CE7" s="24">
        <v>111.57</v>
      </c>
      <c r="CF7" s="24">
        <v>110.53</v>
      </c>
      <c r="CG7" s="24">
        <v>116.87</v>
      </c>
      <c r="CH7" s="24">
        <v>118.55</v>
      </c>
      <c r="CI7" s="24">
        <v>119.33</v>
      </c>
      <c r="CJ7" s="24">
        <v>118.72</v>
      </c>
      <c r="CK7" s="24">
        <v>120.5</v>
      </c>
      <c r="CL7" s="24">
        <v>134.97999999999999</v>
      </c>
      <c r="CM7" s="24">
        <v>75.94</v>
      </c>
      <c r="CN7" s="24">
        <v>72.569999999999993</v>
      </c>
      <c r="CO7" s="24">
        <v>70.03</v>
      </c>
      <c r="CP7" s="24">
        <v>69.760000000000005</v>
      </c>
      <c r="CQ7" s="24">
        <v>68.77</v>
      </c>
      <c r="CR7" s="24">
        <v>59.44</v>
      </c>
      <c r="CS7" s="24">
        <v>57.38</v>
      </c>
      <c r="CT7" s="24">
        <v>58.09</v>
      </c>
      <c r="CU7" s="24">
        <v>58.16</v>
      </c>
      <c r="CV7" s="24">
        <v>58.91</v>
      </c>
      <c r="CW7" s="24">
        <v>59.99</v>
      </c>
      <c r="CX7" s="24">
        <v>99.89</v>
      </c>
      <c r="CY7" s="24">
        <v>99.89</v>
      </c>
      <c r="CZ7" s="24">
        <v>99.9</v>
      </c>
      <c r="DA7" s="24">
        <v>99.9</v>
      </c>
      <c r="DB7" s="24">
        <v>99.9</v>
      </c>
      <c r="DC7" s="24">
        <v>98.9</v>
      </c>
      <c r="DD7" s="24">
        <v>98.98</v>
      </c>
      <c r="DE7" s="24">
        <v>99.01</v>
      </c>
      <c r="DF7" s="24">
        <v>99.1</v>
      </c>
      <c r="DG7" s="24">
        <v>99.16</v>
      </c>
      <c r="DH7" s="24">
        <v>95.72</v>
      </c>
      <c r="DI7" s="24">
        <v>48.48</v>
      </c>
      <c r="DJ7" s="24">
        <v>49.87</v>
      </c>
      <c r="DK7" s="24">
        <v>51.08</v>
      </c>
      <c r="DL7" s="24">
        <v>52.2</v>
      </c>
      <c r="DM7" s="24">
        <v>53.14</v>
      </c>
      <c r="DN7" s="24">
        <v>45.79</v>
      </c>
      <c r="DO7" s="24">
        <v>47.06</v>
      </c>
      <c r="DP7" s="24">
        <v>48.25</v>
      </c>
      <c r="DQ7" s="24">
        <v>49.35</v>
      </c>
      <c r="DR7" s="24">
        <v>50.38</v>
      </c>
      <c r="DS7" s="24">
        <v>38.17</v>
      </c>
      <c r="DT7" s="24">
        <v>15.12</v>
      </c>
      <c r="DU7" s="24">
        <v>11.85</v>
      </c>
      <c r="DV7" s="24">
        <v>15.91</v>
      </c>
      <c r="DW7" s="24">
        <v>19.5</v>
      </c>
      <c r="DX7" s="24">
        <v>23.13</v>
      </c>
      <c r="DY7" s="24">
        <v>9</v>
      </c>
      <c r="DZ7" s="24">
        <v>9.6300000000000008</v>
      </c>
      <c r="EA7" s="24">
        <v>10.76</v>
      </c>
      <c r="EB7" s="24">
        <v>12.06</v>
      </c>
      <c r="EC7" s="24">
        <v>13.41</v>
      </c>
      <c r="ED7" s="24">
        <v>6.54</v>
      </c>
      <c r="EE7" s="24">
        <v>1.1399999999999999</v>
      </c>
      <c r="EF7" s="24">
        <v>0.56000000000000005</v>
      </c>
      <c r="EG7" s="24">
        <v>1.02</v>
      </c>
      <c r="EH7" s="24">
        <v>0.86</v>
      </c>
      <c r="EI7" s="24">
        <v>0.97</v>
      </c>
      <c r="EJ7" s="24">
        <v>0.43</v>
      </c>
      <c r="EK7" s="24">
        <v>0.39</v>
      </c>
      <c r="EL7" s="24">
        <v>0.41</v>
      </c>
      <c r="EM7" s="24">
        <v>0.41</v>
      </c>
      <c r="EN7" s="24">
        <v>0.45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川﨑　稜太</cp:lastModifiedBy>
  <cp:lastPrinted>2023-01-19T10:45:10Z</cp:lastPrinted>
  <dcterms:created xsi:type="dcterms:W3CDTF">2022-12-01T01:20:46Z</dcterms:created>
  <dcterms:modified xsi:type="dcterms:W3CDTF">2023-01-26T00:47:14Z</dcterms:modified>
  <cp:category/>
</cp:coreProperties>
</file>