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05_行財政局\11_財務課\05 財政企画\11 財政状況資料集等\02.企業会計　経営比較分析表（H27～）\08.R4\02.分析表作成\04.国へ\"/>
    </mc:Choice>
  </mc:AlternateContent>
  <workbookProtection workbookAlgorithmName="SHA-512" workbookHashValue="7cD06lYZlO4XTNiCKfZTY+fEmkDJClsWXJcqKVxRPRpvoExY7wS5bQSKmqo11Pj1o/xBGsQpFOOWhf3cy5iG+Q==" workbookSaltValue="mig3siU1yoIgvZ8kkDm4nw==" workbookSpinCount="100000" lockStructure="1"/>
  <bookViews>
    <workbookView xWindow="0" yWindow="0" windowWidth="19200" windowHeight="661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<sst xmlns="http://schemas.openxmlformats.org/spreadsheetml/2006/main" count="240" uniqueCount="118">
  <si>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</si>
  <si>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</si>
  <si>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</si>
  <si>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</si>
  <si>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</si>
  <si>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</si>
  <si>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</si>
  <si>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</si>
  <si>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</si>
  <si>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</si>
  <si>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</si>
  <si>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</si>
  <si>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</si>
  <si>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</si>
  <si>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</si>
  <si>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</si>
  <si>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</si>
  <si>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</si>
  <si>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</si>
  <si>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</si>
  <si>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</si>
  <si>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</si>
  <si>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</si>
  <si>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</si>
  <si>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</si>
  <si>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</si>
  <si>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</si>
  <si>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</si>
  <si>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</si>
  <si>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</si>
  <si>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</si>
  <si>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</si>
  <si>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</si>
  <si>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</si>
  <si>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</si>
  <si>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</si>
  <si>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</si>
  <si>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</si>
  <si>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</si>
  <si>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</si>
  <si>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</si>
  <si>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</si>
  <si>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</si>
  <si>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</si>
  <si>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</si>
  <si>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</si>
  <si>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</si>
  <si>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</si>
  <si>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</si>
  <si>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</si>
  <si>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</si>
  <si>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</si>
  <si>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</si>
  <si>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</si>
  <si>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</si>
  <si>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</si>
  <si>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</si>
  <si>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</si>
  <si>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</si>
  <si>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</si>
  <si>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</si>
  <si>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</si>
  <si>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</si>
  <si>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</si>
  <si>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</si>
  <si>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</si>
  <si>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</si>
  <si>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</si>
  <si>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</si>
  <si>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</si>
  <si>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</si>
  <si>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</si>
  <si>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</si>
  <si>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</si>
  <si>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</si>
  <si>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</si>
  <si>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</si>
  <si>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</si>
  <si>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</si>
  <si>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</si>
  <si>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</si>
  <si>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</si>
  <si>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</si>
  <si>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</si>
  <si>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</si>
  <si>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</si>
  <si>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</si>
  <si>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</si>
  <si>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</si>
  <si>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</si>
  <si>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</si>
  <si>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</si>
  <si>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</si>
  <si>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</si>
  <si>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</si>
  <si>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</si>
  <si>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</si>
  <si>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</si>
  <si>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</si>
  <si>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</si>
  <si>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</si>
  <si>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</si>
  <si>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</si>
  <si>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</si>
  <si>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</si>
  <si>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</si>
  <si>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</si>
  <si>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</si>
  <si>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</si>
  <si>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</si>
  <si>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</si>
  <si>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</si>
  <si>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</si>
  <si>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</si>
  <si>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</si>
  <si>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特定環境保全公共下水道は、市街化調整区域の一部において公共下水道の整備を行ったものであり、処理区域内人口が約15,000人であり、使用料収入が少なくなっている。そのため、①や④については、費用や企業債残高に対する収益が少ない。
　②について、令和元年度より累積欠損金が発生しているが、これは阪神淡路大震災後、平成８～10年の3年にわたり緊急避難的にカットされた一般会計補助金153億円を、特別利益として平成30年度までに順次返還を受けていたが、令和元年度から返還分がなくなったことに伴い令和元年度以降の決算が赤字となったことで発生したものである。
　特定環境保全公共下水道については、公共下水道と一体的に経営しており、公共下水道と特定環境保全公共下水道の全体収支は黒字である。</t>
    <rPh sb="249" eb="251">
      <t>イコウ</t>
    </rPh>
    <rPh sb="293" eb="295">
      <t>コウキョウ</t>
    </rPh>
    <rPh sb="295" eb="298">
      <t>ゲスイドウ</t>
    </rPh>
    <rPh sb="299" eb="301">
      <t>イッタイ</t>
    </rPh>
    <rPh sb="301" eb="302">
      <t>テキ</t>
    </rPh>
    <rPh sb="303" eb="305">
      <t>ケイエイ</t>
    </rPh>
    <rPh sb="310" eb="315">
      <t>コウキョウゲスイドウ</t>
    </rPh>
    <rPh sb="328" eb="330">
      <t>ゼンタイ</t>
    </rPh>
    <rPh sb="330" eb="332">
      <t>シュウシ</t>
    </rPh>
    <rPh sb="333" eb="335">
      <t>クロジ</t>
    </rPh>
    <phoneticPr fontId="4"/>
  </si>
  <si>
    <t>　①については、類似団体より数値が高く、施設の老朽化が進んでいるため、今後の改築更新に備える必要がある。
　法定耐用年数を経過した管渠はまだ存在しないため、②や③の指標は０となっている。</t>
    <phoneticPr fontId="4"/>
  </si>
  <si>
    <t xml:space="preserve">　公共下水道を含めた下水道事業全体として、今後、下水道使用料収入が減少傾向にある一方で、老朽化した施設の改築更新費用が増加する見込みであるため、令和２年４月に使用料改定を行った。しかし、新型コロナウイルス感染症に伴う使用料収入の減少が発生し、使用料改定時の見込と比べて経営指標の改善が限定的であったため、今後の使用料の回復の状況を注視していく必要がある。
　引き続き維持管理の効率化等を進めると同時に、さらなる改築更新の平準化を図ることで、健全かつ効率的な経営を実施していく。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</si>
</sst>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44-48B6-B5CF-34A3426D04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0.06</c:v>
                </c:pt>
                <c:pt idx="4">
                  <c:v>0.27</c:v>
                </c:pt>
              </c:numCache>
            </c:numRef>
          </c:val>
          <c:smooth val="0"/>
          <c:extLst>
            <c:ext xmlns:c16="http://schemas.microsoft.com/office/drawing/2014/chart" uri="{C3380CC4-5D6E-409C-BE32-E72D297353CC}">
              <c16:uniqueId val="{00000001-7E44-48B6-B5CF-34A3426D04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80-48CA-A966-FF68F7DF63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45.87</c:v>
                </c:pt>
                <c:pt idx="4">
                  <c:v>44.24</c:v>
                </c:pt>
              </c:numCache>
            </c:numRef>
          </c:val>
          <c:smooth val="0"/>
          <c:extLst>
            <c:ext xmlns:c16="http://schemas.microsoft.com/office/drawing/2014/chart" uri="{C3380CC4-5D6E-409C-BE32-E72D297353CC}">
              <c16:uniqueId val="{00000001-2480-48CA-A966-FF68F7DF63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99.89</c:v>
                </c:pt>
                <c:pt idx="1">
                  <c:v>99.89</c:v>
                </c:pt>
                <c:pt idx="2">
                  <c:v>99.9</c:v>
                </c:pt>
                <c:pt idx="3">
                  <c:v>99.9</c:v>
                </c:pt>
                <c:pt idx="4">
                  <c:v>99.9</c:v>
                </c:pt>
              </c:numCache>
            </c:numRef>
          </c:val>
          <c:extLst>
            <c:ext xmlns:c16="http://schemas.microsoft.com/office/drawing/2014/chart" uri="{C3380CC4-5D6E-409C-BE32-E72D297353CC}">
              <c16:uniqueId val="{00000000-DCDC-4E2D-9AC4-F35B8ED2292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87.65</c:v>
                </c:pt>
                <c:pt idx="4">
                  <c:v>88.15</c:v>
                </c:pt>
              </c:numCache>
            </c:numRef>
          </c:val>
          <c:smooth val="0"/>
          <c:extLst>
            <c:ext xmlns:c16="http://schemas.microsoft.com/office/drawing/2014/chart" uri="{C3380CC4-5D6E-409C-BE32-E72D297353CC}">
              <c16:uniqueId val="{00000001-DCDC-4E2D-9AC4-F35B8ED2292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60.93</c:v>
                </c:pt>
                <c:pt idx="1">
                  <c:v>62.6</c:v>
                </c:pt>
                <c:pt idx="2">
                  <c:v>63.86</c:v>
                </c:pt>
                <c:pt idx="3">
                  <c:v>67.239999999999995</c:v>
                </c:pt>
                <c:pt idx="4">
                  <c:v>69.81</c:v>
                </c:pt>
              </c:numCache>
            </c:numRef>
          </c:val>
          <c:extLst>
            <c:ext xmlns:c16="http://schemas.microsoft.com/office/drawing/2014/chart" uri="{C3380CC4-5D6E-409C-BE32-E72D297353CC}">
              <c16:uniqueId val="{00000000-3661-4607-B992-58A1748BC8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102.7</c:v>
                </c:pt>
                <c:pt idx="4">
                  <c:v>104.11</c:v>
                </c:pt>
              </c:numCache>
            </c:numRef>
          </c:val>
          <c:smooth val="0"/>
          <c:extLst>
            <c:ext xmlns:c16="http://schemas.microsoft.com/office/drawing/2014/chart" uri="{C3380CC4-5D6E-409C-BE32-E72D297353CC}">
              <c16:uniqueId val="{00000001-3661-4607-B992-58A1748BC8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51.75</c:v>
                </c:pt>
                <c:pt idx="1">
                  <c:v>54.64</c:v>
                </c:pt>
                <c:pt idx="2">
                  <c:v>58.62</c:v>
                </c:pt>
                <c:pt idx="3">
                  <c:v>62.51</c:v>
                </c:pt>
                <c:pt idx="4">
                  <c:v>66.16</c:v>
                </c:pt>
              </c:numCache>
            </c:numRef>
          </c:val>
          <c:extLst>
            <c:ext xmlns:c16="http://schemas.microsoft.com/office/drawing/2014/chart" uri="{C3380CC4-5D6E-409C-BE32-E72D297353CC}">
              <c16:uniqueId val="{00000000-2883-4065-8E95-4A30A8AA75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29.24</c:v>
                </c:pt>
                <c:pt idx="4">
                  <c:v>31.73</c:v>
                </c:pt>
              </c:numCache>
            </c:numRef>
          </c:val>
          <c:smooth val="0"/>
          <c:extLst>
            <c:ext xmlns:c16="http://schemas.microsoft.com/office/drawing/2014/chart" uri="{C3380CC4-5D6E-409C-BE32-E72D297353CC}">
              <c16:uniqueId val="{00000001-2883-4065-8E95-4A30A8AA75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61-4ADC-929C-F8D50117B3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formatCode="#,##0.00;&quot;△&quot;#,##0.00">
                  <c:v>0</c:v>
                </c:pt>
                <c:pt idx="4" formatCode="#,##0.00;&quot;△&quot;#,##0.00">
                  <c:v>0</c:v>
                </c:pt>
              </c:numCache>
            </c:numRef>
          </c:val>
          <c:smooth val="0"/>
          <c:extLst>
            <c:ext xmlns:c16="http://schemas.microsoft.com/office/drawing/2014/chart" uri="{C3380CC4-5D6E-409C-BE32-E72D297353CC}">
              <c16:uniqueId val="{00000001-6161-4ADC-929C-F8D50117B3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quot;-&quot;">
                  <c:v>172.14</c:v>
                </c:pt>
                <c:pt idx="3" formatCode="#,##0.00;&quot;△&quot;#,##0.00;&quot;-&quot;">
                  <c:v>319.98</c:v>
                </c:pt>
                <c:pt idx="4" formatCode="#,##0.00;&quot;△&quot;#,##0.00;&quot;-&quot;">
                  <c:v>450.62</c:v>
                </c:pt>
              </c:numCache>
            </c:numRef>
          </c:val>
          <c:extLst>
            <c:ext xmlns:c16="http://schemas.microsoft.com/office/drawing/2014/chart" uri="{C3380CC4-5D6E-409C-BE32-E72D297353CC}">
              <c16:uniqueId val="{00000000-803F-4577-A5C0-24FA0C6CB1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48.2</c:v>
                </c:pt>
                <c:pt idx="4">
                  <c:v>46.91</c:v>
                </c:pt>
              </c:numCache>
            </c:numRef>
          </c:val>
          <c:smooth val="0"/>
          <c:extLst>
            <c:ext xmlns:c16="http://schemas.microsoft.com/office/drawing/2014/chart" uri="{C3380CC4-5D6E-409C-BE32-E72D297353CC}">
              <c16:uniqueId val="{00000001-803F-4577-A5C0-24FA0C6CB1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formatCode="#,##0.00;&quot;△&quot;#,##0.00">
                  <c:v>0</c:v>
                </c:pt>
                <c:pt idx="1">
                  <c:v>0</c:v>
                </c:pt>
                <c:pt idx="2">
                  <c:v>0</c:v>
                </c:pt>
                <c:pt idx="3">
                  <c:v>0</c:v>
                </c:pt>
                <c:pt idx="4">
                  <c:v>0</c:v>
                </c:pt>
              </c:numCache>
            </c:numRef>
          </c:val>
          <c:extLst>
            <c:ext xmlns:c16="http://schemas.microsoft.com/office/drawing/2014/chart" uri="{C3380CC4-5D6E-409C-BE32-E72D297353CC}">
              <c16:uniqueId val="{00000000-F517-4A8A-B168-4D0E633C3A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46.85</c:v>
                </c:pt>
                <c:pt idx="4">
                  <c:v>44.35</c:v>
                </c:pt>
              </c:numCache>
            </c:numRef>
          </c:val>
          <c:smooth val="0"/>
          <c:extLst>
            <c:ext xmlns:c16="http://schemas.microsoft.com/office/drawing/2014/chart" uri="{C3380CC4-5D6E-409C-BE32-E72D297353CC}">
              <c16:uniqueId val="{00000001-F517-4A8A-B168-4D0E633C3A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4803.1899999999996</c:v>
                </c:pt>
                <c:pt idx="1">
                  <c:v>4344.92</c:v>
                </c:pt>
                <c:pt idx="2">
                  <c:v>3907.31</c:v>
                </c:pt>
                <c:pt idx="3">
                  <c:v>3370.02</c:v>
                </c:pt>
                <c:pt idx="4">
                  <c:v>2859.9</c:v>
                </c:pt>
              </c:numCache>
            </c:numRef>
          </c:val>
          <c:extLst>
            <c:ext xmlns:c16="http://schemas.microsoft.com/office/drawing/2014/chart" uri="{C3380CC4-5D6E-409C-BE32-E72D297353CC}">
              <c16:uniqueId val="{00000000-A91C-4F6C-9E31-81F2C1FAD7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1268.6300000000001</c:v>
                </c:pt>
                <c:pt idx="4">
                  <c:v>1283.69</c:v>
                </c:pt>
              </c:numCache>
            </c:numRef>
          </c:val>
          <c:smooth val="0"/>
          <c:extLst>
            <c:ext xmlns:c16="http://schemas.microsoft.com/office/drawing/2014/chart" uri="{C3380CC4-5D6E-409C-BE32-E72D297353CC}">
              <c16:uniqueId val="{00000001-A91C-4F6C-9E31-81F2C1FAD7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c:v>
                </c:pt>
                <c:pt idx="1">
                  <c:v>49.05</c:v>
                </c:pt>
                <c:pt idx="2">
                  <c:v>49.65</c:v>
                </c:pt>
                <c:pt idx="3">
                  <c:v>54.38</c:v>
                </c:pt>
                <c:pt idx="4">
                  <c:v>49.69</c:v>
                </c:pt>
              </c:numCache>
            </c:numRef>
          </c:val>
          <c:extLst>
            <c:ext xmlns:c16="http://schemas.microsoft.com/office/drawing/2014/chart" uri="{C3380CC4-5D6E-409C-BE32-E72D297353CC}">
              <c16:uniqueId val="{00000000-B795-46AD-9F9A-D729CCE1CE4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82.88</c:v>
                </c:pt>
                <c:pt idx="4">
                  <c:v>82.53</c:v>
                </c:pt>
              </c:numCache>
            </c:numRef>
          </c:val>
          <c:smooth val="0"/>
          <c:extLst>
            <c:ext xmlns:c16="http://schemas.microsoft.com/office/drawing/2014/chart" uri="{C3380CC4-5D6E-409C-BE32-E72D297353CC}">
              <c16:uniqueId val="{00000001-B795-46AD-9F9A-D729CCE1CE4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152.55000000000001</c:v>
                </c:pt>
                <c:pt idx="2">
                  <c:v>150</c:v>
                </c:pt>
                <c:pt idx="3">
                  <c:v>136.99</c:v>
                </c:pt>
                <c:pt idx="4">
                  <c:v>150</c:v>
                </c:pt>
              </c:numCache>
            </c:numRef>
          </c:val>
          <c:extLst>
            <c:ext xmlns:c16="http://schemas.microsoft.com/office/drawing/2014/chart" uri="{C3380CC4-5D6E-409C-BE32-E72D297353CC}">
              <c16:uniqueId val="{00000000-9DEB-4783-8FDB-DE277B0173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187.76</c:v>
                </c:pt>
                <c:pt idx="4">
                  <c:v>190.48</c:v>
                </c:pt>
              </c:numCache>
            </c:numRef>
          </c:val>
          <c:smooth val="0"/>
          <c:extLst>
            <c:ext xmlns:c16="http://schemas.microsoft.com/office/drawing/2014/chart" uri="{C3380CC4-5D6E-409C-BE32-E72D297353CC}">
              <c16:uniqueId val="{00000001-9DEB-4783-8FDB-DE277B0173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49" zoomScale="70" zoomScaleNormal="70" workbookViewId="0">
      <selection activeCell="BU93" sqref="BU9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兵庫県　神戸市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1517627</v>
      </c>
      <c r="AM8" s="42"/>
      <c r="AN8" s="42"/>
      <c r="AO8" s="42"/>
      <c r="AP8" s="42"/>
      <c r="AQ8" s="42"/>
      <c r="AR8" s="42"/>
      <c r="AS8" s="42"/>
      <c r="AT8" s="35">
        <f>データ!T6</f>
        <v>557.03</v>
      </c>
      <c r="AU8" s="35"/>
      <c r="AV8" s="35"/>
      <c r="AW8" s="35"/>
      <c r="AX8" s="35"/>
      <c r="AY8" s="35"/>
      <c r="AZ8" s="35"/>
      <c r="BA8" s="35"/>
      <c r="BB8" s="35">
        <f>データ!U6</f>
        <v>2724.5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51.64</v>
      </c>
      <c r="J10" s="35"/>
      <c r="K10" s="35"/>
      <c r="L10" s="35"/>
      <c r="M10" s="35"/>
      <c r="N10" s="35"/>
      <c r="O10" s="35"/>
      <c r="P10" s="35">
        <f>データ!P6</f>
        <v>1.02</v>
      </c>
      <c r="Q10" s="35"/>
      <c r="R10" s="35"/>
      <c r="S10" s="35"/>
      <c r="T10" s="35"/>
      <c r="U10" s="35"/>
      <c r="V10" s="35"/>
      <c r="W10" s="35">
        <f>データ!Q6</f>
        <v>100</v>
      </c>
      <c r="X10" s="35"/>
      <c r="Y10" s="35"/>
      <c r="Z10" s="35"/>
      <c r="AA10" s="35"/>
      <c r="AB10" s="35"/>
      <c r="AC10" s="35"/>
      <c r="AD10" s="42">
        <f>データ!R6</f>
        <v>1760</v>
      </c>
      <c r="AE10" s="42"/>
      <c r="AF10" s="42"/>
      <c r="AG10" s="42"/>
      <c r="AH10" s="42"/>
      <c r="AI10" s="42"/>
      <c r="AJ10" s="42"/>
      <c r="AK10" s="2"/>
      <c r="AL10" s="42">
        <f>データ!V6</f>
        <v>15373</v>
      </c>
      <c r="AM10" s="42"/>
      <c r="AN10" s="42"/>
      <c r="AO10" s="42"/>
      <c r="AP10" s="42"/>
      <c r="AQ10" s="42"/>
      <c r="AR10" s="42"/>
      <c r="AS10" s="42"/>
      <c r="AT10" s="35">
        <f>データ!W6</f>
        <v>1.39</v>
      </c>
      <c r="AU10" s="35"/>
      <c r="AV10" s="35"/>
      <c r="AW10" s="35"/>
      <c r="AX10" s="35"/>
      <c r="AY10" s="35"/>
      <c r="AZ10" s="35"/>
      <c r="BA10" s="35"/>
      <c r="BB10" s="35">
        <f>データ!X6</f>
        <v>11059.71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VAHTCSBtsP4rWztBBNk1lKX7DKjLx2rPVcG9HLKs2knTUA06e+iiz8YemMCJy8zROxZlCWnv73DpfurSzI7YUA==" saltValue="en9hzJkusmOkv5tXWI/5H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281000</v>
      </c>
      <c r="D6" s="19">
        <f t="shared" si="3"/>
        <v>46</v>
      </c>
      <c r="E6" s="19">
        <f t="shared" si="3"/>
        <v>17</v>
      </c>
      <c r="F6" s="19">
        <f t="shared" si="3"/>
        <v>4</v>
      </c>
      <c r="G6" s="19">
        <f t="shared" si="3"/>
        <v>0</v>
      </c>
      <c r="H6" s="19" t="str">
        <f t="shared" si="3"/>
        <v>兵庫県　神戸市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51.64</v>
      </c>
      <c r="P6" s="20">
        <f t="shared" si="3"/>
        <v>1.02</v>
      </c>
      <c r="Q6" s="20">
        <f t="shared" si="3"/>
        <v>100</v>
      </c>
      <c r="R6" s="20">
        <f t="shared" si="3"/>
        <v>1760</v>
      </c>
      <c r="S6" s="20">
        <f t="shared" si="3"/>
        <v>1517627</v>
      </c>
      <c r="T6" s="20">
        <f t="shared" si="3"/>
        <v>557.03</v>
      </c>
      <c r="U6" s="20">
        <f t="shared" si="3"/>
        <v>2724.5</v>
      </c>
      <c r="V6" s="20">
        <f t="shared" si="3"/>
        <v>15373</v>
      </c>
      <c r="W6" s="20">
        <f t="shared" si="3"/>
        <v>1.39</v>
      </c>
      <c r="X6" s="20">
        <f t="shared" si="3"/>
        <v>11059.71</v>
      </c>
      <c r="Y6" s="21">
        <f>IF(Y7="",NA(),Y7)</f>
        <v>60.93</v>
      </c>
      <c r="Z6" s="21">
        <f t="shared" ref="Z6:AH6" si="4">IF(Z7="",NA(),Z7)</f>
        <v>62.6</v>
      </c>
      <c r="AA6" s="21">
        <f t="shared" si="4"/>
        <v>63.86</v>
      </c>
      <c r="AB6" s="21">
        <f t="shared" si="4"/>
        <v>67.239999999999995</v>
      </c>
      <c r="AC6" s="21">
        <f t="shared" si="4"/>
        <v>69.81</v>
      </c>
      <c r="AD6" s="21">
        <f t="shared" si="4"/>
        <v>102.13</v>
      </c>
      <c r="AE6" s="21">
        <f t="shared" si="4"/>
        <v>101.72</v>
      </c>
      <c r="AF6" s="21">
        <f t="shared" si="4"/>
        <v>102.73</v>
      </c>
      <c r="AG6" s="21">
        <f t="shared" si="4"/>
        <v>102.7</v>
      </c>
      <c r="AH6" s="21">
        <f t="shared" si="4"/>
        <v>104.11</v>
      </c>
      <c r="AI6" s="20" t="str">
        <f>IF(AI7="","",IF(AI7="-","【-】","【"&amp;SUBSTITUTE(TEXT(AI7,"#,##0.00"),"-","△")&amp;"】"))</f>
        <v>【105.35】</v>
      </c>
      <c r="AJ6" s="20">
        <f>IF(AJ7="",NA(),AJ7)</f>
        <v>0</v>
      </c>
      <c r="AK6" s="20">
        <f t="shared" ref="AK6:AS6" si="5">IF(AK7="",NA(),AK7)</f>
        <v>0</v>
      </c>
      <c r="AL6" s="21">
        <f t="shared" si="5"/>
        <v>172.14</v>
      </c>
      <c r="AM6" s="21">
        <f t="shared" si="5"/>
        <v>319.98</v>
      </c>
      <c r="AN6" s="21">
        <f t="shared" si="5"/>
        <v>450.62</v>
      </c>
      <c r="AO6" s="21">
        <f t="shared" si="5"/>
        <v>109.51</v>
      </c>
      <c r="AP6" s="21">
        <f t="shared" si="5"/>
        <v>112.88</v>
      </c>
      <c r="AQ6" s="21">
        <f t="shared" si="5"/>
        <v>94.97</v>
      </c>
      <c r="AR6" s="21">
        <f t="shared" si="5"/>
        <v>48.2</v>
      </c>
      <c r="AS6" s="21">
        <f t="shared" si="5"/>
        <v>46.91</v>
      </c>
      <c r="AT6" s="20" t="str">
        <f>IF(AT7="","",IF(AT7="-","【-】","【"&amp;SUBSTITUTE(TEXT(AT7,"#,##0.00"),"-","△")&amp;"】"))</f>
        <v>【63.89】</v>
      </c>
      <c r="AU6" s="20">
        <f>IF(AU7="",NA(),AU7)</f>
        <v>0</v>
      </c>
      <c r="AV6" s="21" t="str">
        <f t="shared" ref="AV6:BD6" si="6">IF(AV7="",NA(),AV7)</f>
        <v>-</v>
      </c>
      <c r="AW6" s="21" t="str">
        <f t="shared" si="6"/>
        <v>-</v>
      </c>
      <c r="AX6" s="21" t="str">
        <f t="shared" si="6"/>
        <v>-</v>
      </c>
      <c r="AY6" s="21" t="str">
        <f t="shared" si="6"/>
        <v>-</v>
      </c>
      <c r="AZ6" s="21">
        <f t="shared" si="6"/>
        <v>47.44</v>
      </c>
      <c r="BA6" s="21">
        <f t="shared" si="6"/>
        <v>49.18</v>
      </c>
      <c r="BB6" s="21">
        <f t="shared" si="6"/>
        <v>47.72</v>
      </c>
      <c r="BC6" s="21">
        <f t="shared" si="6"/>
        <v>46.85</v>
      </c>
      <c r="BD6" s="21">
        <f t="shared" si="6"/>
        <v>44.35</v>
      </c>
      <c r="BE6" s="20" t="str">
        <f>IF(BE7="","",IF(BE7="-","【-】","【"&amp;SUBSTITUTE(TEXT(BE7,"#,##0.00"),"-","△")&amp;"】"))</f>
        <v>【44.07】</v>
      </c>
      <c r="BF6" s="21">
        <f>IF(BF7="",NA(),BF7)</f>
        <v>4803.1899999999996</v>
      </c>
      <c r="BG6" s="21">
        <f t="shared" ref="BG6:BO6" si="7">IF(BG7="",NA(),BG7)</f>
        <v>4344.92</v>
      </c>
      <c r="BH6" s="21">
        <f t="shared" si="7"/>
        <v>3907.31</v>
      </c>
      <c r="BI6" s="21">
        <f t="shared" si="7"/>
        <v>3370.02</v>
      </c>
      <c r="BJ6" s="21">
        <f t="shared" si="7"/>
        <v>2859.9</v>
      </c>
      <c r="BK6" s="21">
        <f t="shared" si="7"/>
        <v>1243.71</v>
      </c>
      <c r="BL6" s="21">
        <f t="shared" si="7"/>
        <v>1194.1500000000001</v>
      </c>
      <c r="BM6" s="21">
        <f t="shared" si="7"/>
        <v>1206.79</v>
      </c>
      <c r="BN6" s="21">
        <f t="shared" si="7"/>
        <v>1268.6300000000001</v>
      </c>
      <c r="BO6" s="21">
        <f t="shared" si="7"/>
        <v>1283.69</v>
      </c>
      <c r="BP6" s="20" t="str">
        <f>IF(BP7="","",IF(BP7="-","【-】","【"&amp;SUBSTITUTE(TEXT(BP7,"#,##0.00"),"-","△")&amp;"】"))</f>
        <v>【1,201.79】</v>
      </c>
      <c r="BQ6" s="21">
        <f>IF(BQ7="",NA(),BQ7)</f>
        <v>50</v>
      </c>
      <c r="BR6" s="21">
        <f t="shared" ref="BR6:BZ6" si="8">IF(BR7="",NA(),BR7)</f>
        <v>49.05</v>
      </c>
      <c r="BS6" s="21">
        <f t="shared" si="8"/>
        <v>49.65</v>
      </c>
      <c r="BT6" s="21">
        <f t="shared" si="8"/>
        <v>54.38</v>
      </c>
      <c r="BU6" s="21">
        <f t="shared" si="8"/>
        <v>49.69</v>
      </c>
      <c r="BV6" s="21">
        <f t="shared" si="8"/>
        <v>74.3</v>
      </c>
      <c r="BW6" s="21">
        <f t="shared" si="8"/>
        <v>72.260000000000005</v>
      </c>
      <c r="BX6" s="21">
        <f t="shared" si="8"/>
        <v>71.84</v>
      </c>
      <c r="BY6" s="21">
        <f t="shared" si="8"/>
        <v>82.88</v>
      </c>
      <c r="BZ6" s="21">
        <f t="shared" si="8"/>
        <v>82.53</v>
      </c>
      <c r="CA6" s="20" t="str">
        <f>IF(CA7="","",IF(CA7="-","【-】","【"&amp;SUBSTITUTE(TEXT(CA7,"#,##0.00"),"-","△")&amp;"】"))</f>
        <v>【75.31】</v>
      </c>
      <c r="CB6" s="21">
        <f>IF(CB7="",NA(),CB7)</f>
        <v>150</v>
      </c>
      <c r="CC6" s="21">
        <f t="shared" ref="CC6:CK6" si="9">IF(CC7="",NA(),CC7)</f>
        <v>152.55000000000001</v>
      </c>
      <c r="CD6" s="21">
        <f t="shared" si="9"/>
        <v>150</v>
      </c>
      <c r="CE6" s="21">
        <f t="shared" si="9"/>
        <v>136.99</v>
      </c>
      <c r="CF6" s="21">
        <f t="shared" si="9"/>
        <v>150</v>
      </c>
      <c r="CG6" s="21">
        <f t="shared" si="9"/>
        <v>221.81</v>
      </c>
      <c r="CH6" s="21">
        <f t="shared" si="9"/>
        <v>230.02</v>
      </c>
      <c r="CI6" s="21">
        <f t="shared" si="9"/>
        <v>228.47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45.87</v>
      </c>
      <c r="CV6" s="21">
        <f t="shared" si="10"/>
        <v>44.24</v>
      </c>
      <c r="CW6" s="20" t="str">
        <f>IF(CW7="","",IF(CW7="-","【-】","【"&amp;SUBSTITUTE(TEXT(CW7,"#,##0.00"),"-","△")&amp;"】"))</f>
        <v>【42.57】</v>
      </c>
      <c r="CX6" s="21">
        <f>IF(CX7="",NA(),CX7)</f>
        <v>99.89</v>
      </c>
      <c r="CY6" s="21">
        <f t="shared" ref="CY6:DG6" si="11">IF(CY7="",NA(),CY7)</f>
        <v>99.89</v>
      </c>
      <c r="CZ6" s="21">
        <f t="shared" si="11"/>
        <v>99.9</v>
      </c>
      <c r="DA6" s="21">
        <f t="shared" si="11"/>
        <v>99.9</v>
      </c>
      <c r="DB6" s="21">
        <f t="shared" si="11"/>
        <v>99.9</v>
      </c>
      <c r="DC6" s="21">
        <f t="shared" si="11"/>
        <v>83.06</v>
      </c>
      <c r="DD6" s="21">
        <f t="shared" si="11"/>
        <v>83.32</v>
      </c>
      <c r="DE6" s="21">
        <f t="shared" si="11"/>
        <v>83.75</v>
      </c>
      <c r="DF6" s="21">
        <f t="shared" si="11"/>
        <v>87.65</v>
      </c>
      <c r="DG6" s="21">
        <f t="shared" si="11"/>
        <v>88.15</v>
      </c>
      <c r="DH6" s="20" t="str">
        <f>IF(DH7="","",IF(DH7="-","【-】","【"&amp;SUBSTITUTE(TEXT(DH7,"#,##0.00"),"-","△")&amp;"】"))</f>
        <v>【85.24】</v>
      </c>
      <c r="DI6" s="21">
        <f>IF(DI7="",NA(),DI7)</f>
        <v>51.75</v>
      </c>
      <c r="DJ6" s="21">
        <f t="shared" ref="DJ6:DR6" si="12">IF(DJ7="",NA(),DJ7)</f>
        <v>54.64</v>
      </c>
      <c r="DK6" s="21">
        <f t="shared" si="12"/>
        <v>58.62</v>
      </c>
      <c r="DL6" s="21">
        <f t="shared" si="12"/>
        <v>62.51</v>
      </c>
      <c r="DM6" s="21">
        <f t="shared" si="12"/>
        <v>66.16</v>
      </c>
      <c r="DN6" s="21">
        <f t="shared" si="12"/>
        <v>23.93</v>
      </c>
      <c r="DO6" s="21">
        <f t="shared" si="12"/>
        <v>24.68</v>
      </c>
      <c r="DP6" s="21">
        <f t="shared" si="12"/>
        <v>24.68</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0.06</v>
      </c>
      <c r="EN6" s="21">
        <f t="shared" si="14"/>
        <v>0.27</v>
      </c>
      <c r="EO6" s="20" t="str">
        <f>IF(EO7="","",IF(EO7="-","【-】","【"&amp;SUBSTITUTE(TEXT(EO7,"#,##0.00"),"-","△")&amp;"】"))</f>
        <v>【0.15】</v>
      </c>
    </row>
    <row r="7" spans="1:148" s="22" customFormat="1" x14ac:dyDescent="0.2">
      <c r="A7" s="14"/>
      <c r="B7" s="23">
        <v>2021</v>
      </c>
      <c r="C7" s="23">
        <v>281000</v>
      </c>
      <c r="D7" s="23">
        <v>46</v>
      </c>
      <c r="E7" s="23">
        <v>17</v>
      </c>
      <c r="F7" s="23">
        <v>4</v>
      </c>
      <c r="G7" s="23">
        <v>0</v>
      </c>
      <c r="H7" s="23" t="s">
        <v>96</v>
      </c>
      <c r="I7" s="23" t="s">
        <v>97</v>
      </c>
      <c r="J7" s="23" t="s">
        <v>98</v>
      </c>
      <c r="K7" s="23" t="s">
        <v>99</v>
      </c>
      <c r="L7" s="23" t="s">
        <v>100</v>
      </c>
      <c r="M7" s="23" t="s">
        <v>101</v>
      </c>
      <c r="N7" s="24" t="s">
        <v>102</v>
      </c>
      <c r="O7" s="24">
        <v>51.64</v>
      </c>
      <c r="P7" s="24">
        <v>1.02</v>
      </c>
      <c r="Q7" s="24">
        <v>100</v>
      </c>
      <c r="R7" s="24">
        <v>1760</v>
      </c>
      <c r="S7" s="24">
        <v>1517627</v>
      </c>
      <c r="T7" s="24">
        <v>557.03</v>
      </c>
      <c r="U7" s="24">
        <v>2724.5</v>
      </c>
      <c r="V7" s="24">
        <v>15373</v>
      </c>
      <c r="W7" s="24">
        <v>1.39</v>
      </c>
      <c r="X7" s="24">
        <v>11059.71</v>
      </c>
      <c r="Y7" s="24">
        <v>60.93</v>
      </c>
      <c r="Z7" s="24">
        <v>62.6</v>
      </c>
      <c r="AA7" s="24">
        <v>63.86</v>
      </c>
      <c r="AB7" s="24">
        <v>67.239999999999995</v>
      </c>
      <c r="AC7" s="24">
        <v>69.81</v>
      </c>
      <c r="AD7" s="24">
        <v>102.13</v>
      </c>
      <c r="AE7" s="24">
        <v>101.72</v>
      </c>
      <c r="AF7" s="24">
        <v>102.73</v>
      </c>
      <c r="AG7" s="24">
        <v>102.7</v>
      </c>
      <c r="AH7" s="24">
        <v>104.11</v>
      </c>
      <c r="AI7" s="24">
        <v>105.35</v>
      </c>
      <c r="AJ7" s="24">
        <v>0</v>
      </c>
      <c r="AK7" s="24">
        <v>0</v>
      </c>
      <c r="AL7" s="24">
        <v>172.14</v>
      </c>
      <c r="AM7" s="24">
        <v>319.98</v>
      </c>
      <c r="AN7" s="24">
        <v>450.62</v>
      </c>
      <c r="AO7" s="24">
        <v>109.51</v>
      </c>
      <c r="AP7" s="24">
        <v>112.88</v>
      </c>
      <c r="AQ7" s="24">
        <v>94.97</v>
      </c>
      <c r="AR7" s="24">
        <v>48.2</v>
      </c>
      <c r="AS7" s="24">
        <v>46.91</v>
      </c>
      <c r="AT7" s="24">
        <v>63.89</v>
      </c>
      <c r="AU7" s="24">
        <v>0</v>
      </c>
      <c r="AV7" s="24" t="s">
        <v>102</v>
      </c>
      <c r="AW7" s="24" t="s">
        <v>102</v>
      </c>
      <c r="AX7" s="24" t="s">
        <v>102</v>
      </c>
      <c r="AY7" s="24" t="s">
        <v>102</v>
      </c>
      <c r="AZ7" s="24">
        <v>47.44</v>
      </c>
      <c r="BA7" s="24">
        <v>49.18</v>
      </c>
      <c r="BB7" s="24">
        <v>47.72</v>
      </c>
      <c r="BC7" s="24">
        <v>46.85</v>
      </c>
      <c r="BD7" s="24">
        <v>44.35</v>
      </c>
      <c r="BE7" s="24">
        <v>44.07</v>
      </c>
      <c r="BF7" s="24">
        <v>4803.1899999999996</v>
      </c>
      <c r="BG7" s="24">
        <v>4344.92</v>
      </c>
      <c r="BH7" s="24">
        <v>3907.31</v>
      </c>
      <c r="BI7" s="24">
        <v>3370.02</v>
      </c>
      <c r="BJ7" s="24">
        <v>2859.9</v>
      </c>
      <c r="BK7" s="24">
        <v>1243.71</v>
      </c>
      <c r="BL7" s="24">
        <v>1194.1500000000001</v>
      </c>
      <c r="BM7" s="24">
        <v>1206.79</v>
      </c>
      <c r="BN7" s="24">
        <v>1268.6300000000001</v>
      </c>
      <c r="BO7" s="24">
        <v>1283.69</v>
      </c>
      <c r="BP7" s="24">
        <v>1201.79</v>
      </c>
      <c r="BQ7" s="24">
        <v>50</v>
      </c>
      <c r="BR7" s="24">
        <v>49.05</v>
      </c>
      <c r="BS7" s="24">
        <v>49.65</v>
      </c>
      <c r="BT7" s="24">
        <v>54.38</v>
      </c>
      <c r="BU7" s="24">
        <v>49.69</v>
      </c>
      <c r="BV7" s="24">
        <v>74.3</v>
      </c>
      <c r="BW7" s="24">
        <v>72.260000000000005</v>
      </c>
      <c r="BX7" s="24">
        <v>71.84</v>
      </c>
      <c r="BY7" s="24">
        <v>82.88</v>
      </c>
      <c r="BZ7" s="24">
        <v>82.53</v>
      </c>
      <c r="CA7" s="24">
        <v>75.31</v>
      </c>
      <c r="CB7" s="24">
        <v>150</v>
      </c>
      <c r="CC7" s="24">
        <v>152.55000000000001</v>
      </c>
      <c r="CD7" s="24">
        <v>150</v>
      </c>
      <c r="CE7" s="24">
        <v>136.99</v>
      </c>
      <c r="CF7" s="24">
        <v>150</v>
      </c>
      <c r="CG7" s="24">
        <v>221.81</v>
      </c>
      <c r="CH7" s="24">
        <v>230.02</v>
      </c>
      <c r="CI7" s="24">
        <v>228.47</v>
      </c>
      <c r="CJ7" s="24">
        <v>187.76</v>
      </c>
      <c r="CK7" s="24">
        <v>190.48</v>
      </c>
      <c r="CL7" s="24">
        <v>216.39</v>
      </c>
      <c r="CM7" s="24" t="s">
        <v>102</v>
      </c>
      <c r="CN7" s="24" t="s">
        <v>102</v>
      </c>
      <c r="CO7" s="24" t="s">
        <v>102</v>
      </c>
      <c r="CP7" s="24" t="s">
        <v>102</v>
      </c>
      <c r="CQ7" s="24" t="s">
        <v>102</v>
      </c>
      <c r="CR7" s="24">
        <v>43.36</v>
      </c>
      <c r="CS7" s="24">
        <v>42.56</v>
      </c>
      <c r="CT7" s="24">
        <v>42.47</v>
      </c>
      <c r="CU7" s="24">
        <v>45.87</v>
      </c>
      <c r="CV7" s="24">
        <v>44.24</v>
      </c>
      <c r="CW7" s="24">
        <v>42.57</v>
      </c>
      <c r="CX7" s="24">
        <v>99.89</v>
      </c>
      <c r="CY7" s="24">
        <v>99.89</v>
      </c>
      <c r="CZ7" s="24">
        <v>99.9</v>
      </c>
      <c r="DA7" s="24">
        <v>99.9</v>
      </c>
      <c r="DB7" s="24">
        <v>99.9</v>
      </c>
      <c r="DC7" s="24">
        <v>83.06</v>
      </c>
      <c r="DD7" s="24">
        <v>83.32</v>
      </c>
      <c r="DE7" s="24">
        <v>83.75</v>
      </c>
      <c r="DF7" s="24">
        <v>87.65</v>
      </c>
      <c r="DG7" s="24">
        <v>88.15</v>
      </c>
      <c r="DH7" s="24">
        <v>85.24</v>
      </c>
      <c r="DI7" s="24">
        <v>51.75</v>
      </c>
      <c r="DJ7" s="24">
        <v>54.64</v>
      </c>
      <c r="DK7" s="24">
        <v>58.62</v>
      </c>
      <c r="DL7" s="24">
        <v>62.51</v>
      </c>
      <c r="DM7" s="24">
        <v>66.16</v>
      </c>
      <c r="DN7" s="24">
        <v>23.93</v>
      </c>
      <c r="DO7" s="24">
        <v>24.68</v>
      </c>
      <c r="DP7" s="24">
        <v>24.68</v>
      </c>
      <c r="DQ7" s="24">
        <v>29.24</v>
      </c>
      <c r="DR7" s="24">
        <v>31.73</v>
      </c>
      <c r="DS7" s="24">
        <v>25.87</v>
      </c>
      <c r="DT7" s="24">
        <v>0</v>
      </c>
      <c r="DU7" s="24">
        <v>0</v>
      </c>
      <c r="DV7" s="24">
        <v>0</v>
      </c>
      <c r="DW7" s="24">
        <v>0</v>
      </c>
      <c r="DX7" s="24">
        <v>0</v>
      </c>
      <c r="DY7" s="24">
        <v>0</v>
      </c>
      <c r="DZ7" s="24">
        <v>0.01</v>
      </c>
      <c r="EA7" s="24">
        <v>8.6199999999999992</v>
      </c>
      <c r="EB7" s="24">
        <v>0</v>
      </c>
      <c r="EC7" s="24">
        <v>0</v>
      </c>
      <c r="ED7" s="24">
        <v>0.01</v>
      </c>
      <c r="EE7" s="24">
        <v>0</v>
      </c>
      <c r="EF7" s="24">
        <v>0</v>
      </c>
      <c r="EG7" s="24">
        <v>0</v>
      </c>
      <c r="EH7" s="24">
        <v>0</v>
      </c>
      <c r="EI7" s="24">
        <v>0</v>
      </c>
      <c r="EJ7" s="24">
        <v>0.09</v>
      </c>
      <c r="EK7" s="24">
        <v>0.13</v>
      </c>
      <c r="EL7" s="24">
        <v>0.36</v>
      </c>
      <c r="EM7" s="24">
        <v>0.06</v>
      </c>
      <c r="EN7" s="24">
        <v>0.27</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川﨑　稜太</cp:lastModifiedBy>
  <cp:lastPrinted>2023-01-19T10:45:34Z</cp:lastPrinted>
  <dcterms:created xsi:type="dcterms:W3CDTF">2022-12-01T01:29:31Z</dcterms:created>
  <dcterms:modified xsi:type="dcterms:W3CDTF">2023-01-26T00:47:40Z</dcterms:modified>
  <cp:category/>
</cp:coreProperties>
</file>