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E4A5FD01-AA86-4432-B676-CF8A064DBA05}" xr6:coauthVersionLast="36" xr6:coauthVersionMax="36" xr10:uidLastSave="{00000000-0000-0000-0000-000000000000}"/>
  <workbookProtection workbookAlgorithmName="SHA-512" workbookHashValue="xfxqPJuGTkJWbVi+Umi95EwpAZhv2j3BC79MfsrEKY9hkINlPQy+hhFbeCuITB/RVx0o9CNKcZaFGo5EQZaxOQ==" workbookSaltValue="GTYjcIt8UIFGZnaboBeKsQ==" workbookSpinCount="100000" lockStructure="1"/>
  <bookViews>
    <workbookView xWindow="0" yWindow="0" windowWidth="15360" windowHeight="76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AT8" i="4"/>
  <c r="AL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<sst xmlns="http://schemas.openxmlformats.org/spreadsheetml/2006/main" count="236" uniqueCount="119">
  <si>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</si>
  <si>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</si>
  <si>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</si>
  <si>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</si>
  <si>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</si>
  <si>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</si>
  <si>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</si>
  <si>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</si>
  <si>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</si>
  <si>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</si>
  <si>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</si>
  <si>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</si>
  <si>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</si>
  <si>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</si>
  <si>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</si>
  <si>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</si>
  <si>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</si>
  <si>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</si>
  <si>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</si>
  <si>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</si>
  <si>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</si>
  <si>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</si>
  <si>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</si>
  <si>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</si>
  <si>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</si>
  <si>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</si>
  <si>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</si>
  <si>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</si>
  <si>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</si>
  <si>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</si>
  <si>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</si>
  <si>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</si>
  <si>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</si>
  <si>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</si>
  <si>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</si>
  <si>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</si>
  <si>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</si>
  <si>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</si>
  <si>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</si>
  <si>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</si>
  <si>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</si>
  <si>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</si>
  <si>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</si>
  <si>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</si>
  <si>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</si>
  <si>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</si>
  <si>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</si>
  <si>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</si>
  <si>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</si>
  <si>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</si>
  <si>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</si>
  <si>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</si>
  <si>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</si>
  <si>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</si>
  <si>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</si>
  <si>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</si>
  <si>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</si>
  <si>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</si>
  <si>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</si>
  <si>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</si>
  <si>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</si>
  <si>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</si>
  <si>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</si>
  <si>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</si>
  <si>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</si>
  <si>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</si>
  <si>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</si>
  <si>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</si>
  <si>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</si>
  <si>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</si>
  <si>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</si>
  <si>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</si>
  <si>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</si>
  <si>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</si>
  <si>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</si>
  <si>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</si>
  <si>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</si>
  <si>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</si>
  <si>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</si>
  <si>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</si>
  <si>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</si>
  <si>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</si>
  <si>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</si>
  <si>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</si>
  <si>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</si>
  <si>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</si>
  <si>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</si>
  <si>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</si>
  <si>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</si>
  <si>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</si>
  <si>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</si>
  <si>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</si>
  <si>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</si>
  <si>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</si>
  <si>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</si>
  <si>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</si>
  <si>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</si>
  <si>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</si>
  <si>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</si>
  <si>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</si>
  <si>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</si>
  <si>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</si>
  <si>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</si>
  <si>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</si>
  <si>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</si>
  <si>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</si>
  <si>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</si>
  <si>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</si>
  <si>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</si>
  <si>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</si>
  <si>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</si>
  <si>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</si>
  <si>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</si>
  <si>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</si>
  <si>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</si>
  <si>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</si>
  <si>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神戸市の農業集落排水は、地形的要因に加え、使用料については「市内同一サービス・同一料金」を原則としており、公共下水道の使用料と同額としているため、経常的な費用を収益でまかなうことができていない。また、農業集落排水事業は一般会計からの繰入金に依存しており、(1)使用料滞納者に対する対策、(2)水洗化の促進を行い収益の確保の取り組みを引き続き推進する必要がある。また、今後多くの施設が整備後30年を迎え、機器の更新等が必要になってくるので、計画的に修繕を行い、機能維持を図ると共に、処理区の統合についても検討を行っていく。
　農業集落排水事業は、農村環境改善、農業用排水・公共用水の水質改善に必要不可欠な施設であるため、企業会計化の適用をすすめ、経営基盤の強化を行うとともに、引き続き適正な維持管理に努めてまいりたい。</t>
    <rPh sb="22" eb="24">
      <t>シヨウ</t>
    </rPh>
    <rPh sb="24" eb="25">
      <t>リョウ</t>
    </rPh>
    <rPh sb="167" eb="168">
      <t>ヒ</t>
    </rPh>
    <rPh sb="169" eb="170">
      <t>ツヅ</t>
    </rPh>
    <rPh sb="171" eb="173">
      <t>スイシン</t>
    </rPh>
    <rPh sb="175" eb="177">
      <t>ヒツヨウ</t>
    </rPh>
    <rPh sb="189" eb="191">
      <t>シセツ</t>
    </rPh>
    <rPh sb="255" eb="256">
      <t>オコナ</t>
    </rPh>
    <rPh sb="310" eb="312">
      <t>キギョウ</t>
    </rPh>
    <rPh sb="312" eb="314">
      <t>カイケイ</t>
    </rPh>
    <rPh sb="314" eb="315">
      <t>カ</t>
    </rPh>
    <rPh sb="316" eb="318">
      <t>テキヨウ</t>
    </rPh>
    <rPh sb="323" eb="325">
      <t>ケイエイ</t>
    </rPh>
    <rPh sb="325" eb="327">
      <t>キバン</t>
    </rPh>
    <rPh sb="328" eb="330">
      <t>キョウカ</t>
    </rPh>
    <rPh sb="331" eb="332">
      <t>オコナ</t>
    </rPh>
    <phoneticPr fontId="4"/>
  </si>
  <si>
    <t>　管渠の多くは、整備から30年未満で耐用年数を迎えておらず、大きな不具合も出ていないため、管渠の更新は当面は必要ない。ただ人孔については漏水が見られる場合もあるため有収率が低い地区を中心に調査を行い、随時改修を行う。今後は処理場を含めたライフサイクルコストを低減するため令和元年度に策定した最適整備構想に基づき、適切な機能保全対策を講じていく。</t>
    <phoneticPr fontId="4"/>
  </si>
  <si>
    <r>
      <t>①収益的収支比率
　収益的収支比率が100％を割っているのは、平成５年から平成９年にかけて施設を集中整備した際の地方債が償還期限を迎えていることが大きな影響を与えている。平成20年度で施設の整備は終了しているので、平成29年度には、地方債の償還のピークを迎え、収益的収支比率は平成30年度以降は改善してきている。また平成30年度は平成24年度分、令和元年度は平成25～30年度分の消費税の還付金があり収益が大きくなっていたが、令和２年度以降は、発生しない。令和３年度は</t>
    </r>
    <r>
      <rPr>
        <sz val="9"/>
        <rFont val="ＭＳ ゴシック"/>
        <family val="3"/>
        <charset val="128"/>
      </rPr>
      <t>他会計からの繰入金が増えたため、収益的収支比率が増加した。</t>
    </r>
    <r>
      <rPr>
        <sz val="9"/>
        <color theme="1"/>
        <rFont val="ＭＳ ゴシック"/>
        <family val="3"/>
        <charset val="128"/>
      </rPr>
      <t xml:space="preserve">
④企業債残高対事業規模比較
　神戸市の農業集落排水処理施設は、地形的特徴として起伏が多いため、汚水を処理場に送るための中継ポンプ場が多く必要である。また、処理水は最終的に瀬戸内海に放流されるため、水質基準が通常よりも厳しい。このため神戸市の処理場の設計排水基準も厳しく、高額の初期費用が必要となり、企業債残高対事業規模比較が高くなっている。しかし、企業債の償還が進み令和2年度以降は平均値に近づいている。
⑤経費回収率
　神戸市では「市内同一サービス・同一料金」を原則としており、農業集落排水の使用料は、公共下水道の使用料と同額としている。しかし、農業集落排水は公共下水道に比べて、規模も格段に小さく非効率であり、施設の維持管理に必要な使用料収入を得られていない。このため、経費回収率は低くならざるを得ず、不足分は一般会計からの繰入金を充てている。
⑥汚水処理原価
　中継ポンプ場のメンテナンスや、水質の確保のための処理場運転に電力費などがかさむため、汚水処理原価が類似団体平均より高くなっている。
⑦施設利用率
　施設利用率は類似団体平均よりも高く、施設の利用状況は比較的良好であり、規模も適切であると考えられる。
⑧水洗化率
　水洗化率については類似団体平均よりは高くなっている。</t>
    </r>
    <rPh sb="45" eb="47">
      <t>シセツ</t>
    </rPh>
    <rPh sb="158" eb="160">
      <t>ヘイセイ</t>
    </rPh>
    <rPh sb="162" eb="164">
      <t>ネンド</t>
    </rPh>
    <rPh sb="165" eb="167">
      <t>ヘイセイ</t>
    </rPh>
    <rPh sb="169" eb="171">
      <t>ネンド</t>
    </rPh>
    <rPh sb="171" eb="172">
      <t>ブン</t>
    </rPh>
    <rPh sb="173" eb="175">
      <t>レイワ</t>
    </rPh>
    <rPh sb="175" eb="177">
      <t>ガンネン</t>
    </rPh>
    <rPh sb="177" eb="178">
      <t>ド</t>
    </rPh>
    <rPh sb="179" eb="181">
      <t>ヘイセイ</t>
    </rPh>
    <rPh sb="186" eb="188">
      <t>ネンド</t>
    </rPh>
    <rPh sb="188" eb="189">
      <t>ブン</t>
    </rPh>
    <rPh sb="190" eb="193">
      <t>ショウヒゼイ</t>
    </rPh>
    <rPh sb="194" eb="197">
      <t>カンプキン</t>
    </rPh>
    <rPh sb="200" eb="202">
      <t>シュウエキ</t>
    </rPh>
    <rPh sb="203" eb="204">
      <t>オオ</t>
    </rPh>
    <rPh sb="213" eb="215">
      <t>レイワ</t>
    </rPh>
    <rPh sb="216" eb="218">
      <t>ネンド</t>
    </rPh>
    <rPh sb="218" eb="220">
      <t>イコウ</t>
    </rPh>
    <rPh sb="222" eb="224">
      <t>ハッセイ</t>
    </rPh>
    <rPh sb="234" eb="235">
      <t>タ</t>
    </rPh>
    <rPh sb="235" eb="237">
      <t>カイケイ</t>
    </rPh>
    <rPh sb="240" eb="242">
      <t>クリイレ</t>
    </rPh>
    <rPh sb="242" eb="243">
      <t>キン</t>
    </rPh>
    <rPh sb="244" eb="245">
      <t>フ</t>
    </rPh>
    <rPh sb="258" eb="260">
      <t>ゾウカ</t>
    </rPh>
    <rPh sb="298" eb="300">
      <t>トクチョウ</t>
    </rPh>
    <rPh sb="438" eb="440">
      <t>キギョウ</t>
    </rPh>
    <rPh sb="445" eb="446">
      <t>スス</t>
    </rPh>
    <rPh sb="447" eb="449">
      <t>レイワ</t>
    </rPh>
    <rPh sb="450" eb="452">
      <t>ネンド</t>
    </rPh>
    <rPh sb="452" eb="454">
      <t>イコウ</t>
    </rPh>
    <rPh sb="455" eb="458">
      <t>ヘイキンチ</t>
    </rPh>
    <rPh sb="459" eb="460">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</si>
</sst>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D-42E1-8D9D-C897E9F0EB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210D-42E1-8D9D-C897E9F0EB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57.43</c:v>
                </c:pt>
                <c:pt idx="1">
                  <c:v>57.43</c:v>
                </c:pt>
                <c:pt idx="2">
                  <c:v>54.01</c:v>
                </c:pt>
                <c:pt idx="3">
                  <c:v>58.34</c:v>
                </c:pt>
                <c:pt idx="4">
                  <c:v>58.21</c:v>
                </c:pt>
              </c:numCache>
            </c:numRef>
          </c:val>
          <c:extLst>
            <c:ext xmlns:c16="http://schemas.microsoft.com/office/drawing/2014/chart" uri="{C3380CC4-5D6E-409C-BE32-E72D297353CC}">
              <c16:uniqueId val="{00000000-0588-4C45-B66C-7A6B895B20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0588-4C45-B66C-7A6B895B20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91.85</c:v>
                </c:pt>
                <c:pt idx="1">
                  <c:v>92.59</c:v>
                </c:pt>
                <c:pt idx="2">
                  <c:v>91.04</c:v>
                </c:pt>
                <c:pt idx="3">
                  <c:v>90.41</c:v>
                </c:pt>
                <c:pt idx="4">
                  <c:v>90.45</c:v>
                </c:pt>
              </c:numCache>
            </c:numRef>
          </c:val>
          <c:extLst>
            <c:ext xmlns:c16="http://schemas.microsoft.com/office/drawing/2014/chart" uri="{C3380CC4-5D6E-409C-BE32-E72D297353CC}">
              <c16:uniqueId val="{00000000-A232-4DD1-975A-3ABE25BF3A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A232-4DD1-975A-3ABE25BF3A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74.84</c:v>
                </c:pt>
                <c:pt idx="1">
                  <c:v>80.349999999999994</c:v>
                </c:pt>
                <c:pt idx="2">
                  <c:v>84.24</c:v>
                </c:pt>
                <c:pt idx="3">
                  <c:v>78.52</c:v>
                </c:pt>
                <c:pt idx="4">
                  <c:v>102.86</c:v>
                </c:pt>
              </c:numCache>
            </c:numRef>
          </c:val>
          <c:extLst>
            <c:ext xmlns:c16="http://schemas.microsoft.com/office/drawing/2014/chart" uri="{C3380CC4-5D6E-409C-BE32-E72D297353CC}">
              <c16:uniqueId val="{00000000-70AC-41C3-8608-85FA772E7C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C-41C3-8608-85FA772E7C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6-4A7B-AB4E-036E98DFC0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6-4A7B-AB4E-036E98DFC0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9-4A52-8FBA-A643FB7582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9-4A52-8FBA-A643FB7582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D5-41AD-9E33-CF96D567CA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D5-41AD-9E33-CF96D567CA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ED-48B3-81B0-2231D41922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D-48B3-81B0-2231D41922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2360.1999999999998</c:v>
                </c:pt>
                <c:pt idx="1">
                  <c:v>1663.2</c:v>
                </c:pt>
                <c:pt idx="2">
                  <c:v>1635.59</c:v>
                </c:pt>
                <c:pt idx="3">
                  <c:v>865.68</c:v>
                </c:pt>
                <c:pt idx="4">
                  <c:v>1046.6600000000001</c:v>
                </c:pt>
              </c:numCache>
            </c:numRef>
          </c:val>
          <c:extLst>
            <c:ext xmlns:c16="http://schemas.microsoft.com/office/drawing/2014/chart" uri="{C3380CC4-5D6E-409C-BE32-E72D297353CC}">
              <c16:uniqueId val="{00000000-9A60-4890-BC33-74D4FF5623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9A60-4890-BC33-74D4FF5623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17.899999999999999</c:v>
                </c:pt>
                <c:pt idx="1">
                  <c:v>22.09</c:v>
                </c:pt>
                <c:pt idx="2">
                  <c:v>21.81</c:v>
                </c:pt>
                <c:pt idx="3">
                  <c:v>25.52</c:v>
                </c:pt>
                <c:pt idx="4">
                  <c:v>27.03</c:v>
                </c:pt>
              </c:numCache>
            </c:numRef>
          </c:val>
          <c:extLst>
            <c:ext xmlns:c16="http://schemas.microsoft.com/office/drawing/2014/chart" uri="{C3380CC4-5D6E-409C-BE32-E72D297353CC}">
              <c16:uniqueId val="{00000000-F9DC-4566-A5F3-05A8905187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F9DC-4566-A5F3-05A8905187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552.48</c:v>
                </c:pt>
                <c:pt idx="1">
                  <c:v>451.49</c:v>
                </c:pt>
                <c:pt idx="2">
                  <c:v>459.13</c:v>
                </c:pt>
                <c:pt idx="3">
                  <c:v>435.77</c:v>
                </c:pt>
                <c:pt idx="4">
                  <c:v>417.55</c:v>
                </c:pt>
              </c:numCache>
            </c:numRef>
          </c:val>
          <c:extLst>
            <c:ext xmlns:c16="http://schemas.microsoft.com/office/drawing/2014/chart" uri="{C3380CC4-5D6E-409C-BE32-E72D297353CC}">
              <c16:uniqueId val="{00000000-D74A-45C2-BCCD-40C9E5BBF6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D74A-45C2-BCCD-40C9E5BBF6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0" zoomScaleNormal="110" workbookViewId="0">
      <selection activeCell="B2" sqref="B2:BZ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兵庫県　神戸市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1517627</v>
      </c>
      <c r="AM8" s="42"/>
      <c r="AN8" s="42"/>
      <c r="AO8" s="42"/>
      <c r="AP8" s="42"/>
      <c r="AQ8" s="42"/>
      <c r="AR8" s="42"/>
      <c r="AS8" s="42"/>
      <c r="AT8" s="35">
        <f>データ!T6</f>
        <v>557.03</v>
      </c>
      <c r="AU8" s="35"/>
      <c r="AV8" s="35"/>
      <c r="AW8" s="35"/>
      <c r="AX8" s="35"/>
      <c r="AY8" s="35"/>
      <c r="AZ8" s="35"/>
      <c r="BA8" s="35"/>
      <c r="BB8" s="35">
        <f>データ!U6</f>
        <v>2724.5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0.85</v>
      </c>
      <c r="Q10" s="35"/>
      <c r="R10" s="35"/>
      <c r="S10" s="35"/>
      <c r="T10" s="35"/>
      <c r="U10" s="35"/>
      <c r="V10" s="35"/>
      <c r="W10" s="35">
        <f>データ!Q6</f>
        <v>82.83</v>
      </c>
      <c r="X10" s="35"/>
      <c r="Y10" s="35"/>
      <c r="Z10" s="35"/>
      <c r="AA10" s="35"/>
      <c r="AB10" s="35"/>
      <c r="AC10" s="35"/>
      <c r="AD10" s="42">
        <f>データ!R6</f>
        <v>1760</v>
      </c>
      <c r="AE10" s="42"/>
      <c r="AF10" s="42"/>
      <c r="AG10" s="42"/>
      <c r="AH10" s="42"/>
      <c r="AI10" s="42"/>
      <c r="AJ10" s="42"/>
      <c r="AK10" s="2"/>
      <c r="AL10" s="42">
        <f>データ!V6</f>
        <v>12947</v>
      </c>
      <c r="AM10" s="42"/>
      <c r="AN10" s="42"/>
      <c r="AO10" s="42"/>
      <c r="AP10" s="42"/>
      <c r="AQ10" s="42"/>
      <c r="AR10" s="42"/>
      <c r="AS10" s="42"/>
      <c r="AT10" s="35">
        <f>データ!W6</f>
        <v>4.57</v>
      </c>
      <c r="AU10" s="35"/>
      <c r="AV10" s="35"/>
      <c r="AW10" s="35"/>
      <c r="AX10" s="35"/>
      <c r="AY10" s="35"/>
      <c r="AZ10" s="35"/>
      <c r="BA10" s="35"/>
      <c r="BB10" s="35">
        <f>データ!X6</f>
        <v>2833.04</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hBaiuC5akgr8XHkAE02bM0vRd111FtMstNgGk7hw56A5EqsPkcLMbE1hdT4HzcuaBVO9poz1U29hB2H15gRR0w==" saltValue="kPvoaofbOQV2EFd6KiV7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281000</v>
      </c>
      <c r="D6" s="19">
        <f t="shared" si="3"/>
        <v>47</v>
      </c>
      <c r="E6" s="19">
        <f t="shared" si="3"/>
        <v>17</v>
      </c>
      <c r="F6" s="19">
        <f t="shared" si="3"/>
        <v>5</v>
      </c>
      <c r="G6" s="19">
        <f t="shared" si="3"/>
        <v>0</v>
      </c>
      <c r="H6" s="19" t="str">
        <f t="shared" si="3"/>
        <v>兵庫県　神戸市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0.85</v>
      </c>
      <c r="Q6" s="20">
        <f t="shared" si="3"/>
        <v>82.83</v>
      </c>
      <c r="R6" s="20">
        <f t="shared" si="3"/>
        <v>1760</v>
      </c>
      <c r="S6" s="20">
        <f t="shared" si="3"/>
        <v>1517627</v>
      </c>
      <c r="T6" s="20">
        <f t="shared" si="3"/>
        <v>557.03</v>
      </c>
      <c r="U6" s="20">
        <f t="shared" si="3"/>
        <v>2724.5</v>
      </c>
      <c r="V6" s="20">
        <f t="shared" si="3"/>
        <v>12947</v>
      </c>
      <c r="W6" s="20">
        <f t="shared" si="3"/>
        <v>4.57</v>
      </c>
      <c r="X6" s="20">
        <f t="shared" si="3"/>
        <v>2833.04</v>
      </c>
      <c r="Y6" s="21">
        <f>IF(Y7="",NA(),Y7)</f>
        <v>74.84</v>
      </c>
      <c r="Z6" s="21">
        <f t="shared" ref="Z6:AH6" si="4">IF(Z7="",NA(),Z7)</f>
        <v>80.349999999999994</v>
      </c>
      <c r="AA6" s="21">
        <f t="shared" si="4"/>
        <v>84.24</v>
      </c>
      <c r="AB6" s="21">
        <f t="shared" si="4"/>
        <v>78.52</v>
      </c>
      <c r="AC6" s="21">
        <f t="shared" si="4"/>
        <v>102.86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2360.1999999999998</v>
      </c>
      <c r="BG6" s="21">
        <f t="shared" ref="BG6:BO6" si="7">IF(BG7="",NA(),BG7)</f>
        <v>1663.2</v>
      </c>
      <c r="BH6" s="21">
        <f t="shared" si="7"/>
        <v>1635.59</v>
      </c>
      <c r="BI6" s="21">
        <f t="shared" si="7"/>
        <v>865.68</v>
      </c>
      <c r="BJ6" s="21">
        <f t="shared" si="7"/>
        <v>1046.6600000000001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17.899999999999999</v>
      </c>
      <c r="BR6" s="21">
        <f t="shared" ref="BR6:BZ6" si="8">IF(BR7="",NA(),BR7)</f>
        <v>22.09</v>
      </c>
      <c r="BS6" s="21">
        <f t="shared" si="8"/>
        <v>21.81</v>
      </c>
      <c r="BT6" s="21">
        <f t="shared" si="8"/>
        <v>25.52</v>
      </c>
      <c r="BU6" s="21">
        <f t="shared" si="8"/>
        <v>27.03</v>
      </c>
      <c r="BV6" s="21">
        <f t="shared" si="8"/>
        <v>65.33</v>
      </c>
      <c r="BW6" s="21">
        <f t="shared" si="8"/>
        <v>65.39</v>
      </c>
      <c r="BX6" s="21">
        <f t="shared" si="8"/>
        <v>65.37</v>
      </c>
      <c r="BY6" s="21">
        <f t="shared" si="8"/>
        <v>68.11</v>
      </c>
      <c r="BZ6" s="21">
        <f t="shared" si="8"/>
        <v>67.23</v>
      </c>
      <c r="CA6" s="20" t="str">
        <f>IF(CA7="","",IF(CA7="-","【-】","【"&amp;SUBSTITUTE(TEXT(CA7,"#,##0.00"),"-","△")&amp;"】"))</f>
        <v>【60.65】</v>
      </c>
      <c r="CB6" s="21">
        <f>IF(CB7="",NA(),CB7)</f>
        <v>552.48</v>
      </c>
      <c r="CC6" s="21">
        <f t="shared" ref="CC6:CK6" si="9">IF(CC7="",NA(),CC7)</f>
        <v>451.49</v>
      </c>
      <c r="CD6" s="21">
        <f t="shared" si="9"/>
        <v>459.13</v>
      </c>
      <c r="CE6" s="21">
        <f t="shared" si="9"/>
        <v>435.77</v>
      </c>
      <c r="CF6" s="21">
        <f t="shared" si="9"/>
        <v>417.55</v>
      </c>
      <c r="CG6" s="21">
        <f t="shared" si="9"/>
        <v>227.43</v>
      </c>
      <c r="CH6" s="21">
        <f t="shared" si="9"/>
        <v>230.88</v>
      </c>
      <c r="CI6" s="21">
        <f t="shared" si="9"/>
        <v>228.99</v>
      </c>
      <c r="CJ6" s="21">
        <f t="shared" si="9"/>
        <v>222.41</v>
      </c>
      <c r="CK6" s="21">
        <f t="shared" si="9"/>
        <v>228.21</v>
      </c>
      <c r="CL6" s="20" t="str">
        <f>IF(CL7="","",IF(CL7="-","【-】","【"&amp;SUBSTITUTE(TEXT(CL7,"#,##0.00"),"-","△")&amp;"】"))</f>
        <v>【256.97】</v>
      </c>
      <c r="CM6" s="21">
        <f>IF(CM7="",NA(),CM7)</f>
        <v>57.43</v>
      </c>
      <c r="CN6" s="21">
        <f t="shared" ref="CN6:CV6" si="10">IF(CN7="",NA(),CN7)</f>
        <v>57.43</v>
      </c>
      <c r="CO6" s="21">
        <f t="shared" si="10"/>
        <v>54.01</v>
      </c>
      <c r="CP6" s="21">
        <f t="shared" si="10"/>
        <v>58.34</v>
      </c>
      <c r="CQ6" s="21">
        <f t="shared" si="10"/>
        <v>58.21</v>
      </c>
      <c r="CR6" s="21">
        <f t="shared" si="10"/>
        <v>56.01</v>
      </c>
      <c r="CS6" s="21">
        <f t="shared" si="10"/>
        <v>56.72</v>
      </c>
      <c r="CT6" s="21">
        <f t="shared" si="10"/>
        <v>54.06</v>
      </c>
      <c r="CU6" s="21">
        <f t="shared" si="10"/>
        <v>55.26</v>
      </c>
      <c r="CV6" s="21">
        <f t="shared" si="10"/>
        <v>54.54</v>
      </c>
      <c r="CW6" s="20" t="str">
        <f>IF(CW7="","",IF(CW7="-","【-】","【"&amp;SUBSTITUTE(TEXT(CW7,"#,##0.00"),"-","△")&amp;"】"))</f>
        <v>【61.14】</v>
      </c>
      <c r="CX6" s="21">
        <f>IF(CX7="",NA(),CX7)</f>
        <v>91.85</v>
      </c>
      <c r="CY6" s="21">
        <f t="shared" ref="CY6:DG6" si="11">IF(CY7="",NA(),CY7)</f>
        <v>92.59</v>
      </c>
      <c r="CZ6" s="21">
        <f t="shared" si="11"/>
        <v>91.04</v>
      </c>
      <c r="DA6" s="21">
        <f t="shared" si="11"/>
        <v>90.41</v>
      </c>
      <c r="DB6" s="21">
        <f t="shared" si="11"/>
        <v>90.45</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2">
      <c r="A7" s="14"/>
      <c r="B7" s="23">
        <v>2021</v>
      </c>
      <c r="C7" s="23">
        <v>281000</v>
      </c>
      <c r="D7" s="23">
        <v>47</v>
      </c>
      <c r="E7" s="23">
        <v>17</v>
      </c>
      <c r="F7" s="23">
        <v>5</v>
      </c>
      <c r="G7" s="23">
        <v>0</v>
      </c>
      <c r="H7" s="23" t="s">
        <v>97</v>
      </c>
      <c r="I7" s="23" t="s">
        <v>98</v>
      </c>
      <c r="J7" s="23" t="s">
        <v>99</v>
      </c>
      <c r="K7" s="23" t="s">
        <v>100</v>
      </c>
      <c r="L7" s="23" t="s">
        <v>101</v>
      </c>
      <c r="M7" s="23" t="s">
        <v>102</v>
      </c>
      <c r="N7" s="24" t="s">
        <v>103</v>
      </c>
      <c r="O7" s="24" t="s">
        <v>104</v>
      </c>
      <c r="P7" s="24">
        <v>0.85</v>
      </c>
      <c r="Q7" s="24">
        <v>82.83</v>
      </c>
      <c r="R7" s="24">
        <v>1760</v>
      </c>
      <c r="S7" s="24">
        <v>1517627</v>
      </c>
      <c r="T7" s="24">
        <v>557.03</v>
      </c>
      <c r="U7" s="24">
        <v>2724.5</v>
      </c>
      <c r="V7" s="24">
        <v>12947</v>
      </c>
      <c r="W7" s="24">
        <v>4.57</v>
      </c>
      <c r="X7" s="24">
        <v>2833.04</v>
      </c>
      <c r="Y7" s="24">
        <v>74.84</v>
      </c>
      <c r="Z7" s="24">
        <v>80.349999999999994</v>
      </c>
      <c r="AA7" s="24">
        <v>84.24</v>
      </c>
      <c r="AB7" s="24">
        <v>78.52</v>
      </c>
      <c r="AC7" s="24">
        <v>102.86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2360.1999999999998</v>
      </c>
      <c r="BG7" s="24">
        <v>1663.2</v>
      </c>
      <c r="BH7" s="24">
        <v>1635.59</v>
      </c>
      <c r="BI7" s="24">
        <v>865.68</v>
      </c>
      <c r="BJ7" s="24">
        <v>1046.6600000000001</v>
      </c>
      <c r="BK7" s="24">
        <v>684.74</v>
      </c>
      <c r="BL7" s="24">
        <v>654.91999999999996</v>
      </c>
      <c r="BM7" s="24">
        <v>654.71</v>
      </c>
      <c r="BN7" s="24">
        <v>783.8</v>
      </c>
      <c r="BO7" s="24">
        <v>778.81</v>
      </c>
      <c r="BP7" s="24">
        <v>786.37</v>
      </c>
      <c r="BQ7" s="24">
        <v>17.899999999999999</v>
      </c>
      <c r="BR7" s="24">
        <v>22.09</v>
      </c>
      <c r="BS7" s="24">
        <v>21.81</v>
      </c>
      <c r="BT7" s="24">
        <v>25.52</v>
      </c>
      <c r="BU7" s="24">
        <v>27.03</v>
      </c>
      <c r="BV7" s="24">
        <v>65.33</v>
      </c>
      <c r="BW7" s="24">
        <v>65.39</v>
      </c>
      <c r="BX7" s="24">
        <v>65.37</v>
      </c>
      <c r="BY7" s="24">
        <v>68.11</v>
      </c>
      <c r="BZ7" s="24">
        <v>67.23</v>
      </c>
      <c r="CA7" s="24">
        <v>60.65</v>
      </c>
      <c r="CB7" s="24">
        <v>552.48</v>
      </c>
      <c r="CC7" s="24">
        <v>451.49</v>
      </c>
      <c r="CD7" s="24">
        <v>459.13</v>
      </c>
      <c r="CE7" s="24">
        <v>435.77</v>
      </c>
      <c r="CF7" s="24">
        <v>417.55</v>
      </c>
      <c r="CG7" s="24">
        <v>227.43</v>
      </c>
      <c r="CH7" s="24">
        <v>230.88</v>
      </c>
      <c r="CI7" s="24">
        <v>228.99</v>
      </c>
      <c r="CJ7" s="24">
        <v>222.41</v>
      </c>
      <c r="CK7" s="24">
        <v>228.21</v>
      </c>
      <c r="CL7" s="24">
        <v>256.97000000000003</v>
      </c>
      <c r="CM7" s="24">
        <v>57.43</v>
      </c>
      <c r="CN7" s="24">
        <v>57.43</v>
      </c>
      <c r="CO7" s="24">
        <v>54.01</v>
      </c>
      <c r="CP7" s="24">
        <v>58.34</v>
      </c>
      <c r="CQ7" s="24">
        <v>58.21</v>
      </c>
      <c r="CR7" s="24">
        <v>56.01</v>
      </c>
      <c r="CS7" s="24">
        <v>56.72</v>
      </c>
      <c r="CT7" s="24">
        <v>54.06</v>
      </c>
      <c r="CU7" s="24">
        <v>55.26</v>
      </c>
      <c r="CV7" s="24">
        <v>54.54</v>
      </c>
      <c r="CW7" s="24">
        <v>61.14</v>
      </c>
      <c r="CX7" s="24">
        <v>91.85</v>
      </c>
      <c r="CY7" s="24">
        <v>92.59</v>
      </c>
      <c r="CZ7" s="24">
        <v>91.04</v>
      </c>
      <c r="DA7" s="24">
        <v>90.41</v>
      </c>
      <c r="DB7" s="24">
        <v>90.45</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cp:lastPrinted>2023-02-07T04:09:23Z</cp:lastPrinted>
  <dcterms:created xsi:type="dcterms:W3CDTF">2022-12-01T01:58:44Z</dcterms:created>
  <dcterms:modified xsi:type="dcterms:W3CDTF">2023-02-07T04:09:53Z</dcterms:modified>
  <cp:category/>
</cp:coreProperties>
</file>