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5 財政企画\11 財政状況資料集等\02.企業会計　経営比較分析表（H27～）\08.R4\02.分析表作成\04.国へ\"/>
    </mc:Choice>
  </mc:AlternateContent>
  <workbookProtection workbookAlgorithmName="SHA-512" workbookHashValue="IRaj3fPz+d/lAXVf1jVZWidycyjpuB8CiXYIycYzv73vho1B5F1I3yw9584phPw0/ceg07nzovmJCDjvUZ5klw==" workbookSaltValue="sDXyoTTVbsAdIhQQTlny0A==" workbookSpinCount="100000" lockStructure="1"/>
  <bookViews>
    <workbookView xWindow="0" yWindow="0" windowWidth="23040" windowHeight="9324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FX30" i="4"/>
  <c r="BG30" i="4"/>
  <c r="KO51" i="4"/>
  <c r="AV76" i="4"/>
  <c r="LE76" i="4"/>
  <c r="FX51" i="4"/>
  <c r="KO30" i="4"/>
  <c r="KP76" i="4"/>
  <c r="HA76" i="4"/>
  <c r="AN51" i="4"/>
  <c r="FE30" i="4"/>
  <c r="JV30" i="4"/>
  <c r="AN30" i="4"/>
  <c r="AG76" i="4"/>
  <c r="JV51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<sst xmlns="http://schemas.openxmlformats.org/spreadsheetml/2006/main" count="278" uniqueCount="138">
  <si>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</si>
  <si>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</si>
  <si>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</si>
  <si>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</si>
  <si>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</si>
  <si>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</si>
  <si>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</si>
  <si>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</si>
  <si>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</si>
  <si>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</si>
  <si>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</si>
  <si>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</si>
  <si>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</si>
  <si>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</si>
  <si>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</si>
  <si>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</si>
  <si>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</si>
  <si>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</si>
  <si>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</si>
  <si>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</si>
  <si>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</si>
  <si>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</si>
  <si>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</si>
  <si>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</si>
  <si>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</si>
  <si>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</si>
  <si>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</si>
  <si>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</si>
  <si>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</si>
  <si>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</si>
  <si>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</si>
  <si>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</si>
  <si>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</si>
  <si>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</si>
  <si>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</si>
  <si>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</si>
  <si>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</si>
  <si>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</si>
  <si>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</si>
  <si>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</si>
  <si>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</si>
  <si>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</si>
  <si>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</si>
  <si>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</si>
  <si>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</si>
  <si>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</si>
  <si>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</si>
  <si>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</si>
  <si>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</si>
  <si>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</si>
  <si>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</si>
  <si>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</si>
  <si>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</si>
  <si>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</si>
  <si>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</si>
  <si>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</si>
  <si>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</si>
  <si>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</si>
  <si>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</si>
  <si>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</si>
  <si>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</si>
  <si>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</si>
  <si>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</si>
  <si>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</si>
  <si>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</si>
  <si>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</si>
  <si>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</si>
  <si>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</si>
  <si>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</si>
  <si>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</si>
  <si>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</si>
  <si>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</si>
  <si>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</si>
  <si>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</si>
  <si>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</si>
  <si>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</si>
  <si>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</si>
  <si>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</si>
  <si>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</si>
  <si>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</si>
  <si>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</si>
  <si>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</si>
  <si>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</si>
  <si>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</si>
  <si>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</si>
  <si>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</si>
  <si>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</si>
  <si>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</si>
  <si>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</si>
  <si>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</si>
  <si>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</si>
  <si>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</si>
  <si>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</si>
  <si>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</si>
  <si>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</si>
  <si>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</si>
  <si>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</si>
  <si>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</si>
  <si>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</si>
  <si>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</si>
  <si>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</si>
  <si>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</si>
  <si>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</si>
  <si>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</si>
  <si>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</si>
  <si>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</si>
  <si>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</si>
  <si>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</si>
  <si>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</si>
  <si>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</si>
  <si>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</si>
  <si>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</si>
  <si>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</si>
  <si>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</si>
  <si>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</si>
  <si>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</si>
  <si>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</si>
  <si>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</si>
  <si>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花隈駐車場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</si>
  <si>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</si>
  <si>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</si>
  <si>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</si>
  <si>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</si>
  <si>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</si>
  <si>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</si>
  <si>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</si>
  <si>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</si>
  <si>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</si>
  <si>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</si>
  <si>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</si>
  <si>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</si>
  <si>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</si>
  <si>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</si>
  <si>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</si>
  <si>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①収益的収支比率について、前年度より大きく増加しており、5年連続で100%を上回る黒字である。
　④売上高GOP、⑤EBITDAについても、前年度より増加しており、類似施設の平均値を大きく上回っている。
　市街地中心部に立地しており、安定的な使用料収入を確保できることが要因であると考えられ、健全な経営状態といえる。</t>
    <rPh sb="19" eb="20">
      <t>オオ</t>
    </rPh>
    <rPh sb="22" eb="24">
      <t>ゾウカ</t>
    </rPh>
    <rPh sb="30" eb="31">
      <t>ネン</t>
    </rPh>
    <rPh sb="31" eb="33">
      <t>レンゾク</t>
    </rPh>
    <rPh sb="76" eb="78">
      <t>ゾウカ</t>
    </rPh>
    <phoneticPr fontId="5"/>
  </si>
  <si>
    <t>　⑧設備投資見込額について、計画的な設備修繕のため昨年度より減少しているが、引き続き必要な設備更新に対する投資を計画的に実施していく。
　⑩企業債残高対料金収入比率は、平成30年度より0となっている。</t>
    <rPh sb="14" eb="17">
      <t>ケイカクテキ</t>
    </rPh>
    <rPh sb="18" eb="20">
      <t>セツビ</t>
    </rPh>
    <rPh sb="20" eb="22">
      <t>シュウゼン</t>
    </rPh>
    <rPh sb="25" eb="28">
      <t>サクネンド</t>
    </rPh>
    <rPh sb="30" eb="32">
      <t>ゲンショウ</t>
    </rPh>
    <phoneticPr fontId="5"/>
  </si>
  <si>
    <t>　⑪稼働率について、令和3年度は新型コロナウイルス感染症拡大の影響が続いているが、前年度より微増している。また、毎年度類似施設の平均値を下回っている。理由としては、通勤目的の利用が高いなど１台あたりの駐車時間が長いことが考えられる。</t>
    <rPh sb="34" eb="35">
      <t>ツヅ</t>
    </rPh>
    <rPh sb="41" eb="42">
      <t>ゼン</t>
    </rPh>
    <rPh sb="42" eb="43">
      <t>ネン</t>
    </rPh>
    <rPh sb="43" eb="44">
      <t>ド</t>
    </rPh>
    <rPh sb="46" eb="48">
      <t>ビゾウ</t>
    </rPh>
    <phoneticPr fontId="5"/>
  </si>
  <si>
    <t>　稼働率はそれほど高くないが、黒字であること等から、健全な経営状態だといえる。また、令和元年度から新たな取組みとしてカーシェアリング事業を開始した。引き続き指定管理者と連携しながら、収益の増加及び安定化を目指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</si>
</sst>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115.8</c:v>
                </c:pt>
                <c:pt idx="2">
                  <c:v>250.7</c:v>
                </c:pt>
                <c:pt idx="3">
                  <c:v>196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6-451B-9E0D-523FFB8B3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123.6</c:v>
                </c:pt>
                <c:pt idx="2">
                  <c:v>121.8</c:v>
                </c:pt>
                <c:pt idx="3">
                  <c:v>111.3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6-451B-9E0D-523FFB8B3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20.399999999999999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D-49E3-8517-3C37952BE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224</c:v>
                </c:pt>
                <c:pt idx="1">
                  <c:v>178.3</c:v>
                </c:pt>
                <c:pt idx="2">
                  <c:v>163.69999999999999</c:v>
                </c:pt>
                <c:pt idx="3">
                  <c:v>88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D-49E3-8517-3C37952BE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4BB-4B9C-8CCE-819A2C742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B-4B9C-8CCE-819A2C742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884-4C49-85DD-E98214F5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4-4C49-85DD-E98214F5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5-48A1-86BC-E0120F019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11.2</c:v>
                </c:pt>
                <c:pt idx="2">
                  <c:v>6.5</c:v>
                </c:pt>
                <c:pt idx="3">
                  <c:v>10.1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5-48A1-86BC-E0120F019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D-468D-8CD7-3087B073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123</c:v>
                </c:pt>
                <c:pt idx="1">
                  <c:v>103</c:v>
                </c:pt>
                <c:pt idx="2">
                  <c:v>54</c:v>
                </c:pt>
                <c:pt idx="3">
                  <c:v>654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D-468D-8CD7-3087B073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141.5</c:v>
                </c:pt>
                <c:pt idx="1">
                  <c:v>141.1</c:v>
                </c:pt>
                <c:pt idx="2">
                  <c:v>134.5</c:v>
                </c:pt>
                <c:pt idx="3">
                  <c:v>106.6</c:v>
                </c:pt>
                <c:pt idx="4">
                  <c:v>114.3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9-4D41-8AC7-4DF0AF657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186.8</c:v>
                </c:pt>
                <c:pt idx="1">
                  <c:v>184.2</c:v>
                </c:pt>
                <c:pt idx="2">
                  <c:v>184.2</c:v>
                </c:pt>
                <c:pt idx="3">
                  <c:v>153.80000000000001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9-4D41-8AC7-4DF0AF657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34</c:v>
                </c:pt>
                <c:pt idx="2">
                  <c:v>60.1</c:v>
                </c:pt>
                <c:pt idx="3">
                  <c:v>49</c:v>
                </c:pt>
                <c:pt idx="4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6-4F0B-91BB-FFFF10B36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8.9</c:v>
                </c:pt>
                <c:pt idx="2">
                  <c:v>2.2000000000000002</c:v>
                </c:pt>
                <c:pt idx="3">
                  <c:v>-81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6-4F0B-91BB-FFFF10B36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44454</c:v>
                </c:pt>
                <c:pt idx="1">
                  <c:v>32264</c:v>
                </c:pt>
                <c:pt idx="2">
                  <c:v>54143</c:v>
                </c:pt>
                <c:pt idx="3">
                  <c:v>35362</c:v>
                </c:pt>
                <c:pt idx="4">
                  <c:v>56192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F-4D3F-9D06-B4693549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33330</c:v>
                </c:pt>
                <c:pt idx="1">
                  <c:v>18961</c:v>
                </c:pt>
                <c:pt idx="2">
                  <c:v>16100</c:v>
                </c:pt>
                <c:pt idx="3">
                  <c:v>4836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F-4D3F-9D06-B4693549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L1" zoomScale="80" zoomScaleNormal="80" zoomScaleSheetLayoutView="70" workbookViewId="0">
      <selection activeCell="MG62" sqref="MG6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兵庫県神戸市　花隈駐車場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8977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-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53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258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116.9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115.8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250.7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196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250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141.5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141.1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134.5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106.6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114.3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123.6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121.8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111.3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158.80000000000001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15.8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11.2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6.5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8.6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186.8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184.2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153.80000000000001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163.5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47.5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60.1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50.6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44454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32264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54143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35362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56192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123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103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654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2466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12.6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2.2000000000000002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-81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-25.1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33330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18961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16100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4836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37213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155602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20.399999999999999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224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178.3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163.69999999999999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88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77.3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+scWl6QfCy9ay88V2qc24IziTJklJW9Eq1A06ssNYFpMLvUjeNxdYNvpy2aLM5MTwwTEGT6pqKg8tsxv9OBfw==" saltValue="Xa6ln3cQI+X2kSBh22Oi5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102</v>
      </c>
      <c r="AV5" s="47" t="s">
        <v>103</v>
      </c>
      <c r="AW5" s="47" t="s">
        <v>104</v>
      </c>
      <c r="AX5" s="47" t="s">
        <v>101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102</v>
      </c>
      <c r="BG5" s="47" t="s">
        <v>89</v>
      </c>
      <c r="BH5" s="47" t="s">
        <v>104</v>
      </c>
      <c r="BI5" s="47" t="s">
        <v>101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106</v>
      </c>
      <c r="BS5" s="47" t="s">
        <v>100</v>
      </c>
      <c r="BT5" s="47" t="s">
        <v>107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108</v>
      </c>
      <c r="CD5" s="47" t="s">
        <v>100</v>
      </c>
      <c r="CE5" s="47" t="s">
        <v>101</v>
      </c>
      <c r="CF5" s="47" t="s">
        <v>105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102</v>
      </c>
      <c r="CP5" s="47" t="s">
        <v>89</v>
      </c>
      <c r="CQ5" s="47" t="s">
        <v>104</v>
      </c>
      <c r="CR5" s="47" t="s">
        <v>101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102</v>
      </c>
      <c r="DA5" s="47" t="s">
        <v>103</v>
      </c>
      <c r="DB5" s="47" t="s">
        <v>109</v>
      </c>
      <c r="DC5" s="47" t="s">
        <v>107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110</v>
      </c>
      <c r="DM5" s="47" t="s">
        <v>104</v>
      </c>
      <c r="DN5" s="47" t="s">
        <v>101</v>
      </c>
      <c r="DO5" s="47" t="s">
        <v>111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112</v>
      </c>
      <c r="B6" s="48">
        <f>B8</f>
        <v>2021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兵庫県神戸市</v>
      </c>
      <c r="I6" s="48" t="str">
        <f t="shared" si="1"/>
        <v>花隈駐車場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-</v>
      </c>
      <c r="R6" s="51">
        <f t="shared" si="1"/>
        <v>53</v>
      </c>
      <c r="S6" s="50" t="str">
        <f t="shared" si="1"/>
        <v>駅</v>
      </c>
      <c r="T6" s="50" t="str">
        <f t="shared" si="1"/>
        <v>無</v>
      </c>
      <c r="U6" s="51">
        <f t="shared" si="1"/>
        <v>8977</v>
      </c>
      <c r="V6" s="51">
        <f t="shared" si="1"/>
        <v>258</v>
      </c>
      <c r="W6" s="51">
        <f t="shared" si="1"/>
        <v>400</v>
      </c>
      <c r="X6" s="50" t="str">
        <f t="shared" si="1"/>
        <v>代行制</v>
      </c>
      <c r="Y6" s="52">
        <f>IF(Y8="-",NA(),Y8)</f>
        <v>116.9</v>
      </c>
      <c r="Z6" s="52">
        <f t="shared" ref="Z6:AH6" si="2">IF(Z8="-",NA(),Z8)</f>
        <v>115.8</v>
      </c>
      <c r="AA6" s="52">
        <f t="shared" si="2"/>
        <v>250.7</v>
      </c>
      <c r="AB6" s="52">
        <f t="shared" si="2"/>
        <v>196</v>
      </c>
      <c r="AC6" s="52">
        <f t="shared" si="2"/>
        <v>250</v>
      </c>
      <c r="AD6" s="52">
        <f t="shared" si="2"/>
        <v>121.3</v>
      </c>
      <c r="AE6" s="52">
        <f t="shared" si="2"/>
        <v>123.6</v>
      </c>
      <c r="AF6" s="52">
        <f t="shared" si="2"/>
        <v>121.8</v>
      </c>
      <c r="AG6" s="52">
        <f t="shared" si="2"/>
        <v>111.3</v>
      </c>
      <c r="AH6" s="52">
        <f t="shared" si="2"/>
        <v>158.80000000000001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15.8</v>
      </c>
      <c r="AP6" s="52">
        <f t="shared" si="3"/>
        <v>11.2</v>
      </c>
      <c r="AQ6" s="52">
        <f t="shared" si="3"/>
        <v>6.5</v>
      </c>
      <c r="AR6" s="52">
        <f t="shared" si="3"/>
        <v>10.1</v>
      </c>
      <c r="AS6" s="52">
        <f t="shared" si="3"/>
        <v>8.6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123</v>
      </c>
      <c r="BA6" s="53">
        <f t="shared" si="4"/>
        <v>103</v>
      </c>
      <c r="BB6" s="53">
        <f t="shared" si="4"/>
        <v>54</v>
      </c>
      <c r="BC6" s="53">
        <f t="shared" si="4"/>
        <v>654</v>
      </c>
      <c r="BD6" s="53">
        <f t="shared" si="4"/>
        <v>2466</v>
      </c>
      <c r="BE6" s="51" t="str">
        <f>IF(BE8="-","",IF(BE8="-","【-】","【"&amp;SUBSTITUTE(TEXT(BE8,"#,##0"),"-","△")&amp;"】"))</f>
        <v>【3,111】</v>
      </c>
      <c r="BF6" s="52">
        <f>IF(BF8="-",NA(),BF8)</f>
        <v>47.5</v>
      </c>
      <c r="BG6" s="52">
        <f t="shared" ref="BG6:BO6" si="5">IF(BG8="-",NA(),BG8)</f>
        <v>34</v>
      </c>
      <c r="BH6" s="52">
        <f t="shared" si="5"/>
        <v>60.1</v>
      </c>
      <c r="BI6" s="52">
        <f t="shared" si="5"/>
        <v>49</v>
      </c>
      <c r="BJ6" s="52">
        <f t="shared" si="5"/>
        <v>50.6</v>
      </c>
      <c r="BK6" s="52">
        <f t="shared" si="5"/>
        <v>12.6</v>
      </c>
      <c r="BL6" s="52">
        <f t="shared" si="5"/>
        <v>8.9</v>
      </c>
      <c r="BM6" s="52">
        <f t="shared" si="5"/>
        <v>2.2000000000000002</v>
      </c>
      <c r="BN6" s="52">
        <f t="shared" si="5"/>
        <v>-81</v>
      </c>
      <c r="BO6" s="52">
        <f t="shared" si="5"/>
        <v>-25.1</v>
      </c>
      <c r="BP6" s="49" t="str">
        <f>IF(BP8="-","",IF(BP8="-","【-】","【"&amp;SUBSTITUTE(TEXT(BP8,"#,##0.0"),"-","△")&amp;"】"))</f>
        <v>【0.8】</v>
      </c>
      <c r="BQ6" s="53">
        <f>IF(BQ8="-",NA(),BQ8)</f>
        <v>44454</v>
      </c>
      <c r="BR6" s="53">
        <f t="shared" ref="BR6:BZ6" si="6">IF(BR8="-",NA(),BR8)</f>
        <v>32264</v>
      </c>
      <c r="BS6" s="53">
        <f t="shared" si="6"/>
        <v>54143</v>
      </c>
      <c r="BT6" s="53">
        <f t="shared" si="6"/>
        <v>35362</v>
      </c>
      <c r="BU6" s="53">
        <f t="shared" si="6"/>
        <v>56192</v>
      </c>
      <c r="BV6" s="53">
        <f t="shared" si="6"/>
        <v>33330</v>
      </c>
      <c r="BW6" s="53">
        <f t="shared" si="6"/>
        <v>18961</v>
      </c>
      <c r="BX6" s="53">
        <f t="shared" si="6"/>
        <v>16100</v>
      </c>
      <c r="BY6" s="53">
        <f t="shared" si="6"/>
        <v>4836</v>
      </c>
      <c r="BZ6" s="53">
        <f t="shared" si="6"/>
        <v>37213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155602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20.399999999999999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224</v>
      </c>
      <c r="DF6" s="52">
        <f t="shared" si="8"/>
        <v>178.3</v>
      </c>
      <c r="DG6" s="52">
        <f t="shared" si="8"/>
        <v>163.69999999999999</v>
      </c>
      <c r="DH6" s="52">
        <f t="shared" si="8"/>
        <v>88</v>
      </c>
      <c r="DI6" s="52">
        <f t="shared" si="8"/>
        <v>77.3</v>
      </c>
      <c r="DJ6" s="49" t="str">
        <f>IF(DJ8="-","",IF(DJ8="-","【-】","【"&amp;SUBSTITUTE(TEXT(DJ8,"#,##0.0"),"-","△")&amp;"】"))</f>
        <v>【99.8】</v>
      </c>
      <c r="DK6" s="52">
        <f>IF(DK8="-",NA(),DK8)</f>
        <v>141.5</v>
      </c>
      <c r="DL6" s="52">
        <f t="shared" ref="DL6:DT6" si="9">IF(DL8="-",NA(),DL8)</f>
        <v>141.1</v>
      </c>
      <c r="DM6" s="52">
        <f t="shared" si="9"/>
        <v>134.5</v>
      </c>
      <c r="DN6" s="52">
        <f t="shared" si="9"/>
        <v>106.6</v>
      </c>
      <c r="DO6" s="52">
        <f t="shared" si="9"/>
        <v>114.3</v>
      </c>
      <c r="DP6" s="52">
        <f t="shared" si="9"/>
        <v>186.8</v>
      </c>
      <c r="DQ6" s="52">
        <f t="shared" si="9"/>
        <v>184.2</v>
      </c>
      <c r="DR6" s="52">
        <f t="shared" si="9"/>
        <v>184.2</v>
      </c>
      <c r="DS6" s="52">
        <f t="shared" si="9"/>
        <v>153.80000000000001</v>
      </c>
      <c r="DT6" s="52">
        <f t="shared" si="9"/>
        <v>163.5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115</v>
      </c>
      <c r="B7" s="48">
        <f t="shared" ref="B7:X7" si="10">B8</f>
        <v>2021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兵庫県　神戸市</v>
      </c>
      <c r="I7" s="48" t="str">
        <f t="shared" si="10"/>
        <v>花隈駐車場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-</v>
      </c>
      <c r="R7" s="51">
        <f t="shared" si="10"/>
        <v>53</v>
      </c>
      <c r="S7" s="50" t="str">
        <f t="shared" si="10"/>
        <v>駅</v>
      </c>
      <c r="T7" s="50" t="str">
        <f t="shared" si="10"/>
        <v>無</v>
      </c>
      <c r="U7" s="51">
        <f t="shared" si="10"/>
        <v>8977</v>
      </c>
      <c r="V7" s="51">
        <f t="shared" si="10"/>
        <v>258</v>
      </c>
      <c r="W7" s="51">
        <f t="shared" si="10"/>
        <v>400</v>
      </c>
      <c r="X7" s="50" t="str">
        <f t="shared" si="10"/>
        <v>代行制</v>
      </c>
      <c r="Y7" s="52">
        <f>Y8</f>
        <v>116.9</v>
      </c>
      <c r="Z7" s="52">
        <f t="shared" ref="Z7:AH7" si="11">Z8</f>
        <v>115.8</v>
      </c>
      <c r="AA7" s="52">
        <f t="shared" si="11"/>
        <v>250.7</v>
      </c>
      <c r="AB7" s="52">
        <f t="shared" si="11"/>
        <v>196</v>
      </c>
      <c r="AC7" s="52">
        <f t="shared" si="11"/>
        <v>250</v>
      </c>
      <c r="AD7" s="52">
        <f t="shared" si="11"/>
        <v>121.3</v>
      </c>
      <c r="AE7" s="52">
        <f t="shared" si="11"/>
        <v>123.6</v>
      </c>
      <c r="AF7" s="52">
        <f t="shared" si="11"/>
        <v>121.8</v>
      </c>
      <c r="AG7" s="52">
        <f t="shared" si="11"/>
        <v>111.3</v>
      </c>
      <c r="AH7" s="52">
        <f t="shared" si="11"/>
        <v>158.80000000000001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15.8</v>
      </c>
      <c r="AP7" s="52">
        <f t="shared" si="12"/>
        <v>11.2</v>
      </c>
      <c r="AQ7" s="52">
        <f t="shared" si="12"/>
        <v>6.5</v>
      </c>
      <c r="AR7" s="52">
        <f t="shared" si="12"/>
        <v>10.1</v>
      </c>
      <c r="AS7" s="52">
        <f t="shared" si="12"/>
        <v>8.6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123</v>
      </c>
      <c r="BA7" s="53">
        <f t="shared" si="13"/>
        <v>103</v>
      </c>
      <c r="BB7" s="53">
        <f t="shared" si="13"/>
        <v>54</v>
      </c>
      <c r="BC7" s="53">
        <f t="shared" si="13"/>
        <v>654</v>
      </c>
      <c r="BD7" s="53">
        <f t="shared" si="13"/>
        <v>2466</v>
      </c>
      <c r="BE7" s="51"/>
      <c r="BF7" s="52">
        <f>BF8</f>
        <v>47.5</v>
      </c>
      <c r="BG7" s="52">
        <f t="shared" ref="BG7:BO7" si="14">BG8</f>
        <v>34</v>
      </c>
      <c r="BH7" s="52">
        <f t="shared" si="14"/>
        <v>60.1</v>
      </c>
      <c r="BI7" s="52">
        <f t="shared" si="14"/>
        <v>49</v>
      </c>
      <c r="BJ7" s="52">
        <f t="shared" si="14"/>
        <v>50.6</v>
      </c>
      <c r="BK7" s="52">
        <f t="shared" si="14"/>
        <v>12.6</v>
      </c>
      <c r="BL7" s="52">
        <f t="shared" si="14"/>
        <v>8.9</v>
      </c>
      <c r="BM7" s="52">
        <f t="shared" si="14"/>
        <v>2.2000000000000002</v>
      </c>
      <c r="BN7" s="52">
        <f t="shared" si="14"/>
        <v>-81</v>
      </c>
      <c r="BO7" s="52">
        <f t="shared" si="14"/>
        <v>-25.1</v>
      </c>
      <c r="BP7" s="49"/>
      <c r="BQ7" s="53">
        <f>BQ8</f>
        <v>44454</v>
      </c>
      <c r="BR7" s="53">
        <f t="shared" ref="BR7:BZ7" si="15">BR8</f>
        <v>32264</v>
      </c>
      <c r="BS7" s="53">
        <f t="shared" si="15"/>
        <v>54143</v>
      </c>
      <c r="BT7" s="53">
        <f t="shared" si="15"/>
        <v>35362</v>
      </c>
      <c r="BU7" s="53">
        <f t="shared" si="15"/>
        <v>56192</v>
      </c>
      <c r="BV7" s="53">
        <f t="shared" si="15"/>
        <v>33330</v>
      </c>
      <c r="BW7" s="53">
        <f t="shared" si="15"/>
        <v>18961</v>
      </c>
      <c r="BX7" s="53">
        <f t="shared" si="15"/>
        <v>16100</v>
      </c>
      <c r="BY7" s="53">
        <f t="shared" si="15"/>
        <v>4836</v>
      </c>
      <c r="BZ7" s="53">
        <f t="shared" si="15"/>
        <v>37213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0</v>
      </c>
      <c r="CN7" s="51">
        <f>CN8</f>
        <v>155602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20.399999999999999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224</v>
      </c>
      <c r="DF7" s="52">
        <f t="shared" si="16"/>
        <v>178.3</v>
      </c>
      <c r="DG7" s="52">
        <f t="shared" si="16"/>
        <v>163.69999999999999</v>
      </c>
      <c r="DH7" s="52">
        <f t="shared" si="16"/>
        <v>88</v>
      </c>
      <c r="DI7" s="52">
        <f t="shared" si="16"/>
        <v>77.3</v>
      </c>
      <c r="DJ7" s="49"/>
      <c r="DK7" s="52">
        <f>DK8</f>
        <v>141.5</v>
      </c>
      <c r="DL7" s="52">
        <f t="shared" ref="DL7:DT7" si="17">DL8</f>
        <v>141.1</v>
      </c>
      <c r="DM7" s="52">
        <f t="shared" si="17"/>
        <v>134.5</v>
      </c>
      <c r="DN7" s="52">
        <f t="shared" si="17"/>
        <v>106.6</v>
      </c>
      <c r="DO7" s="52">
        <f t="shared" si="17"/>
        <v>114.3</v>
      </c>
      <c r="DP7" s="52">
        <f t="shared" si="17"/>
        <v>186.8</v>
      </c>
      <c r="DQ7" s="52">
        <f t="shared" si="17"/>
        <v>184.2</v>
      </c>
      <c r="DR7" s="52">
        <f t="shared" si="17"/>
        <v>184.2</v>
      </c>
      <c r="DS7" s="52">
        <f t="shared" si="17"/>
        <v>153.80000000000001</v>
      </c>
      <c r="DT7" s="52">
        <f t="shared" si="17"/>
        <v>163.5</v>
      </c>
      <c r="DU7" s="49"/>
    </row>
    <row r="8" spans="1:125" s="54" customFormat="1" x14ac:dyDescent="0.2">
      <c r="A8" s="37"/>
      <c r="B8" s="55">
        <v>2021</v>
      </c>
      <c r="C8" s="55">
        <v>281000</v>
      </c>
      <c r="D8" s="55">
        <v>47</v>
      </c>
      <c r="E8" s="55">
        <v>14</v>
      </c>
      <c r="F8" s="55">
        <v>0</v>
      </c>
      <c r="G8" s="55">
        <v>2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121</v>
      </c>
      <c r="R8" s="58">
        <v>53</v>
      </c>
      <c r="S8" s="57" t="s">
        <v>126</v>
      </c>
      <c r="T8" s="57" t="s">
        <v>127</v>
      </c>
      <c r="U8" s="58">
        <v>8977</v>
      </c>
      <c r="V8" s="58">
        <v>258</v>
      </c>
      <c r="W8" s="58">
        <v>400</v>
      </c>
      <c r="X8" s="57" t="s">
        <v>128</v>
      </c>
      <c r="Y8" s="59">
        <v>116.9</v>
      </c>
      <c r="Z8" s="59">
        <v>115.8</v>
      </c>
      <c r="AA8" s="59">
        <v>250.7</v>
      </c>
      <c r="AB8" s="59">
        <v>196</v>
      </c>
      <c r="AC8" s="59">
        <v>250</v>
      </c>
      <c r="AD8" s="59">
        <v>121.3</v>
      </c>
      <c r="AE8" s="59">
        <v>123.6</v>
      </c>
      <c r="AF8" s="59">
        <v>121.8</v>
      </c>
      <c r="AG8" s="59">
        <v>111.3</v>
      </c>
      <c r="AH8" s="59">
        <v>158.80000000000001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15.8</v>
      </c>
      <c r="AP8" s="59">
        <v>11.2</v>
      </c>
      <c r="AQ8" s="59">
        <v>6.5</v>
      </c>
      <c r="AR8" s="59">
        <v>10.1</v>
      </c>
      <c r="AS8" s="59">
        <v>8.6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123</v>
      </c>
      <c r="BA8" s="60">
        <v>103</v>
      </c>
      <c r="BB8" s="60">
        <v>54</v>
      </c>
      <c r="BC8" s="60">
        <v>654</v>
      </c>
      <c r="BD8" s="60">
        <v>2466</v>
      </c>
      <c r="BE8" s="60">
        <v>3111</v>
      </c>
      <c r="BF8" s="59">
        <v>47.5</v>
      </c>
      <c r="BG8" s="59">
        <v>34</v>
      </c>
      <c r="BH8" s="59">
        <v>60.1</v>
      </c>
      <c r="BI8" s="59">
        <v>49</v>
      </c>
      <c r="BJ8" s="59">
        <v>50.6</v>
      </c>
      <c r="BK8" s="59">
        <v>12.6</v>
      </c>
      <c r="BL8" s="59">
        <v>8.9</v>
      </c>
      <c r="BM8" s="59">
        <v>2.2000000000000002</v>
      </c>
      <c r="BN8" s="59">
        <v>-81</v>
      </c>
      <c r="BO8" s="59">
        <v>-25.1</v>
      </c>
      <c r="BP8" s="56">
        <v>0.8</v>
      </c>
      <c r="BQ8" s="60">
        <v>44454</v>
      </c>
      <c r="BR8" s="60">
        <v>32264</v>
      </c>
      <c r="BS8" s="60">
        <v>54143</v>
      </c>
      <c r="BT8" s="61">
        <v>35362</v>
      </c>
      <c r="BU8" s="61">
        <v>56192</v>
      </c>
      <c r="BV8" s="60">
        <v>33330</v>
      </c>
      <c r="BW8" s="60">
        <v>18961</v>
      </c>
      <c r="BX8" s="60">
        <v>16100</v>
      </c>
      <c r="BY8" s="60">
        <v>4836</v>
      </c>
      <c r="BZ8" s="60">
        <v>37213</v>
      </c>
      <c r="CA8" s="58">
        <v>10906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155602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20.399999999999999</v>
      </c>
      <c r="DA8" s="59">
        <v>0</v>
      </c>
      <c r="DB8" s="59">
        <v>0</v>
      </c>
      <c r="DC8" s="59">
        <v>0</v>
      </c>
      <c r="DD8" s="59">
        <v>0</v>
      </c>
      <c r="DE8" s="59">
        <v>224</v>
      </c>
      <c r="DF8" s="59">
        <v>178.3</v>
      </c>
      <c r="DG8" s="59">
        <v>163.69999999999999</v>
      </c>
      <c r="DH8" s="59">
        <v>88</v>
      </c>
      <c r="DI8" s="59">
        <v>77.3</v>
      </c>
      <c r="DJ8" s="56">
        <v>99.8</v>
      </c>
      <c r="DK8" s="59">
        <v>141.5</v>
      </c>
      <c r="DL8" s="59">
        <v>141.1</v>
      </c>
      <c r="DM8" s="59">
        <v>134.5</v>
      </c>
      <c r="DN8" s="59">
        <v>106.6</v>
      </c>
      <c r="DO8" s="59">
        <v>114.3</v>
      </c>
      <c r="DP8" s="59">
        <v>186.8</v>
      </c>
      <c r="DQ8" s="59">
        <v>184.2</v>
      </c>
      <c r="DR8" s="59">
        <v>184.2</v>
      </c>
      <c r="DS8" s="59">
        <v>153.80000000000001</v>
      </c>
      <c r="DT8" s="59">
        <v>163.5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川﨑　稜太</cp:lastModifiedBy>
  <dcterms:created xsi:type="dcterms:W3CDTF">2022-12-09T03:29:07Z</dcterms:created>
  <dcterms:modified xsi:type="dcterms:W3CDTF">2023-01-26T07:19:31Z</dcterms:modified>
  <cp:category/>
</cp:coreProperties>
</file>