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IRaj3fPz+d/lAXVf1jVZWidycyjpuB8CiXYIycYzv73vho1B5F1I3yw9584phPw0/ceg07nzovmJCDjvUZ5klw==" workbookSaltValue="sDXyoTTVbsAdIhQQTlny0A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51" i="4"/>
  <c r="FX30" i="4"/>
  <c r="BG30" i="4"/>
  <c r="KO51" i="4"/>
  <c r="AV76" i="4"/>
  <c r="LE76" i="4"/>
  <c r="FX51" i="4"/>
  <c r="KO30" i="4"/>
  <c r="KP76" i="4"/>
  <c r="HA76" i="4"/>
  <c r="AN51" i="4"/>
  <c r="FE30" i="4"/>
  <c r="JV30" i="4"/>
  <c r="AN30" i="4"/>
  <c r="AG76" i="4"/>
  <c r="JV51" i="4"/>
  <c r="FE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<sst xmlns="http://schemas.openxmlformats.org/spreadsheetml/2006/main" count="278" uniqueCount="138">
  <si>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</si>
  <si>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</si>
  <si>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</si>
  <si>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</si>
  <si>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</si>
  <si>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</si>
  <si>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</si>
  <si>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</si>
  <si>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</si>
  <si>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</si>
  <si>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</si>
  <si>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</si>
  <si>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</si>
  <si>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</si>
  <si>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</si>
  <si>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</si>
  <si>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</si>
  <si>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</si>
  <si>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</si>
  <si>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</si>
  <si>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</si>
  <si>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</si>
  <si>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</si>
  <si>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</si>
  <si>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</si>
  <si>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</si>
  <si>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</si>
  <si>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</si>
  <si>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</si>
  <si>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</si>
  <si>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</si>
  <si>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</si>
  <si>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</si>
  <si>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</si>
  <si>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</si>
  <si>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</si>
  <si>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</si>
  <si>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</si>
  <si>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</si>
  <si>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</si>
  <si>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</si>
  <si>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</si>
  <si>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</si>
  <si>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</si>
  <si>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</si>
  <si>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</si>
  <si>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</si>
  <si>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</si>
  <si>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</si>
  <si>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</si>
  <si>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</si>
  <si>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</si>
  <si>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</si>
  <si>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</si>
  <si>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</si>
  <si>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</si>
  <si>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</si>
  <si>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</si>
  <si>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</si>
  <si>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</si>
  <si>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</si>
  <si>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</si>
  <si>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</si>
  <si>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</si>
  <si>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</si>
  <si>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</si>
  <si>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</si>
  <si>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</si>
  <si>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</si>
  <si>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</si>
  <si>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</si>
  <si>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</si>
  <si>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</si>
  <si>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</si>
  <si>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</si>
  <si>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</si>
  <si>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</si>
  <si>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</si>
  <si>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</si>
  <si>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</si>
  <si>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</si>
  <si>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</si>
  <si>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</si>
  <si>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</si>
  <si>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</si>
  <si>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</si>
  <si>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</si>
  <si>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</si>
  <si>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</si>
  <si>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</si>
  <si>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</si>
  <si>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</si>
  <si>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</si>
  <si>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</si>
  <si>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</si>
  <si>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</si>
  <si>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</si>
  <si>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</si>
  <si>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</si>
  <si>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</si>
  <si>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</si>
  <si>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</si>
  <si>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</si>
  <si>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</si>
  <si>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</si>
  <si>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</si>
  <si>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</si>
  <si>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</si>
  <si>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</si>
  <si>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</si>
  <si>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</si>
  <si>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</si>
  <si>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</si>
  <si>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</si>
  <si>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</si>
  <si>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</si>
  <si>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</si>
  <si>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</si>
  <si>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花隈駐車場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</si>
  <si>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</si>
  <si>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</si>
  <si>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</si>
  <si>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</si>
  <si>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</si>
  <si>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</si>
  <si>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</si>
  <si>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</si>
  <si>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</si>
  <si>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</si>
  <si>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</si>
  <si>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</si>
  <si>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</si>
  <si>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</si>
  <si>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</si>
  <si>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①収益的収支比率について、前年度より大きく増加しており、5年連続で100%を上回る黒字である。
　④売上高GOP、⑤EBITDAについても、前年度より増加しており、類似施設の平均値を大きく上回っている。
　市街地中心部に立地しており、安定的な使用料収入を確保できることが要因であると考えられ、健全な経営状態といえる。</t>
    <rPh sb="19" eb="20">
      <t>オオ</t>
    </rPh>
    <rPh sb="22" eb="24">
      <t>ゾウカ</t>
    </rPh>
    <rPh sb="30" eb="31">
      <t>ネン</t>
    </rPh>
    <rPh sb="31" eb="33">
      <t>レンゾク</t>
    </rPh>
    <rPh sb="76" eb="78">
      <t>ゾウカ</t>
    </rPh>
    <phoneticPr fontId="5"/>
  </si>
  <si>
    <t>　⑧設備投資見込額について、計画的な設備修繕のため昨年度より減少しているが、引き続き必要な設備更新に対する投資を計画的に実施していく。
　⑩企業債残高対料金収入比率は、平成30年度より0となっている。</t>
    <rPh sb="14" eb="17">
      <t>ケイカクテキ</t>
    </rPh>
    <rPh sb="18" eb="20">
      <t>セツビ</t>
    </rPh>
    <rPh sb="20" eb="22">
      <t>シュウゼン</t>
    </rPh>
    <rPh sb="25" eb="28">
      <t>サクネンド</t>
    </rPh>
    <rPh sb="30" eb="32">
      <t>ゲンショウ</t>
    </rPh>
    <phoneticPr fontId="5"/>
  </si>
  <si>
    <t>　⑪稼働率について、令和3年度は新型コロナウイルス感染症拡大の影響が続いているが、前年度より微増している。また、毎年度類似施設の平均値を下回っている。理由としては、通勤目的の利用が高いなど１台あたりの駐車時間が長いことが考えられる。</t>
    <rPh sb="34" eb="35">
      <t>ツヅ</t>
    </rPh>
    <rPh sb="41" eb="42">
      <t>ゼン</t>
    </rPh>
    <rPh sb="42" eb="43">
      <t>ネン</t>
    </rPh>
    <rPh sb="43" eb="44">
      <t>ド</t>
    </rPh>
    <rPh sb="46" eb="48">
      <t>ビゾウ</t>
    </rPh>
    <phoneticPr fontId="5"/>
  </si>
  <si>
    <t>　稼働率はそれほど高くないが、黒字であること等から、健全な経営状態だといえる。また、令和元年度から新たな取組みとしてカーシェアリング事業を開始した。引き続き指定管理者と連携しながら、収益の増加及び安定化を目指し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</si>
</sst>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116.9</c:v>
                </c:pt>
                <c:pt idx="1">
                  <c:v>115.8</c:v>
                </c:pt>
                <c:pt idx="2">
                  <c:v>250.7</c:v>
                </c:pt>
                <c:pt idx="3">
                  <c:v>196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6-451B-9E0D-523FFB8B3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6-451B-9E0D-523FFB8B3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20.399999999999999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D-49E3-8517-3C37952BE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D-49E3-8517-3C37952BE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4BB-4B9C-8CCE-819A2C742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B-4B9C-8CCE-819A2C742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884-4C49-85DD-E98214F56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4-4C49-85DD-E98214F56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5-48A1-86BC-E0120F019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5-48A1-86BC-E0120F019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D-468D-8CD7-3087B0738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D-468D-8CD7-3087B0738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141.5</c:v>
                </c:pt>
                <c:pt idx="1">
                  <c:v>141.1</c:v>
                </c:pt>
                <c:pt idx="2">
                  <c:v>134.5</c:v>
                </c:pt>
                <c:pt idx="3">
                  <c:v>106.6</c:v>
                </c:pt>
                <c:pt idx="4">
                  <c:v>114.3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9-4D41-8AC7-4DF0AF65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9-4D41-8AC7-4DF0AF65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47.5</c:v>
                </c:pt>
                <c:pt idx="1">
                  <c:v>34</c:v>
                </c:pt>
                <c:pt idx="2">
                  <c:v>60.1</c:v>
                </c:pt>
                <c:pt idx="3">
                  <c:v>49</c:v>
                </c:pt>
                <c:pt idx="4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6-4F0B-91BB-FFFF10B36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B6-4F0B-91BB-FFFF10B36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44454</c:v>
                </c:pt>
                <c:pt idx="1">
                  <c:v>32264</c:v>
                </c:pt>
                <c:pt idx="2">
                  <c:v>54143</c:v>
                </c:pt>
                <c:pt idx="3">
                  <c:v>35362</c:v>
                </c:pt>
                <c:pt idx="4">
                  <c:v>56192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F-4D3F-9D06-B46935494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F-4D3F-9D06-B46935494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L1" zoomScale="80" zoomScaleNormal="80" zoomScaleSheetLayoutView="70" workbookViewId="0">
      <selection activeCell="MG62" sqref="MG62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兵庫県神戸市　花隈駐車場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8977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125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-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53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258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116.9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115.8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250.7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196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250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141.5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141.1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134.5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106.6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114.3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121.3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123.6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121.8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111.3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158.80000000000001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15.8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11.2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6.5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8.6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186.8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184.2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153.80000000000001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163.5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47.5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60.1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49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50.6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44454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32264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54143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35362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56192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123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103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654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2466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12.6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2.2000000000000002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-81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-25.1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33330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18961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16100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4836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37213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155602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20.399999999999999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224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178.3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163.69999999999999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88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77.3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Y+scWl6QfCy9ay88V2qc24IziTJklJW9Eq1A06ssNYFpMLvUjeNxdYNvpy2aLM5MTwwTEGT6pqKg8tsxv9OBfw==" saltValue="Xa6ln3cQI+X2kSBh22Oi5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102</v>
      </c>
      <c r="AV5" s="47" t="s">
        <v>103</v>
      </c>
      <c r="AW5" s="47" t="s">
        <v>104</v>
      </c>
      <c r="AX5" s="47" t="s">
        <v>101</v>
      </c>
      <c r="AY5" s="47" t="s">
        <v>105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102</v>
      </c>
      <c r="BG5" s="47" t="s">
        <v>89</v>
      </c>
      <c r="BH5" s="47" t="s">
        <v>104</v>
      </c>
      <c r="BI5" s="47" t="s">
        <v>101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106</v>
      </c>
      <c r="BS5" s="47" t="s">
        <v>100</v>
      </c>
      <c r="BT5" s="47" t="s">
        <v>107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108</v>
      </c>
      <c r="CD5" s="47" t="s">
        <v>100</v>
      </c>
      <c r="CE5" s="47" t="s">
        <v>101</v>
      </c>
      <c r="CF5" s="47" t="s">
        <v>105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102</v>
      </c>
      <c r="CP5" s="47" t="s">
        <v>89</v>
      </c>
      <c r="CQ5" s="47" t="s">
        <v>104</v>
      </c>
      <c r="CR5" s="47" t="s">
        <v>101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102</v>
      </c>
      <c r="DA5" s="47" t="s">
        <v>103</v>
      </c>
      <c r="DB5" s="47" t="s">
        <v>109</v>
      </c>
      <c r="DC5" s="47" t="s">
        <v>107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110</v>
      </c>
      <c r="DM5" s="47" t="s">
        <v>104</v>
      </c>
      <c r="DN5" s="47" t="s">
        <v>101</v>
      </c>
      <c r="DO5" s="47" t="s">
        <v>111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112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兵庫県神戸市</v>
      </c>
      <c r="I6" s="48" t="str">
        <f t="shared" si="1"/>
        <v>花隈駐車場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-</v>
      </c>
      <c r="R6" s="51">
        <f t="shared" si="1"/>
        <v>53</v>
      </c>
      <c r="S6" s="50" t="str">
        <f t="shared" si="1"/>
        <v>駅</v>
      </c>
      <c r="T6" s="50" t="str">
        <f t="shared" si="1"/>
        <v>無</v>
      </c>
      <c r="U6" s="51">
        <f t="shared" si="1"/>
        <v>8977</v>
      </c>
      <c r="V6" s="51">
        <f t="shared" si="1"/>
        <v>258</v>
      </c>
      <c r="W6" s="51">
        <f t="shared" si="1"/>
        <v>400</v>
      </c>
      <c r="X6" s="50" t="str">
        <f t="shared" si="1"/>
        <v>代行制</v>
      </c>
      <c r="Y6" s="52">
        <f>IF(Y8="-",NA(),Y8)</f>
        <v>116.9</v>
      </c>
      <c r="Z6" s="52">
        <f t="shared" ref="Z6:AH6" si="2">IF(Z8="-",NA(),Z8)</f>
        <v>115.8</v>
      </c>
      <c r="AA6" s="52">
        <f t="shared" si="2"/>
        <v>250.7</v>
      </c>
      <c r="AB6" s="52">
        <f t="shared" si="2"/>
        <v>196</v>
      </c>
      <c r="AC6" s="52">
        <f t="shared" si="2"/>
        <v>250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47.5</v>
      </c>
      <c r="BG6" s="52">
        <f t="shared" ref="BG6:BO6" si="5">IF(BG8="-",NA(),BG8)</f>
        <v>34</v>
      </c>
      <c r="BH6" s="52">
        <f t="shared" si="5"/>
        <v>60.1</v>
      </c>
      <c r="BI6" s="52">
        <f t="shared" si="5"/>
        <v>49</v>
      </c>
      <c r="BJ6" s="52">
        <f t="shared" si="5"/>
        <v>50.6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44454</v>
      </c>
      <c r="BR6" s="53">
        <f t="shared" ref="BR6:BZ6" si="6">IF(BR8="-",NA(),BR8)</f>
        <v>32264</v>
      </c>
      <c r="BS6" s="53">
        <f t="shared" si="6"/>
        <v>54143</v>
      </c>
      <c r="BT6" s="53">
        <f t="shared" si="6"/>
        <v>35362</v>
      </c>
      <c r="BU6" s="53">
        <f t="shared" si="6"/>
        <v>56192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113</v>
      </c>
      <c r="CM6" s="51">
        <f t="shared" ref="CM6:CN6" si="7">CM8</f>
        <v>0</v>
      </c>
      <c r="CN6" s="51">
        <f t="shared" si="7"/>
        <v>155602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114</v>
      </c>
      <c r="CZ6" s="52">
        <f>IF(CZ8="-",NA(),CZ8)</f>
        <v>20.399999999999999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141.5</v>
      </c>
      <c r="DL6" s="52">
        <f t="shared" ref="DL6:DT6" si="9">IF(DL8="-",NA(),DL8)</f>
        <v>141.1</v>
      </c>
      <c r="DM6" s="52">
        <f t="shared" si="9"/>
        <v>134.5</v>
      </c>
      <c r="DN6" s="52">
        <f t="shared" si="9"/>
        <v>106.6</v>
      </c>
      <c r="DO6" s="52">
        <f t="shared" si="9"/>
        <v>114.3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115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兵庫県　神戸市</v>
      </c>
      <c r="I7" s="48" t="str">
        <f t="shared" si="10"/>
        <v>花隈駐車場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-</v>
      </c>
      <c r="R7" s="51">
        <f t="shared" si="10"/>
        <v>53</v>
      </c>
      <c r="S7" s="50" t="str">
        <f t="shared" si="10"/>
        <v>駅</v>
      </c>
      <c r="T7" s="50" t="str">
        <f t="shared" si="10"/>
        <v>無</v>
      </c>
      <c r="U7" s="51">
        <f t="shared" si="10"/>
        <v>8977</v>
      </c>
      <c r="V7" s="51">
        <f t="shared" si="10"/>
        <v>258</v>
      </c>
      <c r="W7" s="51">
        <f t="shared" si="10"/>
        <v>400</v>
      </c>
      <c r="X7" s="50" t="str">
        <f t="shared" si="10"/>
        <v>代行制</v>
      </c>
      <c r="Y7" s="52">
        <f>Y8</f>
        <v>116.9</v>
      </c>
      <c r="Z7" s="52">
        <f t="shared" ref="Z7:AH7" si="11">Z8</f>
        <v>115.8</v>
      </c>
      <c r="AA7" s="52">
        <f t="shared" si="11"/>
        <v>250.7</v>
      </c>
      <c r="AB7" s="52">
        <f t="shared" si="11"/>
        <v>196</v>
      </c>
      <c r="AC7" s="52">
        <f t="shared" si="11"/>
        <v>250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47.5</v>
      </c>
      <c r="BG7" s="52">
        <f t="shared" ref="BG7:BO7" si="14">BG8</f>
        <v>34</v>
      </c>
      <c r="BH7" s="52">
        <f t="shared" si="14"/>
        <v>60.1</v>
      </c>
      <c r="BI7" s="52">
        <f t="shared" si="14"/>
        <v>49</v>
      </c>
      <c r="BJ7" s="52">
        <f t="shared" si="14"/>
        <v>50.6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44454</v>
      </c>
      <c r="BR7" s="53">
        <f t="shared" ref="BR7:BZ7" si="15">BR8</f>
        <v>32264</v>
      </c>
      <c r="BS7" s="53">
        <f t="shared" si="15"/>
        <v>54143</v>
      </c>
      <c r="BT7" s="53">
        <f t="shared" si="15"/>
        <v>35362</v>
      </c>
      <c r="BU7" s="53">
        <f t="shared" si="15"/>
        <v>56192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116</v>
      </c>
      <c r="CC7" s="52" t="s">
        <v>116</v>
      </c>
      <c r="CD7" s="52" t="s">
        <v>116</v>
      </c>
      <c r="CE7" s="52" t="s">
        <v>116</v>
      </c>
      <c r="CF7" s="52" t="s">
        <v>116</v>
      </c>
      <c r="CG7" s="52" t="s">
        <v>116</v>
      </c>
      <c r="CH7" s="52" t="s">
        <v>116</v>
      </c>
      <c r="CI7" s="52" t="s">
        <v>116</v>
      </c>
      <c r="CJ7" s="52" t="s">
        <v>116</v>
      </c>
      <c r="CK7" s="52" t="s">
        <v>114</v>
      </c>
      <c r="CL7" s="49"/>
      <c r="CM7" s="51">
        <f>CM8</f>
        <v>0</v>
      </c>
      <c r="CN7" s="51">
        <f>CN8</f>
        <v>155602</v>
      </c>
      <c r="CO7" s="52" t="s">
        <v>116</v>
      </c>
      <c r="CP7" s="52" t="s">
        <v>116</v>
      </c>
      <c r="CQ7" s="52" t="s">
        <v>116</v>
      </c>
      <c r="CR7" s="52" t="s">
        <v>116</v>
      </c>
      <c r="CS7" s="52" t="s">
        <v>116</v>
      </c>
      <c r="CT7" s="52" t="s">
        <v>116</v>
      </c>
      <c r="CU7" s="52" t="s">
        <v>116</v>
      </c>
      <c r="CV7" s="52" t="s">
        <v>116</v>
      </c>
      <c r="CW7" s="52" t="s">
        <v>116</v>
      </c>
      <c r="CX7" s="52" t="s">
        <v>114</v>
      </c>
      <c r="CY7" s="49"/>
      <c r="CZ7" s="52">
        <f>CZ8</f>
        <v>20.399999999999999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141.5</v>
      </c>
      <c r="DL7" s="52">
        <f t="shared" ref="DL7:DT7" si="17">DL8</f>
        <v>141.1</v>
      </c>
      <c r="DM7" s="52">
        <f t="shared" si="17"/>
        <v>134.5</v>
      </c>
      <c r="DN7" s="52">
        <f t="shared" si="17"/>
        <v>106.6</v>
      </c>
      <c r="DO7" s="52">
        <f t="shared" si="17"/>
        <v>114.3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2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121</v>
      </c>
      <c r="R8" s="58">
        <v>53</v>
      </c>
      <c r="S8" s="57" t="s">
        <v>126</v>
      </c>
      <c r="T8" s="57" t="s">
        <v>127</v>
      </c>
      <c r="U8" s="58">
        <v>8977</v>
      </c>
      <c r="V8" s="58">
        <v>258</v>
      </c>
      <c r="W8" s="58">
        <v>400</v>
      </c>
      <c r="X8" s="57" t="s">
        <v>128</v>
      </c>
      <c r="Y8" s="59">
        <v>116.9</v>
      </c>
      <c r="Z8" s="59">
        <v>115.8</v>
      </c>
      <c r="AA8" s="59">
        <v>250.7</v>
      </c>
      <c r="AB8" s="59">
        <v>196</v>
      </c>
      <c r="AC8" s="59">
        <v>250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47.5</v>
      </c>
      <c r="BG8" s="59">
        <v>34</v>
      </c>
      <c r="BH8" s="59">
        <v>60.1</v>
      </c>
      <c r="BI8" s="59">
        <v>49</v>
      </c>
      <c r="BJ8" s="59">
        <v>50.6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44454</v>
      </c>
      <c r="BR8" s="60">
        <v>32264</v>
      </c>
      <c r="BS8" s="60">
        <v>54143</v>
      </c>
      <c r="BT8" s="61">
        <v>35362</v>
      </c>
      <c r="BU8" s="61">
        <v>56192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0</v>
      </c>
      <c r="CN8" s="58">
        <v>155602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20.399999999999999</v>
      </c>
      <c r="DA8" s="59">
        <v>0</v>
      </c>
      <c r="DB8" s="59">
        <v>0</v>
      </c>
      <c r="DC8" s="59">
        <v>0</v>
      </c>
      <c r="DD8" s="59">
        <v>0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141.5</v>
      </c>
      <c r="DL8" s="59">
        <v>141.1</v>
      </c>
      <c r="DM8" s="59">
        <v>134.5</v>
      </c>
      <c r="DN8" s="59">
        <v>106.6</v>
      </c>
      <c r="DO8" s="59">
        <v>114.3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2022-12-09T03:29:07Z</dcterms:created>
  <dcterms:modified xsi:type="dcterms:W3CDTF">2023-01-26T07:19:31Z</dcterms:modified>
  <cp:category/>
</cp:coreProperties>
</file>