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05_行財政局\11_財務課\05 財政企画\11 財政状況資料集等\02.企業会計　経営比較分析表（H27～）\08.R4\02.分析表作成\04.国へ\"/>
    </mc:Choice>
  </mc:AlternateContent>
  <workbookProtection workbookAlgorithmName="SHA-512" workbookHashValue="a/v/2HIm1q11IeKSZrauNZzct8JSnLEwvjETMQJ29PkmJG5DZZNNkMDsY8uwzoxkIv92XlcBaYMr3p7iTekHow==" workbookSaltValue="Qxt1C4nM7WyyL7wpkjTHGg==" workbookSpinCount="100000" lockStructure="1"/>
  <bookViews>
    <workbookView xWindow="0" yWindow="0" windowWidth="23040" windowHeight="9324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BZ76" i="4"/>
  <c r="IT76" i="4"/>
  <c r="CS51" i="4"/>
  <c r="HJ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BZ30" i="4"/>
  <c r="GQ30" i="4"/>
  <c r="BG30" i="4"/>
  <c r="FX51" i="4"/>
  <c r="KO30" i="4"/>
  <c r="FX30" i="4"/>
  <c r="AV76" i="4"/>
  <c r="KO51" i="4"/>
  <c r="LE76" i="4"/>
  <c r="HP76" i="4"/>
  <c r="BG51" i="4"/>
  <c r="JV30" i="4"/>
  <c r="HA76" i="4"/>
  <c r="AN51" i="4"/>
  <c r="FE30" i="4"/>
  <c r="FE51" i="4"/>
  <c r="AN30" i="4"/>
  <c r="AG76" i="4"/>
  <c r="JV51" i="4"/>
  <c r="KP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<sst xmlns="http://schemas.openxmlformats.org/spreadsheetml/2006/main" count="278" uniqueCount="131">
  <si>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</si>
  <si>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</si>
  <si>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</si>
  <si>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</si>
  <si>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</si>
  <si>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</si>
  <si>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</si>
  <si>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</si>
  <si>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</si>
  <si>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</si>
  <si>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</si>
  <si>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</si>
  <si>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</si>
  <si>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</si>
  <si>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</si>
  <si>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</si>
  <si>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</si>
  <si>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</si>
  <si>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</si>
  <si>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</si>
  <si>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</si>
  <si>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</si>
  <si>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</si>
  <si>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</si>
  <si>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</si>
  <si>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</si>
  <si>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</si>
  <si>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</si>
  <si>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</si>
  <si>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</si>
  <si>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</si>
  <si>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</si>
  <si>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</si>
  <si>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</si>
  <si>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</si>
  <si>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</si>
  <si>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</si>
  <si>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</si>
  <si>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</si>
  <si>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</si>
  <si>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</si>
  <si>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</si>
  <si>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</si>
  <si>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</si>
  <si>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</si>
  <si>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</si>
  <si>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</si>
  <si>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</si>
  <si>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</si>
  <si>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</si>
  <si>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</si>
  <si>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</si>
  <si>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</si>
  <si>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</si>
  <si>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</si>
  <si>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</si>
  <si>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</si>
  <si>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</si>
  <si>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</si>
  <si>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</si>
  <si>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</si>
  <si>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</si>
  <si>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</si>
  <si>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</si>
  <si>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</si>
  <si>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</si>
  <si>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</si>
  <si>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</si>
  <si>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</si>
  <si>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</si>
  <si>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</si>
  <si>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</si>
  <si>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</si>
  <si>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</si>
  <si>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</si>
  <si>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</si>
  <si>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</si>
  <si>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</si>
  <si>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</si>
  <si>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</si>
  <si>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</si>
  <si>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</si>
  <si>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</si>
  <si>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</si>
  <si>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</si>
  <si>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</si>
  <si>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</si>
  <si>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</si>
  <si>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</si>
  <si>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</si>
  <si>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</si>
  <si>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</si>
  <si>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</si>
  <si>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</si>
  <si>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</si>
  <si>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</si>
  <si>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</si>
  <si>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</si>
  <si>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</si>
  <si>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</si>
  <si>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</si>
  <si>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</si>
  <si>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</si>
  <si>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</si>
  <si>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</si>
  <si>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</si>
  <si>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</si>
  <si>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</si>
  <si>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</si>
  <si>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</si>
  <si>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新長田駐車場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</si>
  <si>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</si>
  <si>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</si>
  <si>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</si>
  <si>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</si>
  <si>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</si>
  <si>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</si>
  <si>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</si>
  <si>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</si>
  <si>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</si>
  <si>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</si>
  <si>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</si>
  <si>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</si>
  <si>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</si>
  <si>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</si>
  <si>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</si>
  <si>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</si>
  <si>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①収益的収支比率について、前年度より微増しているが、100%を下回る赤字である。
　④売上高GOP比率、⑤EBITDAについても、昨年度より微増しているが、類似施設の平均値を多きく下回っている。
　周辺商業施設利用者の変化等が原因であると考えられる。引続き、経営状況の改善に努めていく。</t>
    <rPh sb="20" eb="21">
      <t>ゾウ</t>
    </rPh>
    <rPh sb="71" eb="73">
      <t>ビゾウ</t>
    </rPh>
    <rPh sb="88" eb="89">
      <t>オオ</t>
    </rPh>
    <rPh sb="112" eb="113">
      <t>ナド</t>
    </rPh>
    <phoneticPr fontId="5"/>
  </si>
  <si>
    <t>　⑧設備投資見込額について、平均的であり、引き続き必要な設備更新に対する投資を計画的に実施していく。
　⑩企業債残高対料金収入比率は、平成29年度より0となっている。</t>
    <phoneticPr fontId="5"/>
  </si>
  <si>
    <t>　⑪稼働率について、令和3年度は新型コロナウイルス感染症拡大の影響が続いているが、前年度より微増している。しかし、類似施設の平均値を下回っている。供用開始時と比べ、近隣の民間駐車場が増えたことが原因と考えられる。</t>
    <rPh sb="34" eb="35">
      <t>ツヅ</t>
    </rPh>
    <rPh sb="41" eb="44">
      <t>ゼンネンド</t>
    </rPh>
    <rPh sb="46" eb="47">
      <t>ビ</t>
    </rPh>
    <rPh sb="47" eb="48">
      <t>ゾウ</t>
    </rPh>
    <phoneticPr fontId="5"/>
  </si>
  <si>
    <t>　経営状況を改善し、老朽化に対する設備改修費用や土木修繕費用を賄う必要がある。
引き続き指定管理者と連携しながら、収益の増加及び安定化を目指していく。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</si>
</sst>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19.899999999999999</c:v>
                </c:pt>
                <c:pt idx="1">
                  <c:v>58.5</c:v>
                </c:pt>
                <c:pt idx="2">
                  <c:v>73</c:v>
                </c:pt>
                <c:pt idx="3">
                  <c:v>61.2</c:v>
                </c:pt>
                <c:pt idx="4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2-4214-95D7-85AC07268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121.3</c:v>
                </c:pt>
                <c:pt idx="1">
                  <c:v>123.6</c:v>
                </c:pt>
                <c:pt idx="2">
                  <c:v>121.8</c:v>
                </c:pt>
                <c:pt idx="3">
                  <c:v>111.3</c:v>
                </c:pt>
                <c:pt idx="4">
                  <c:v>158.80000000000001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2-4214-95D7-85AC07268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C-4B64-A098-019435A2F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224</c:v>
                </c:pt>
                <c:pt idx="1">
                  <c:v>178.3</c:v>
                </c:pt>
                <c:pt idx="2">
                  <c:v>163.69999999999999</c:v>
                </c:pt>
                <c:pt idx="3">
                  <c:v>88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C-4B64-A098-019435A2F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EB4-468D-A938-5F78E10BA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4-468D-A938-5F78E10BA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DF4-4396-BB8F-B5FEEFF83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4-4396-BB8F-B5FEEFF83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C-425F-BEDD-7625007C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15.8</c:v>
                </c:pt>
                <c:pt idx="1">
                  <c:v>11.2</c:v>
                </c:pt>
                <c:pt idx="2">
                  <c:v>6.5</c:v>
                </c:pt>
                <c:pt idx="3">
                  <c:v>10.1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4C-425F-BEDD-7625007C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4-4A7C-9089-590CBFD27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123</c:v>
                </c:pt>
                <c:pt idx="1">
                  <c:v>103</c:v>
                </c:pt>
                <c:pt idx="2">
                  <c:v>54</c:v>
                </c:pt>
                <c:pt idx="3">
                  <c:v>654</c:v>
                </c:pt>
                <c:pt idx="4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4-4A7C-9089-590CBFD27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135.5</c:v>
                </c:pt>
                <c:pt idx="1">
                  <c:v>128.6</c:v>
                </c:pt>
                <c:pt idx="2">
                  <c:v>122.7</c:v>
                </c:pt>
                <c:pt idx="3">
                  <c:v>104.1</c:v>
                </c:pt>
                <c:pt idx="4">
                  <c:v>109.5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F-4025-A729-241817E8D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186.8</c:v>
                </c:pt>
                <c:pt idx="1">
                  <c:v>184.2</c:v>
                </c:pt>
                <c:pt idx="2">
                  <c:v>184.2</c:v>
                </c:pt>
                <c:pt idx="3">
                  <c:v>153.80000000000001</c:v>
                </c:pt>
                <c:pt idx="4">
                  <c:v>163.5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2F-4025-A729-241817E8D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-89.5</c:v>
                </c:pt>
                <c:pt idx="1">
                  <c:v>-74.099999999999994</c:v>
                </c:pt>
                <c:pt idx="2">
                  <c:v>-40.5</c:v>
                </c:pt>
                <c:pt idx="3">
                  <c:v>-66.900000000000006</c:v>
                </c:pt>
                <c:pt idx="4">
                  <c:v>-58.3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0-44EC-AE96-C220235B6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12.6</c:v>
                </c:pt>
                <c:pt idx="1">
                  <c:v>8.9</c:v>
                </c:pt>
                <c:pt idx="2">
                  <c:v>2.2000000000000002</c:v>
                </c:pt>
                <c:pt idx="3">
                  <c:v>-81</c:v>
                </c:pt>
                <c:pt idx="4">
                  <c:v>-25.1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0-44EC-AE96-C220235B6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-39010</c:v>
                </c:pt>
                <c:pt idx="1">
                  <c:v>-28646</c:v>
                </c:pt>
                <c:pt idx="2">
                  <c:v>-14566</c:v>
                </c:pt>
                <c:pt idx="3">
                  <c:v>-20843</c:v>
                </c:pt>
                <c:pt idx="4">
                  <c:v>-19112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E-4020-9D7C-F7E84A955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33330</c:v>
                </c:pt>
                <c:pt idx="1">
                  <c:v>18961</c:v>
                </c:pt>
                <c:pt idx="2">
                  <c:v>16100</c:v>
                </c:pt>
                <c:pt idx="3">
                  <c:v>4836</c:v>
                </c:pt>
                <c:pt idx="4">
                  <c:v>37213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E-4020-9D7C-F7E84A955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L52" zoomScale="80" zoomScaleNormal="80" zoomScaleSheetLayoutView="70" workbookViewId="0">
      <selection activeCell="ND66" sqref="ND66:NR82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兵庫県神戸市　新長田駐車場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9414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117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47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220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19.899999999999999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58.5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73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61.2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65.2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135.5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128.6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122.7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104.1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109.5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121.3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123.6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121.8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111.3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158.80000000000001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15.8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11.2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6.5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10.1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8.6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186.8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184.2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184.2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153.80000000000001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163.5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-89.5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-74.099999999999994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-40.5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-66.900000000000006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-58.3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-39010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-28646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-14566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-20843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-19112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123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103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54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654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2466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12.6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8.9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2.2000000000000002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-81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-25.1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33330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18961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16100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4836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37213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162832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224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178.3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163.69999999999999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88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77.3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uO7i/FRnCIbuVYsOaD/bw6eQyoSIT6OHluEgNINGOTPrwjbU9dIEy3QNkHkHZWwd9O4MBGDcApJsjMnXZQ4cRA==" saltValue="WLGMRXfqcsBW3zWMMNKp5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101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99</v>
      </c>
      <c r="AV5" s="47" t="s">
        <v>102</v>
      </c>
      <c r="AW5" s="47" t="s">
        <v>100</v>
      </c>
      <c r="AX5" s="47" t="s">
        <v>101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102</v>
      </c>
      <c r="BH5" s="47" t="s">
        <v>90</v>
      </c>
      <c r="BI5" s="47" t="s">
        <v>103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90</v>
      </c>
      <c r="BT5" s="47" t="s">
        <v>101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89</v>
      </c>
      <c r="CD5" s="47" t="s">
        <v>100</v>
      </c>
      <c r="CE5" s="47" t="s">
        <v>101</v>
      </c>
      <c r="CF5" s="47" t="s">
        <v>104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90</v>
      </c>
      <c r="CR5" s="47" t="s">
        <v>101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89</v>
      </c>
      <c r="DB5" s="47" t="s">
        <v>90</v>
      </c>
      <c r="DC5" s="47" t="s">
        <v>101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89</v>
      </c>
      <c r="DM5" s="47" t="s">
        <v>90</v>
      </c>
      <c r="DN5" s="47" t="s">
        <v>103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105</v>
      </c>
      <c r="B6" s="48">
        <f>B8</f>
        <v>2021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兵庫県神戸市</v>
      </c>
      <c r="I6" s="48" t="str">
        <f t="shared" si="1"/>
        <v>新長田駐車場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47</v>
      </c>
      <c r="S6" s="50" t="str">
        <f t="shared" si="1"/>
        <v>駅</v>
      </c>
      <c r="T6" s="50" t="str">
        <f t="shared" si="1"/>
        <v>無</v>
      </c>
      <c r="U6" s="51">
        <f t="shared" si="1"/>
        <v>9414</v>
      </c>
      <c r="V6" s="51">
        <f t="shared" si="1"/>
        <v>220</v>
      </c>
      <c r="W6" s="51">
        <f t="shared" si="1"/>
        <v>200</v>
      </c>
      <c r="X6" s="50" t="str">
        <f t="shared" si="1"/>
        <v>代行制</v>
      </c>
      <c r="Y6" s="52">
        <f>IF(Y8="-",NA(),Y8)</f>
        <v>19.899999999999999</v>
      </c>
      <c r="Z6" s="52">
        <f t="shared" ref="Z6:AH6" si="2">IF(Z8="-",NA(),Z8)</f>
        <v>58.5</v>
      </c>
      <c r="AA6" s="52">
        <f t="shared" si="2"/>
        <v>73</v>
      </c>
      <c r="AB6" s="52">
        <f t="shared" si="2"/>
        <v>61.2</v>
      </c>
      <c r="AC6" s="52">
        <f t="shared" si="2"/>
        <v>65.2</v>
      </c>
      <c r="AD6" s="52">
        <f t="shared" si="2"/>
        <v>121.3</v>
      </c>
      <c r="AE6" s="52">
        <f t="shared" si="2"/>
        <v>123.6</v>
      </c>
      <c r="AF6" s="52">
        <f t="shared" si="2"/>
        <v>121.8</v>
      </c>
      <c r="AG6" s="52">
        <f t="shared" si="2"/>
        <v>111.3</v>
      </c>
      <c r="AH6" s="52">
        <f t="shared" si="2"/>
        <v>158.80000000000001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15.8</v>
      </c>
      <c r="AP6" s="52">
        <f t="shared" si="3"/>
        <v>11.2</v>
      </c>
      <c r="AQ6" s="52">
        <f t="shared" si="3"/>
        <v>6.5</v>
      </c>
      <c r="AR6" s="52">
        <f t="shared" si="3"/>
        <v>10.1</v>
      </c>
      <c r="AS6" s="52">
        <f t="shared" si="3"/>
        <v>8.6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123</v>
      </c>
      <c r="BA6" s="53">
        <f t="shared" si="4"/>
        <v>103</v>
      </c>
      <c r="BB6" s="53">
        <f t="shared" si="4"/>
        <v>54</v>
      </c>
      <c r="BC6" s="53">
        <f t="shared" si="4"/>
        <v>654</v>
      </c>
      <c r="BD6" s="53">
        <f t="shared" si="4"/>
        <v>2466</v>
      </c>
      <c r="BE6" s="51" t="str">
        <f>IF(BE8="-","",IF(BE8="-","【-】","【"&amp;SUBSTITUTE(TEXT(BE8,"#,##0"),"-","△")&amp;"】"))</f>
        <v>【3,111】</v>
      </c>
      <c r="BF6" s="52">
        <f>IF(BF8="-",NA(),BF8)</f>
        <v>-89.5</v>
      </c>
      <c r="BG6" s="52">
        <f t="shared" ref="BG6:BO6" si="5">IF(BG8="-",NA(),BG8)</f>
        <v>-74.099999999999994</v>
      </c>
      <c r="BH6" s="52">
        <f t="shared" si="5"/>
        <v>-40.5</v>
      </c>
      <c r="BI6" s="52">
        <f t="shared" si="5"/>
        <v>-66.900000000000006</v>
      </c>
      <c r="BJ6" s="52">
        <f t="shared" si="5"/>
        <v>-58.3</v>
      </c>
      <c r="BK6" s="52">
        <f t="shared" si="5"/>
        <v>12.6</v>
      </c>
      <c r="BL6" s="52">
        <f t="shared" si="5"/>
        <v>8.9</v>
      </c>
      <c r="BM6" s="52">
        <f t="shared" si="5"/>
        <v>2.2000000000000002</v>
      </c>
      <c r="BN6" s="52">
        <f t="shared" si="5"/>
        <v>-81</v>
      </c>
      <c r="BO6" s="52">
        <f t="shared" si="5"/>
        <v>-25.1</v>
      </c>
      <c r="BP6" s="49" t="str">
        <f>IF(BP8="-","",IF(BP8="-","【-】","【"&amp;SUBSTITUTE(TEXT(BP8,"#,##0.0"),"-","△")&amp;"】"))</f>
        <v>【0.8】</v>
      </c>
      <c r="BQ6" s="53">
        <f>IF(BQ8="-",NA(),BQ8)</f>
        <v>-39010</v>
      </c>
      <c r="BR6" s="53">
        <f t="shared" ref="BR6:BZ6" si="6">IF(BR8="-",NA(),BR8)</f>
        <v>-28646</v>
      </c>
      <c r="BS6" s="53">
        <f t="shared" si="6"/>
        <v>-14566</v>
      </c>
      <c r="BT6" s="53">
        <f t="shared" si="6"/>
        <v>-20843</v>
      </c>
      <c r="BU6" s="53">
        <f t="shared" si="6"/>
        <v>-19112</v>
      </c>
      <c r="BV6" s="53">
        <f t="shared" si="6"/>
        <v>33330</v>
      </c>
      <c r="BW6" s="53">
        <f t="shared" si="6"/>
        <v>18961</v>
      </c>
      <c r="BX6" s="53">
        <f t="shared" si="6"/>
        <v>16100</v>
      </c>
      <c r="BY6" s="53">
        <f t="shared" si="6"/>
        <v>4836</v>
      </c>
      <c r="BZ6" s="53">
        <f t="shared" si="6"/>
        <v>37213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162832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224</v>
      </c>
      <c r="DF6" s="52">
        <f t="shared" si="8"/>
        <v>178.3</v>
      </c>
      <c r="DG6" s="52">
        <f t="shared" si="8"/>
        <v>163.69999999999999</v>
      </c>
      <c r="DH6" s="52">
        <f t="shared" si="8"/>
        <v>88</v>
      </c>
      <c r="DI6" s="52">
        <f t="shared" si="8"/>
        <v>77.3</v>
      </c>
      <c r="DJ6" s="49" t="str">
        <f>IF(DJ8="-","",IF(DJ8="-","【-】","【"&amp;SUBSTITUTE(TEXT(DJ8,"#,##0.0"),"-","△")&amp;"】"))</f>
        <v>【99.8】</v>
      </c>
      <c r="DK6" s="52">
        <f>IF(DK8="-",NA(),DK8)</f>
        <v>135.5</v>
      </c>
      <c r="DL6" s="52">
        <f t="shared" ref="DL6:DT6" si="9">IF(DL8="-",NA(),DL8)</f>
        <v>128.6</v>
      </c>
      <c r="DM6" s="52">
        <f t="shared" si="9"/>
        <v>122.7</v>
      </c>
      <c r="DN6" s="52">
        <f t="shared" si="9"/>
        <v>104.1</v>
      </c>
      <c r="DO6" s="52">
        <f t="shared" si="9"/>
        <v>109.5</v>
      </c>
      <c r="DP6" s="52">
        <f t="shared" si="9"/>
        <v>186.8</v>
      </c>
      <c r="DQ6" s="52">
        <f t="shared" si="9"/>
        <v>184.2</v>
      </c>
      <c r="DR6" s="52">
        <f t="shared" si="9"/>
        <v>184.2</v>
      </c>
      <c r="DS6" s="52">
        <f t="shared" si="9"/>
        <v>153.80000000000001</v>
      </c>
      <c r="DT6" s="52">
        <f t="shared" si="9"/>
        <v>163.5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107</v>
      </c>
      <c r="B7" s="48">
        <f t="shared" ref="B7:X7" si="10">B8</f>
        <v>2021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兵庫県　神戸市</v>
      </c>
      <c r="I7" s="48" t="str">
        <f t="shared" si="10"/>
        <v>新長田駐車場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47</v>
      </c>
      <c r="S7" s="50" t="str">
        <f t="shared" si="10"/>
        <v>駅</v>
      </c>
      <c r="T7" s="50" t="str">
        <f t="shared" si="10"/>
        <v>無</v>
      </c>
      <c r="U7" s="51">
        <f t="shared" si="10"/>
        <v>9414</v>
      </c>
      <c r="V7" s="51">
        <f t="shared" si="10"/>
        <v>220</v>
      </c>
      <c r="W7" s="51">
        <f t="shared" si="10"/>
        <v>200</v>
      </c>
      <c r="X7" s="50" t="str">
        <f t="shared" si="10"/>
        <v>代行制</v>
      </c>
      <c r="Y7" s="52">
        <f>Y8</f>
        <v>19.899999999999999</v>
      </c>
      <c r="Z7" s="52">
        <f t="shared" ref="Z7:AH7" si="11">Z8</f>
        <v>58.5</v>
      </c>
      <c r="AA7" s="52">
        <f t="shared" si="11"/>
        <v>73</v>
      </c>
      <c r="AB7" s="52">
        <f t="shared" si="11"/>
        <v>61.2</v>
      </c>
      <c r="AC7" s="52">
        <f t="shared" si="11"/>
        <v>65.2</v>
      </c>
      <c r="AD7" s="52">
        <f t="shared" si="11"/>
        <v>121.3</v>
      </c>
      <c r="AE7" s="52">
        <f t="shared" si="11"/>
        <v>123.6</v>
      </c>
      <c r="AF7" s="52">
        <f t="shared" si="11"/>
        <v>121.8</v>
      </c>
      <c r="AG7" s="52">
        <f t="shared" si="11"/>
        <v>111.3</v>
      </c>
      <c r="AH7" s="52">
        <f t="shared" si="11"/>
        <v>158.80000000000001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15.8</v>
      </c>
      <c r="AP7" s="52">
        <f t="shared" si="12"/>
        <v>11.2</v>
      </c>
      <c r="AQ7" s="52">
        <f t="shared" si="12"/>
        <v>6.5</v>
      </c>
      <c r="AR7" s="52">
        <f t="shared" si="12"/>
        <v>10.1</v>
      </c>
      <c r="AS7" s="52">
        <f t="shared" si="12"/>
        <v>8.6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123</v>
      </c>
      <c r="BA7" s="53">
        <f t="shared" si="13"/>
        <v>103</v>
      </c>
      <c r="BB7" s="53">
        <f t="shared" si="13"/>
        <v>54</v>
      </c>
      <c r="BC7" s="53">
        <f t="shared" si="13"/>
        <v>654</v>
      </c>
      <c r="BD7" s="53">
        <f t="shared" si="13"/>
        <v>2466</v>
      </c>
      <c r="BE7" s="51"/>
      <c r="BF7" s="52">
        <f>BF8</f>
        <v>-89.5</v>
      </c>
      <c r="BG7" s="52">
        <f t="shared" ref="BG7:BO7" si="14">BG8</f>
        <v>-74.099999999999994</v>
      </c>
      <c r="BH7" s="52">
        <f t="shared" si="14"/>
        <v>-40.5</v>
      </c>
      <c r="BI7" s="52">
        <f t="shared" si="14"/>
        <v>-66.900000000000006</v>
      </c>
      <c r="BJ7" s="52">
        <f t="shared" si="14"/>
        <v>-58.3</v>
      </c>
      <c r="BK7" s="52">
        <f t="shared" si="14"/>
        <v>12.6</v>
      </c>
      <c r="BL7" s="52">
        <f t="shared" si="14"/>
        <v>8.9</v>
      </c>
      <c r="BM7" s="52">
        <f t="shared" si="14"/>
        <v>2.2000000000000002</v>
      </c>
      <c r="BN7" s="52">
        <f t="shared" si="14"/>
        <v>-81</v>
      </c>
      <c r="BO7" s="52">
        <f t="shared" si="14"/>
        <v>-25.1</v>
      </c>
      <c r="BP7" s="49"/>
      <c r="BQ7" s="53">
        <f>BQ8</f>
        <v>-39010</v>
      </c>
      <c r="BR7" s="53">
        <f t="shared" ref="BR7:BZ7" si="15">BR8</f>
        <v>-28646</v>
      </c>
      <c r="BS7" s="53">
        <f t="shared" si="15"/>
        <v>-14566</v>
      </c>
      <c r="BT7" s="53">
        <f t="shared" si="15"/>
        <v>-20843</v>
      </c>
      <c r="BU7" s="53">
        <f t="shared" si="15"/>
        <v>-19112</v>
      </c>
      <c r="BV7" s="53">
        <f t="shared" si="15"/>
        <v>33330</v>
      </c>
      <c r="BW7" s="53">
        <f t="shared" si="15"/>
        <v>18961</v>
      </c>
      <c r="BX7" s="53">
        <f t="shared" si="15"/>
        <v>16100</v>
      </c>
      <c r="BY7" s="53">
        <f t="shared" si="15"/>
        <v>4836</v>
      </c>
      <c r="BZ7" s="53">
        <f t="shared" si="15"/>
        <v>37213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0</v>
      </c>
      <c r="CN7" s="51">
        <f>CN8</f>
        <v>162832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224</v>
      </c>
      <c r="DF7" s="52">
        <f t="shared" si="16"/>
        <v>178.3</v>
      </c>
      <c r="DG7" s="52">
        <f t="shared" si="16"/>
        <v>163.69999999999999</v>
      </c>
      <c r="DH7" s="52">
        <f t="shared" si="16"/>
        <v>88</v>
      </c>
      <c r="DI7" s="52">
        <f t="shared" si="16"/>
        <v>77.3</v>
      </c>
      <c r="DJ7" s="49"/>
      <c r="DK7" s="52">
        <f>DK8</f>
        <v>135.5</v>
      </c>
      <c r="DL7" s="52">
        <f t="shared" ref="DL7:DT7" si="17">DL8</f>
        <v>128.6</v>
      </c>
      <c r="DM7" s="52">
        <f t="shared" si="17"/>
        <v>122.7</v>
      </c>
      <c r="DN7" s="52">
        <f t="shared" si="17"/>
        <v>104.1</v>
      </c>
      <c r="DO7" s="52">
        <f t="shared" si="17"/>
        <v>109.5</v>
      </c>
      <c r="DP7" s="52">
        <f t="shared" si="17"/>
        <v>186.8</v>
      </c>
      <c r="DQ7" s="52">
        <f t="shared" si="17"/>
        <v>184.2</v>
      </c>
      <c r="DR7" s="52">
        <f t="shared" si="17"/>
        <v>184.2</v>
      </c>
      <c r="DS7" s="52">
        <f t="shared" si="17"/>
        <v>153.80000000000001</v>
      </c>
      <c r="DT7" s="52">
        <f t="shared" si="17"/>
        <v>163.5</v>
      </c>
      <c r="DU7" s="49"/>
    </row>
    <row r="8" spans="1:125" s="54" customFormat="1" x14ac:dyDescent="0.2">
      <c r="A8" s="37"/>
      <c r="B8" s="55">
        <v>2021</v>
      </c>
      <c r="C8" s="55">
        <v>281000</v>
      </c>
      <c r="D8" s="55">
        <v>47</v>
      </c>
      <c r="E8" s="55">
        <v>14</v>
      </c>
      <c r="F8" s="55">
        <v>0</v>
      </c>
      <c r="G8" s="55">
        <v>6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47</v>
      </c>
      <c r="S8" s="57" t="s">
        <v>119</v>
      </c>
      <c r="T8" s="57" t="s">
        <v>120</v>
      </c>
      <c r="U8" s="58">
        <v>9414</v>
      </c>
      <c r="V8" s="58">
        <v>220</v>
      </c>
      <c r="W8" s="58">
        <v>200</v>
      </c>
      <c r="X8" s="57" t="s">
        <v>121</v>
      </c>
      <c r="Y8" s="59">
        <v>19.899999999999999</v>
      </c>
      <c r="Z8" s="59">
        <v>58.5</v>
      </c>
      <c r="AA8" s="59">
        <v>73</v>
      </c>
      <c r="AB8" s="59">
        <v>61.2</v>
      </c>
      <c r="AC8" s="59">
        <v>65.2</v>
      </c>
      <c r="AD8" s="59">
        <v>121.3</v>
      </c>
      <c r="AE8" s="59">
        <v>123.6</v>
      </c>
      <c r="AF8" s="59">
        <v>121.8</v>
      </c>
      <c r="AG8" s="59">
        <v>111.3</v>
      </c>
      <c r="AH8" s="59">
        <v>158.80000000000001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15.8</v>
      </c>
      <c r="AP8" s="59">
        <v>11.2</v>
      </c>
      <c r="AQ8" s="59">
        <v>6.5</v>
      </c>
      <c r="AR8" s="59">
        <v>10.1</v>
      </c>
      <c r="AS8" s="59">
        <v>8.6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123</v>
      </c>
      <c r="BA8" s="60">
        <v>103</v>
      </c>
      <c r="BB8" s="60">
        <v>54</v>
      </c>
      <c r="BC8" s="60">
        <v>654</v>
      </c>
      <c r="BD8" s="60">
        <v>2466</v>
      </c>
      <c r="BE8" s="60">
        <v>3111</v>
      </c>
      <c r="BF8" s="59">
        <v>-89.5</v>
      </c>
      <c r="BG8" s="59">
        <v>-74.099999999999994</v>
      </c>
      <c r="BH8" s="59">
        <v>-40.5</v>
      </c>
      <c r="BI8" s="59">
        <v>-66.900000000000006</v>
      </c>
      <c r="BJ8" s="59">
        <v>-58.3</v>
      </c>
      <c r="BK8" s="59">
        <v>12.6</v>
      </c>
      <c r="BL8" s="59">
        <v>8.9</v>
      </c>
      <c r="BM8" s="59">
        <v>2.2000000000000002</v>
      </c>
      <c r="BN8" s="59">
        <v>-81</v>
      </c>
      <c r="BO8" s="59">
        <v>-25.1</v>
      </c>
      <c r="BP8" s="56">
        <v>0.8</v>
      </c>
      <c r="BQ8" s="60">
        <v>-39010</v>
      </c>
      <c r="BR8" s="60">
        <v>-28646</v>
      </c>
      <c r="BS8" s="60">
        <v>-14566</v>
      </c>
      <c r="BT8" s="61">
        <v>-20843</v>
      </c>
      <c r="BU8" s="61">
        <v>-19112</v>
      </c>
      <c r="BV8" s="60">
        <v>33330</v>
      </c>
      <c r="BW8" s="60">
        <v>18961</v>
      </c>
      <c r="BX8" s="60">
        <v>16100</v>
      </c>
      <c r="BY8" s="60">
        <v>4836</v>
      </c>
      <c r="BZ8" s="60">
        <v>37213</v>
      </c>
      <c r="CA8" s="58">
        <v>10906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0</v>
      </c>
      <c r="CN8" s="58">
        <v>162832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224</v>
      </c>
      <c r="DF8" s="59">
        <v>178.3</v>
      </c>
      <c r="DG8" s="59">
        <v>163.69999999999999</v>
      </c>
      <c r="DH8" s="59">
        <v>88</v>
      </c>
      <c r="DI8" s="59">
        <v>77.3</v>
      </c>
      <c r="DJ8" s="56">
        <v>99.8</v>
      </c>
      <c r="DK8" s="59">
        <v>135.5</v>
      </c>
      <c r="DL8" s="59">
        <v>128.6</v>
      </c>
      <c r="DM8" s="59">
        <v>122.7</v>
      </c>
      <c r="DN8" s="59">
        <v>104.1</v>
      </c>
      <c r="DO8" s="59">
        <v>109.5</v>
      </c>
      <c r="DP8" s="59">
        <v>186.8</v>
      </c>
      <c r="DQ8" s="59">
        <v>184.2</v>
      </c>
      <c r="DR8" s="59">
        <v>184.2</v>
      </c>
      <c r="DS8" s="59">
        <v>153.80000000000001</v>
      </c>
      <c r="DT8" s="59">
        <v>163.5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川﨑　稜太</cp:lastModifiedBy>
  <dcterms:created xsi:type="dcterms:W3CDTF">2022-12-09T03:29:10Z</dcterms:created>
  <dcterms:modified xsi:type="dcterms:W3CDTF">2023-01-26T07:21:07Z</dcterms:modified>
  <cp:category/>
</cp:coreProperties>
</file>