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2.企業会計　経営比較分析表（H27～）\08.R4\02.分析表作成\04.国へ\"/>
    </mc:Choice>
  </mc:AlternateContent>
  <workbookProtection workbookAlgorithmName="SHA-512" workbookHashValue="PjBT5y4bDQqsFr+pU/wNMSJzgkcyv7xIpVE0U9jAykrrROS/PI+hFa4x1qBVFIKDxgeokPw2DkdO0R6QWzkVPA==" workbookSaltValue="fa80qOIdtcHNEtt1yRFqjQ==" workbookSpinCount="100000" lockStructure="1"/>
  <bookViews>
    <workbookView xWindow="0" yWindow="0" windowWidth="23040" windowHeight="932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IT76" i="4"/>
  <c r="CS51" i="4"/>
  <c r="HJ30" i="4"/>
  <c r="BZ76" i="4"/>
  <c r="CS30" i="4"/>
  <c r="MA30" i="4"/>
  <c r="C11" i="5"/>
  <c r="D11" i="5"/>
  <c r="E11" i="5"/>
  <c r="B11" i="5"/>
  <c r="BK76" i="4" l="1"/>
  <c r="LT76" i="4"/>
  <c r="GQ51" i="4"/>
  <c r="LH30" i="4"/>
  <c r="IE76" i="4"/>
  <c r="GQ30" i="4"/>
  <c r="BZ51" i="4"/>
  <c r="BZ30" i="4"/>
  <c r="LH51" i="4"/>
  <c r="AV76" i="4"/>
  <c r="KO51" i="4"/>
  <c r="LE76" i="4"/>
  <c r="FX51" i="4"/>
  <c r="KO30" i="4"/>
  <c r="HP76" i="4"/>
  <c r="BG51" i="4"/>
  <c r="FX30" i="4"/>
  <c r="BG30" i="4"/>
  <c r="HA76" i="4"/>
  <c r="FE30" i="4"/>
  <c r="AN30" i="4"/>
  <c r="AG76" i="4"/>
  <c r="JV51" i="4"/>
  <c r="KP76" i="4"/>
  <c r="FE51" i="4"/>
  <c r="JV30" i="4"/>
  <c r="AN51" i="4"/>
  <c r="KA76" i="4"/>
  <c r="GL76" i="4"/>
  <c r="U51" i="4"/>
  <c r="EL30" i="4"/>
  <c r="U30" i="4"/>
  <c r="JC30" i="4"/>
  <c r="R76" i="4"/>
  <c r="JC51" i="4"/>
  <c r="EL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<sst xmlns="http://schemas.openxmlformats.org/spreadsheetml/2006/main" count="278" uniqueCount="137">
  <si>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</si>
  <si>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</si>
  <si>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</si>
  <si>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</si>
  <si>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</si>
  <si>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</si>
  <si>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</si>
  <si>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</si>
  <si>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</si>
  <si>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</si>
  <si>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</si>
  <si>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</si>
  <si>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</si>
  <si>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</si>
  <si>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</si>
  <si>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</si>
  <si>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</si>
  <si>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</si>
  <si>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</si>
  <si>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</si>
  <si>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</si>
  <si>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</si>
  <si>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</si>
  <si>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</si>
  <si>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</si>
  <si>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</si>
  <si>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</si>
  <si>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</si>
  <si>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</si>
  <si>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</si>
  <si>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</si>
  <si>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</si>
  <si>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</si>
  <si>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</si>
  <si>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</si>
  <si>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</si>
  <si>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</si>
  <si>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</si>
  <si>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</si>
  <si>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</si>
  <si>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</si>
  <si>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</si>
  <si>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</si>
  <si>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</si>
  <si>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</si>
  <si>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</si>
  <si>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</si>
  <si>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</si>
  <si>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</si>
  <si>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</si>
  <si>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</si>
  <si>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</si>
  <si>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</si>
  <si>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</si>
  <si>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</si>
  <si>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</si>
  <si>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</si>
  <si>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</si>
  <si>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</si>
  <si>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</si>
  <si>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</si>
  <si>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</si>
  <si>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</si>
  <si>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</si>
  <si>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</si>
  <si>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</si>
  <si>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</si>
  <si>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</si>
  <si>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</si>
  <si>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</si>
  <si>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</si>
  <si>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</si>
  <si>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</si>
  <si>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</si>
  <si>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</si>
  <si>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</si>
  <si>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</si>
  <si>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</si>
  <si>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</si>
  <si>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</si>
  <si>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</si>
  <si>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</si>
  <si>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</si>
  <si>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</si>
  <si>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</si>
  <si>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</si>
  <si>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</si>
  <si>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</si>
  <si>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</si>
  <si>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</si>
  <si>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</si>
  <si>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</si>
  <si>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</si>
  <si>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</si>
  <si>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</si>
  <si>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</si>
  <si>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</si>
  <si>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</si>
  <si>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</si>
  <si>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</si>
  <si>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</si>
  <si>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</si>
  <si>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</si>
  <si>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</si>
  <si>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</si>
  <si>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</si>
  <si>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</si>
  <si>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当該値(N-4)</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</si>
  <si>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</si>
  <si>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</si>
  <si>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</si>
  <si>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</si>
  <si>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</si>
  <si>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</si>
  <si>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</si>
  <si>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兵庫県　神戸市</t>
  </si>
  <si>
    <t>長田北町駐車場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</si>
  <si>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</si>
  <si>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</si>
  <si>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</si>
  <si>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</si>
  <si>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</si>
  <si>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</si>
  <si>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</si>
  <si>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</si>
  <si>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</si>
  <si>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</si>
  <si>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</si>
  <si>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</si>
  <si>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</si>
  <si>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</si>
  <si>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</si>
  <si>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</si>
  <si>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①収益的収支比率について、前年度から大幅に増加しているが、類似施設の平均値を下回っている。
　④売上高GOP比率、⑤EBITDAについても、前年度から大幅に増加している。
　併設の長田区役所以外に集客施設が少なく、大幅な需要増加は厳しい。コスト削減等で収益構造の改善に努めていく。</t>
    <rPh sb="19" eb="21">
      <t>オオハバ</t>
    </rPh>
    <rPh sb="22" eb="24">
      <t>ゾウカ</t>
    </rPh>
    <rPh sb="79" eb="81">
      <t>ゾウカ</t>
    </rPh>
    <phoneticPr fontId="5"/>
  </si>
  <si>
    <t>　⑧設備投資見込額について、供用開始が平成5年と比較的新しく、他駐車場と比べると少ない。引き続き必要な設備更新に対する投資を計画的に実施していく。
　⑩企業債残高対料金収入比率は0である。</t>
    <phoneticPr fontId="5"/>
  </si>
  <si>
    <t>　⑪稼働率については、併設の長田区役所利用者が多い為、新型コロナウイルス感染症拡大の影響が続いているが前年度より増加している。類似施設の平均値も上回っている。
　需要増加は厳しい状況だが、稼働率の向上に努めていく。</t>
    <rPh sb="45" eb="46">
      <t>ツヅ</t>
    </rPh>
    <rPh sb="51" eb="54">
      <t>ゼンネンド</t>
    </rPh>
    <rPh sb="56" eb="58">
      <t>ゾウカ</t>
    </rPh>
    <phoneticPr fontId="5"/>
  </si>
  <si>
    <t>　長田区役所への来庁等の短時間利用者が多く、収益増への寄与度が低いと考えられる。
引き続き指定管理者と連携しながら、収益の増加及び安定化を目指していく。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</si>
</sst>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100.9</c:v>
                </c:pt>
                <c:pt idx="1">
                  <c:v>68.5</c:v>
                </c:pt>
                <c:pt idx="2">
                  <c:v>79.599999999999994</c:v>
                </c:pt>
                <c:pt idx="3">
                  <c:v>55.2</c:v>
                </c:pt>
                <c:pt idx="4">
                  <c:v>87.9</c:v>
                </c:pt>
              </c:numCache>
            </c:numRef>
          </c:val>
          <c:extLst>
            <c:ext xmlns:c16="http://schemas.microsoft.com/office/drawing/2014/chart" uri="{C3380CC4-5D6E-409C-BE32-E72D297353CC}">
              <c16:uniqueId val="{00000000-1294-4117-92CD-E48C6AC59C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1294-4117-92CD-E48C6AC59C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861-4817-91EA-ADEA6695801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2861-4817-91EA-ADEA6695801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4C4-4826-98A6-EE45C582165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C4-4826-98A6-EE45C582165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A93-45C0-B117-AF0280E0557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A93-45C0-B117-AF0280E0557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1A-4F2E-A177-9F0F0B7DB0E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FD1A-4F2E-A177-9F0F0B7DB0E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21F-4545-B24F-82DEADCEC62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D21F-4545-B24F-82DEADCEC62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165.8</c:v>
                </c:pt>
                <c:pt idx="1">
                  <c:v>150.69999999999999</c:v>
                </c:pt>
                <c:pt idx="2">
                  <c:v>149.30000000000001</c:v>
                </c:pt>
                <c:pt idx="3">
                  <c:v>145.19999999999999</c:v>
                </c:pt>
                <c:pt idx="4">
                  <c:v>160.30000000000001</c:v>
                </c:pt>
              </c:numCache>
            </c:numRef>
          </c:val>
          <c:extLst>
            <c:ext xmlns:c16="http://schemas.microsoft.com/office/drawing/2014/chart" uri="{C3380CC4-5D6E-409C-BE32-E72D297353CC}">
              <c16:uniqueId val="{00000000-93B4-4ABF-8FA5-A68B75C3C3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93B4-4ABF-8FA5-A68B75C3C3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0.9</c:v>
                </c:pt>
                <c:pt idx="1">
                  <c:v>-47.7</c:v>
                </c:pt>
                <c:pt idx="2">
                  <c:v>-27.3</c:v>
                </c:pt>
                <c:pt idx="3">
                  <c:v>-81.099999999999994</c:v>
                </c:pt>
                <c:pt idx="4">
                  <c:v>-13.8</c:v>
                </c:pt>
              </c:numCache>
            </c:numRef>
          </c:val>
          <c:extLst>
            <c:ext xmlns:c16="http://schemas.microsoft.com/office/drawing/2014/chart" uri="{C3380CC4-5D6E-409C-BE32-E72D297353CC}">
              <c16:uniqueId val="{00000000-85A9-4669-BEE6-8484CD7C64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85A9-4669-BEE6-8484CD7C64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225</c:v>
                </c:pt>
                <c:pt idx="1">
                  <c:v>-10745</c:v>
                </c:pt>
                <c:pt idx="2">
                  <c:v>-5957</c:v>
                </c:pt>
                <c:pt idx="3">
                  <c:v>-19673</c:v>
                </c:pt>
                <c:pt idx="4">
                  <c:v>-4295</c:v>
                </c:pt>
              </c:numCache>
            </c:numRef>
          </c:val>
          <c:extLst>
            <c:ext xmlns:c16="http://schemas.microsoft.com/office/drawing/2014/chart" uri="{C3380CC4-5D6E-409C-BE32-E72D297353CC}">
              <c16:uniqueId val="{00000000-FF76-4EA0-AB68-3B02E9FC37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FF76-4EA0-AB68-3B02E9FC37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L50" zoomScale="80" zoomScaleNormal="8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兵庫県神戸市　長田北町駐車場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5661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146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100.9</v>
      </c>
      <c r="V31" s="113"/>
      <c r="W31" s="113"/>
      <c r="X31" s="113"/>
      <c r="Y31" s="113"/>
      <c r="Z31" s="113"/>
      <c r="AA31" s="113"/>
      <c r="AB31" s="113"/>
      <c r="AC31" s="113"/>
      <c r="AD31" s="113"/>
      <c r="AE31" s="113"/>
      <c r="AF31" s="113"/>
      <c r="AG31" s="113"/>
      <c r="AH31" s="113"/>
      <c r="AI31" s="113"/>
      <c r="AJ31" s="113"/>
      <c r="AK31" s="113"/>
      <c r="AL31" s="113"/>
      <c r="AM31" s="113"/>
      <c r="AN31" s="113">
        <f>データ!Z7</f>
        <v>68.5</v>
      </c>
      <c r="AO31" s="113"/>
      <c r="AP31" s="113"/>
      <c r="AQ31" s="113"/>
      <c r="AR31" s="113"/>
      <c r="AS31" s="113"/>
      <c r="AT31" s="113"/>
      <c r="AU31" s="113"/>
      <c r="AV31" s="113"/>
      <c r="AW31" s="113"/>
      <c r="AX31" s="113"/>
      <c r="AY31" s="113"/>
      <c r="AZ31" s="113"/>
      <c r="BA31" s="113"/>
      <c r="BB31" s="113"/>
      <c r="BC31" s="113"/>
      <c r="BD31" s="113"/>
      <c r="BE31" s="113"/>
      <c r="BF31" s="113"/>
      <c r="BG31" s="113">
        <f>データ!AA7</f>
        <v>79.599999999999994</v>
      </c>
      <c r="BH31" s="113"/>
      <c r="BI31" s="113"/>
      <c r="BJ31" s="113"/>
      <c r="BK31" s="113"/>
      <c r="BL31" s="113"/>
      <c r="BM31" s="113"/>
      <c r="BN31" s="113"/>
      <c r="BO31" s="113"/>
      <c r="BP31" s="113"/>
      <c r="BQ31" s="113"/>
      <c r="BR31" s="113"/>
      <c r="BS31" s="113"/>
      <c r="BT31" s="113"/>
      <c r="BU31" s="113"/>
      <c r="BV31" s="113"/>
      <c r="BW31" s="113"/>
      <c r="BX31" s="113"/>
      <c r="BY31" s="113"/>
      <c r="BZ31" s="113">
        <f>データ!AB7</f>
        <v>55.2</v>
      </c>
      <c r="CA31" s="113"/>
      <c r="CB31" s="113"/>
      <c r="CC31" s="113"/>
      <c r="CD31" s="113"/>
      <c r="CE31" s="113"/>
      <c r="CF31" s="113"/>
      <c r="CG31" s="113"/>
      <c r="CH31" s="113"/>
      <c r="CI31" s="113"/>
      <c r="CJ31" s="113"/>
      <c r="CK31" s="113"/>
      <c r="CL31" s="113"/>
      <c r="CM31" s="113"/>
      <c r="CN31" s="113"/>
      <c r="CO31" s="113"/>
      <c r="CP31" s="113"/>
      <c r="CQ31" s="113"/>
      <c r="CR31" s="113"/>
      <c r="CS31" s="113">
        <f>データ!AC7</f>
        <v>87.9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165.8</v>
      </c>
      <c r="JD31" s="115"/>
      <c r="JE31" s="115"/>
      <c r="JF31" s="115"/>
      <c r="JG31" s="115"/>
      <c r="JH31" s="115"/>
      <c r="JI31" s="115"/>
      <c r="JJ31" s="115"/>
      <c r="JK31" s="115"/>
      <c r="JL31" s="115"/>
      <c r="JM31" s="115"/>
      <c r="JN31" s="115"/>
      <c r="JO31" s="115"/>
      <c r="JP31" s="115"/>
      <c r="JQ31" s="115"/>
      <c r="JR31" s="115"/>
      <c r="JS31" s="115"/>
      <c r="JT31" s="115"/>
      <c r="JU31" s="116"/>
      <c r="JV31" s="114">
        <f>データ!DL7</f>
        <v>150.69999999999999</v>
      </c>
      <c r="JW31" s="115"/>
      <c r="JX31" s="115"/>
      <c r="JY31" s="115"/>
      <c r="JZ31" s="115"/>
      <c r="KA31" s="115"/>
      <c r="KB31" s="115"/>
      <c r="KC31" s="115"/>
      <c r="KD31" s="115"/>
      <c r="KE31" s="115"/>
      <c r="KF31" s="115"/>
      <c r="KG31" s="115"/>
      <c r="KH31" s="115"/>
      <c r="KI31" s="115"/>
      <c r="KJ31" s="115"/>
      <c r="KK31" s="115"/>
      <c r="KL31" s="115"/>
      <c r="KM31" s="115"/>
      <c r="KN31" s="116"/>
      <c r="KO31" s="114">
        <f>データ!DM7</f>
        <v>149.30000000000001</v>
      </c>
      <c r="KP31" s="115"/>
      <c r="KQ31" s="115"/>
      <c r="KR31" s="115"/>
      <c r="KS31" s="115"/>
      <c r="KT31" s="115"/>
      <c r="KU31" s="115"/>
      <c r="KV31" s="115"/>
      <c r="KW31" s="115"/>
      <c r="KX31" s="115"/>
      <c r="KY31" s="115"/>
      <c r="KZ31" s="115"/>
      <c r="LA31" s="115"/>
      <c r="LB31" s="115"/>
      <c r="LC31" s="115"/>
      <c r="LD31" s="115"/>
      <c r="LE31" s="115"/>
      <c r="LF31" s="115"/>
      <c r="LG31" s="116"/>
      <c r="LH31" s="114">
        <f>データ!DN7</f>
        <v>145.19999999999999</v>
      </c>
      <c r="LI31" s="115"/>
      <c r="LJ31" s="115"/>
      <c r="LK31" s="115"/>
      <c r="LL31" s="115"/>
      <c r="LM31" s="115"/>
      <c r="LN31" s="115"/>
      <c r="LO31" s="115"/>
      <c r="LP31" s="115"/>
      <c r="LQ31" s="115"/>
      <c r="LR31" s="115"/>
      <c r="LS31" s="115"/>
      <c r="LT31" s="115"/>
      <c r="LU31" s="115"/>
      <c r="LV31" s="115"/>
      <c r="LW31" s="115"/>
      <c r="LX31" s="115"/>
      <c r="LY31" s="115"/>
      <c r="LZ31" s="116"/>
      <c r="MA31" s="114">
        <f>データ!DO7</f>
        <v>160.30000000000001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0.9</v>
      </c>
      <c r="EM52" s="113"/>
      <c r="EN52" s="113"/>
      <c r="EO52" s="113"/>
      <c r="EP52" s="113"/>
      <c r="EQ52" s="113"/>
      <c r="ER52" s="113"/>
      <c r="ES52" s="113"/>
      <c r="ET52" s="113"/>
      <c r="EU52" s="113"/>
      <c r="EV52" s="113"/>
      <c r="EW52" s="113"/>
      <c r="EX52" s="113"/>
      <c r="EY52" s="113"/>
      <c r="EZ52" s="113"/>
      <c r="FA52" s="113"/>
      <c r="FB52" s="113"/>
      <c r="FC52" s="113"/>
      <c r="FD52" s="113"/>
      <c r="FE52" s="113">
        <f>データ!BG7</f>
        <v>-47.7</v>
      </c>
      <c r="FF52" s="113"/>
      <c r="FG52" s="113"/>
      <c r="FH52" s="113"/>
      <c r="FI52" s="113"/>
      <c r="FJ52" s="113"/>
      <c r="FK52" s="113"/>
      <c r="FL52" s="113"/>
      <c r="FM52" s="113"/>
      <c r="FN52" s="113"/>
      <c r="FO52" s="113"/>
      <c r="FP52" s="113"/>
      <c r="FQ52" s="113"/>
      <c r="FR52" s="113"/>
      <c r="FS52" s="113"/>
      <c r="FT52" s="113"/>
      <c r="FU52" s="113"/>
      <c r="FV52" s="113"/>
      <c r="FW52" s="113"/>
      <c r="FX52" s="113">
        <f>データ!BH7</f>
        <v>-27.3</v>
      </c>
      <c r="FY52" s="113"/>
      <c r="FZ52" s="113"/>
      <c r="GA52" s="113"/>
      <c r="GB52" s="113"/>
      <c r="GC52" s="113"/>
      <c r="GD52" s="113"/>
      <c r="GE52" s="113"/>
      <c r="GF52" s="113"/>
      <c r="GG52" s="113"/>
      <c r="GH52" s="113"/>
      <c r="GI52" s="113"/>
      <c r="GJ52" s="113"/>
      <c r="GK52" s="113"/>
      <c r="GL52" s="113"/>
      <c r="GM52" s="113"/>
      <c r="GN52" s="113"/>
      <c r="GO52" s="113"/>
      <c r="GP52" s="113"/>
      <c r="GQ52" s="113">
        <f>データ!BI7</f>
        <v>-81.099999999999994</v>
      </c>
      <c r="GR52" s="113"/>
      <c r="GS52" s="113"/>
      <c r="GT52" s="113"/>
      <c r="GU52" s="113"/>
      <c r="GV52" s="113"/>
      <c r="GW52" s="113"/>
      <c r="GX52" s="113"/>
      <c r="GY52" s="113"/>
      <c r="GZ52" s="113"/>
      <c r="HA52" s="113"/>
      <c r="HB52" s="113"/>
      <c r="HC52" s="113"/>
      <c r="HD52" s="113"/>
      <c r="HE52" s="113"/>
      <c r="HF52" s="113"/>
      <c r="HG52" s="113"/>
      <c r="HH52" s="113"/>
      <c r="HI52" s="113"/>
      <c r="HJ52" s="113">
        <f>データ!BJ7</f>
        <v>-13.8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225</v>
      </c>
      <c r="JD52" s="120"/>
      <c r="JE52" s="120"/>
      <c r="JF52" s="120"/>
      <c r="JG52" s="120"/>
      <c r="JH52" s="120"/>
      <c r="JI52" s="120"/>
      <c r="JJ52" s="120"/>
      <c r="JK52" s="120"/>
      <c r="JL52" s="120"/>
      <c r="JM52" s="120"/>
      <c r="JN52" s="120"/>
      <c r="JO52" s="120"/>
      <c r="JP52" s="120"/>
      <c r="JQ52" s="120"/>
      <c r="JR52" s="120"/>
      <c r="JS52" s="120"/>
      <c r="JT52" s="120"/>
      <c r="JU52" s="120"/>
      <c r="JV52" s="120">
        <f>データ!BR7</f>
        <v>-10745</v>
      </c>
      <c r="JW52" s="120"/>
      <c r="JX52" s="120"/>
      <c r="JY52" s="120"/>
      <c r="JZ52" s="120"/>
      <c r="KA52" s="120"/>
      <c r="KB52" s="120"/>
      <c r="KC52" s="120"/>
      <c r="KD52" s="120"/>
      <c r="KE52" s="120"/>
      <c r="KF52" s="120"/>
      <c r="KG52" s="120"/>
      <c r="KH52" s="120"/>
      <c r="KI52" s="120"/>
      <c r="KJ52" s="120"/>
      <c r="KK52" s="120"/>
      <c r="KL52" s="120"/>
      <c r="KM52" s="120"/>
      <c r="KN52" s="120"/>
      <c r="KO52" s="120">
        <f>データ!BS7</f>
        <v>-5957</v>
      </c>
      <c r="KP52" s="120"/>
      <c r="KQ52" s="120"/>
      <c r="KR52" s="120"/>
      <c r="KS52" s="120"/>
      <c r="KT52" s="120"/>
      <c r="KU52" s="120"/>
      <c r="KV52" s="120"/>
      <c r="KW52" s="120"/>
      <c r="KX52" s="120"/>
      <c r="KY52" s="120"/>
      <c r="KZ52" s="120"/>
      <c r="LA52" s="120"/>
      <c r="LB52" s="120"/>
      <c r="LC52" s="120"/>
      <c r="LD52" s="120"/>
      <c r="LE52" s="120"/>
      <c r="LF52" s="120"/>
      <c r="LG52" s="120"/>
      <c r="LH52" s="120">
        <f>データ!BT7</f>
        <v>-19673</v>
      </c>
      <c r="LI52" s="120"/>
      <c r="LJ52" s="120"/>
      <c r="LK52" s="120"/>
      <c r="LL52" s="120"/>
      <c r="LM52" s="120"/>
      <c r="LN52" s="120"/>
      <c r="LO52" s="120"/>
      <c r="LP52" s="120"/>
      <c r="LQ52" s="120"/>
      <c r="LR52" s="120"/>
      <c r="LS52" s="120"/>
      <c r="LT52" s="120"/>
      <c r="LU52" s="120"/>
      <c r="LV52" s="120"/>
      <c r="LW52" s="120"/>
      <c r="LX52" s="120"/>
      <c r="LY52" s="120"/>
      <c r="LZ52" s="120"/>
      <c r="MA52" s="120">
        <f>データ!BU7</f>
        <v>-4295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96421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hJhEKkMg4ls+seFOwq0UkNYSjJ9V+m393IvRWPURS1hrPHOqjUtIvw3x9ndQSmVKD0Tzg3iu4Jwf06AG68Wymg==" saltValue="KQ+ZWjMRpzQ+cIpV9+p4q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90</v>
      </c>
      <c r="AX5" s="47" t="s">
        <v>104</v>
      </c>
      <c r="AY5" s="47" t="s">
        <v>103</v>
      </c>
      <c r="AZ5" s="47" t="s">
        <v>93</v>
      </c>
      <c r="BA5" s="47" t="s">
        <v>94</v>
      </c>
      <c r="BB5" s="47" t="s">
        <v>95</v>
      </c>
      <c r="BC5" s="47" t="s">
        <v>96</v>
      </c>
      <c r="BD5" s="47" t="s">
        <v>97</v>
      </c>
      <c r="BE5" s="47" t="s">
        <v>98</v>
      </c>
      <c r="BF5" s="47" t="s">
        <v>99</v>
      </c>
      <c r="BG5" s="47" t="s">
        <v>89</v>
      </c>
      <c r="BH5" s="47" t="s">
        <v>90</v>
      </c>
      <c r="BI5" s="47" t="s">
        <v>104</v>
      </c>
      <c r="BJ5" s="47" t="s">
        <v>92</v>
      </c>
      <c r="BK5" s="47" t="s">
        <v>93</v>
      </c>
      <c r="BL5" s="47" t="s">
        <v>94</v>
      </c>
      <c r="BM5" s="47" t="s">
        <v>95</v>
      </c>
      <c r="BN5" s="47" t="s">
        <v>96</v>
      </c>
      <c r="BO5" s="47" t="s">
        <v>97</v>
      </c>
      <c r="BP5" s="47" t="s">
        <v>98</v>
      </c>
      <c r="BQ5" s="47" t="s">
        <v>105</v>
      </c>
      <c r="BR5" s="47" t="s">
        <v>106</v>
      </c>
      <c r="BS5" s="47" t="s">
        <v>101</v>
      </c>
      <c r="BT5" s="47" t="s">
        <v>104</v>
      </c>
      <c r="BU5" s="47" t="s">
        <v>92</v>
      </c>
      <c r="BV5" s="47" t="s">
        <v>93</v>
      </c>
      <c r="BW5" s="47" t="s">
        <v>94</v>
      </c>
      <c r="BX5" s="47" t="s">
        <v>95</v>
      </c>
      <c r="BY5" s="47" t="s">
        <v>96</v>
      </c>
      <c r="BZ5" s="47" t="s">
        <v>97</v>
      </c>
      <c r="CA5" s="47" t="s">
        <v>98</v>
      </c>
      <c r="CB5" s="47" t="s">
        <v>88</v>
      </c>
      <c r="CC5" s="47" t="s">
        <v>89</v>
      </c>
      <c r="CD5" s="47" t="s">
        <v>101</v>
      </c>
      <c r="CE5" s="47" t="s">
        <v>91</v>
      </c>
      <c r="CF5" s="47" t="s">
        <v>103</v>
      </c>
      <c r="CG5" s="47" t="s">
        <v>93</v>
      </c>
      <c r="CH5" s="47" t="s">
        <v>94</v>
      </c>
      <c r="CI5" s="47" t="s">
        <v>95</v>
      </c>
      <c r="CJ5" s="47" t="s">
        <v>96</v>
      </c>
      <c r="CK5" s="47" t="s">
        <v>97</v>
      </c>
      <c r="CL5" s="47" t="s">
        <v>98</v>
      </c>
      <c r="CM5" s="145"/>
      <c r="CN5" s="145"/>
      <c r="CO5" s="47" t="s">
        <v>105</v>
      </c>
      <c r="CP5" s="47" t="s">
        <v>100</v>
      </c>
      <c r="CQ5" s="47" t="s">
        <v>101</v>
      </c>
      <c r="CR5" s="47" t="s">
        <v>104</v>
      </c>
      <c r="CS5" s="47" t="s">
        <v>92</v>
      </c>
      <c r="CT5" s="47" t="s">
        <v>93</v>
      </c>
      <c r="CU5" s="47" t="s">
        <v>94</v>
      </c>
      <c r="CV5" s="47" t="s">
        <v>95</v>
      </c>
      <c r="CW5" s="47" t="s">
        <v>96</v>
      </c>
      <c r="CX5" s="47" t="s">
        <v>97</v>
      </c>
      <c r="CY5" s="47" t="s">
        <v>98</v>
      </c>
      <c r="CZ5" s="47" t="s">
        <v>107</v>
      </c>
      <c r="DA5" s="47" t="s">
        <v>100</v>
      </c>
      <c r="DB5" s="47" t="s">
        <v>101</v>
      </c>
      <c r="DC5" s="47" t="s">
        <v>104</v>
      </c>
      <c r="DD5" s="47" t="s">
        <v>108</v>
      </c>
      <c r="DE5" s="47" t="s">
        <v>93</v>
      </c>
      <c r="DF5" s="47" t="s">
        <v>94</v>
      </c>
      <c r="DG5" s="47" t="s">
        <v>95</v>
      </c>
      <c r="DH5" s="47" t="s">
        <v>96</v>
      </c>
      <c r="DI5" s="47" t="s">
        <v>97</v>
      </c>
      <c r="DJ5" s="47" t="s">
        <v>35</v>
      </c>
      <c r="DK5" s="47" t="s">
        <v>109</v>
      </c>
      <c r="DL5" s="47" t="s">
        <v>89</v>
      </c>
      <c r="DM5" s="47" t="s">
        <v>90</v>
      </c>
      <c r="DN5" s="47" t="s">
        <v>91</v>
      </c>
      <c r="DO5" s="47" t="s">
        <v>108</v>
      </c>
      <c r="DP5" s="47" t="s">
        <v>93</v>
      </c>
      <c r="DQ5" s="47" t="s">
        <v>94</v>
      </c>
      <c r="DR5" s="47" t="s">
        <v>95</v>
      </c>
      <c r="DS5" s="47" t="s">
        <v>96</v>
      </c>
      <c r="DT5" s="47" t="s">
        <v>97</v>
      </c>
      <c r="DU5" s="47" t="s">
        <v>98</v>
      </c>
    </row>
    <row r="6" spans="1:125" s="54" customFormat="1" x14ac:dyDescent="0.2">
      <c r="A6" s="37" t="s">
        <v>110</v>
      </c>
      <c r="B6" s="48">
        <f>B8</f>
        <v>2021</v>
      </c>
      <c r="C6" s="48">
        <f t="shared" ref="C6:X6" si="1">C8</f>
        <v>281000</v>
      </c>
      <c r="D6" s="48">
        <f t="shared" si="1"/>
        <v>47</v>
      </c>
      <c r="E6" s="48">
        <f t="shared" si="1"/>
        <v>14</v>
      </c>
      <c r="F6" s="48">
        <f t="shared" si="1"/>
        <v>0</v>
      </c>
      <c r="G6" s="48">
        <f t="shared" si="1"/>
        <v>7</v>
      </c>
      <c r="H6" s="48" t="str">
        <f>SUBSTITUTE(H8,"　","")</f>
        <v>兵庫県神戸市</v>
      </c>
      <c r="I6" s="48" t="str">
        <f t="shared" si="1"/>
        <v>長田北町駐車場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無</v>
      </c>
      <c r="U6" s="51">
        <f t="shared" si="1"/>
        <v>5661</v>
      </c>
      <c r="V6" s="51">
        <f t="shared" si="1"/>
        <v>146</v>
      </c>
      <c r="W6" s="51">
        <f t="shared" si="1"/>
        <v>300</v>
      </c>
      <c r="X6" s="50" t="str">
        <f t="shared" si="1"/>
        <v>代行制</v>
      </c>
      <c r="Y6" s="52">
        <f>IF(Y8="-",NA(),Y8)</f>
        <v>100.9</v>
      </c>
      <c r="Z6" s="52">
        <f t="shared" ref="Z6:AH6" si="2">IF(Z8="-",NA(),Z8)</f>
        <v>68.5</v>
      </c>
      <c r="AA6" s="52">
        <f t="shared" si="2"/>
        <v>79.599999999999994</v>
      </c>
      <c r="AB6" s="52">
        <f t="shared" si="2"/>
        <v>55.2</v>
      </c>
      <c r="AC6" s="52">
        <f t="shared" si="2"/>
        <v>87.9</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0.9</v>
      </c>
      <c r="BG6" s="52">
        <f t="shared" ref="BG6:BO6" si="5">IF(BG8="-",NA(),BG8)</f>
        <v>-47.7</v>
      </c>
      <c r="BH6" s="52">
        <f t="shared" si="5"/>
        <v>-27.3</v>
      </c>
      <c r="BI6" s="52">
        <f t="shared" si="5"/>
        <v>-81.099999999999994</v>
      </c>
      <c r="BJ6" s="52">
        <f t="shared" si="5"/>
        <v>-13.8</v>
      </c>
      <c r="BK6" s="52">
        <f t="shared" si="5"/>
        <v>6.5</v>
      </c>
      <c r="BL6" s="52">
        <f t="shared" si="5"/>
        <v>-0.1</v>
      </c>
      <c r="BM6" s="52">
        <f t="shared" si="5"/>
        <v>-9.8000000000000007</v>
      </c>
      <c r="BN6" s="52">
        <f t="shared" si="5"/>
        <v>-25.9</v>
      </c>
      <c r="BO6" s="52">
        <f t="shared" si="5"/>
        <v>-24.6</v>
      </c>
      <c r="BP6" s="49" t="str">
        <f>IF(BP8="-","",IF(BP8="-","【-】","【"&amp;SUBSTITUTE(TEXT(BP8,"#,##0.0"),"-","△")&amp;"】"))</f>
        <v>【0.8】</v>
      </c>
      <c r="BQ6" s="53">
        <f>IF(BQ8="-",NA(),BQ8)</f>
        <v>225</v>
      </c>
      <c r="BR6" s="53">
        <f t="shared" ref="BR6:BZ6" si="6">IF(BR8="-",NA(),BR8)</f>
        <v>-10745</v>
      </c>
      <c r="BS6" s="53">
        <f t="shared" si="6"/>
        <v>-5957</v>
      </c>
      <c r="BT6" s="53">
        <f t="shared" si="6"/>
        <v>-19673</v>
      </c>
      <c r="BU6" s="53">
        <f t="shared" si="6"/>
        <v>-4295</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0</v>
      </c>
      <c r="CN6" s="51">
        <f t="shared" si="7"/>
        <v>96421</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165.8</v>
      </c>
      <c r="DL6" s="52">
        <f t="shared" ref="DL6:DT6" si="9">IF(DL8="-",NA(),DL8)</f>
        <v>150.69999999999999</v>
      </c>
      <c r="DM6" s="52">
        <f t="shared" si="9"/>
        <v>149.30000000000001</v>
      </c>
      <c r="DN6" s="52">
        <f t="shared" si="9"/>
        <v>145.19999999999999</v>
      </c>
      <c r="DO6" s="52">
        <f t="shared" si="9"/>
        <v>160.30000000000001</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2">
      <c r="A7" s="37" t="s">
        <v>112</v>
      </c>
      <c r="B7" s="48">
        <f t="shared" ref="B7:X7" si="10">B8</f>
        <v>2021</v>
      </c>
      <c r="C7" s="48">
        <f t="shared" si="10"/>
        <v>281000</v>
      </c>
      <c r="D7" s="48">
        <f t="shared" si="10"/>
        <v>47</v>
      </c>
      <c r="E7" s="48">
        <f t="shared" si="10"/>
        <v>14</v>
      </c>
      <c r="F7" s="48">
        <f t="shared" si="10"/>
        <v>0</v>
      </c>
      <c r="G7" s="48">
        <f t="shared" si="10"/>
        <v>7</v>
      </c>
      <c r="H7" s="48" t="str">
        <f t="shared" si="10"/>
        <v>兵庫県　神戸市</v>
      </c>
      <c r="I7" s="48" t="str">
        <f t="shared" si="10"/>
        <v>長田北町駐車場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無</v>
      </c>
      <c r="U7" s="51">
        <f t="shared" si="10"/>
        <v>5661</v>
      </c>
      <c r="V7" s="51">
        <f t="shared" si="10"/>
        <v>146</v>
      </c>
      <c r="W7" s="51">
        <f t="shared" si="10"/>
        <v>300</v>
      </c>
      <c r="X7" s="50" t="str">
        <f t="shared" si="10"/>
        <v>代行制</v>
      </c>
      <c r="Y7" s="52">
        <f>Y8</f>
        <v>100.9</v>
      </c>
      <c r="Z7" s="52">
        <f t="shared" ref="Z7:AH7" si="11">Z8</f>
        <v>68.5</v>
      </c>
      <c r="AA7" s="52">
        <f t="shared" si="11"/>
        <v>79.599999999999994</v>
      </c>
      <c r="AB7" s="52">
        <f t="shared" si="11"/>
        <v>55.2</v>
      </c>
      <c r="AC7" s="52">
        <f t="shared" si="11"/>
        <v>87.9</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0.9</v>
      </c>
      <c r="BG7" s="52">
        <f t="shared" ref="BG7:BO7" si="14">BG8</f>
        <v>-47.7</v>
      </c>
      <c r="BH7" s="52">
        <f t="shared" si="14"/>
        <v>-27.3</v>
      </c>
      <c r="BI7" s="52">
        <f t="shared" si="14"/>
        <v>-81.099999999999994</v>
      </c>
      <c r="BJ7" s="52">
        <f t="shared" si="14"/>
        <v>-13.8</v>
      </c>
      <c r="BK7" s="52">
        <f t="shared" si="14"/>
        <v>6.5</v>
      </c>
      <c r="BL7" s="52">
        <f t="shared" si="14"/>
        <v>-0.1</v>
      </c>
      <c r="BM7" s="52">
        <f t="shared" si="14"/>
        <v>-9.8000000000000007</v>
      </c>
      <c r="BN7" s="52">
        <f t="shared" si="14"/>
        <v>-25.9</v>
      </c>
      <c r="BO7" s="52">
        <f t="shared" si="14"/>
        <v>-24.6</v>
      </c>
      <c r="BP7" s="49"/>
      <c r="BQ7" s="53">
        <f>BQ8</f>
        <v>225</v>
      </c>
      <c r="BR7" s="53">
        <f t="shared" ref="BR7:BZ7" si="15">BR8</f>
        <v>-10745</v>
      </c>
      <c r="BS7" s="53">
        <f t="shared" si="15"/>
        <v>-5957</v>
      </c>
      <c r="BT7" s="53">
        <f t="shared" si="15"/>
        <v>-19673</v>
      </c>
      <c r="BU7" s="53">
        <f t="shared" si="15"/>
        <v>-4295</v>
      </c>
      <c r="BV7" s="53">
        <f t="shared" si="15"/>
        <v>17384</v>
      </c>
      <c r="BW7" s="53">
        <f t="shared" si="15"/>
        <v>16973</v>
      </c>
      <c r="BX7" s="53">
        <f t="shared" si="15"/>
        <v>5206</v>
      </c>
      <c r="BY7" s="53">
        <f t="shared" si="15"/>
        <v>2220</v>
      </c>
      <c r="BZ7" s="53">
        <f t="shared" si="15"/>
        <v>3097</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96421</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165.8</v>
      </c>
      <c r="DL7" s="52">
        <f t="shared" ref="DL7:DT7" si="17">DL8</f>
        <v>150.69999999999999</v>
      </c>
      <c r="DM7" s="52">
        <f t="shared" si="17"/>
        <v>149.30000000000001</v>
      </c>
      <c r="DN7" s="52">
        <f t="shared" si="17"/>
        <v>145.19999999999999</v>
      </c>
      <c r="DO7" s="52">
        <f t="shared" si="17"/>
        <v>160.30000000000001</v>
      </c>
      <c r="DP7" s="52">
        <f t="shared" si="17"/>
        <v>164.4</v>
      </c>
      <c r="DQ7" s="52">
        <f t="shared" si="17"/>
        <v>161.5</v>
      </c>
      <c r="DR7" s="52">
        <f t="shared" si="17"/>
        <v>156.5</v>
      </c>
      <c r="DS7" s="52">
        <f t="shared" si="17"/>
        <v>131</v>
      </c>
      <c r="DT7" s="52">
        <f t="shared" si="17"/>
        <v>136.80000000000001</v>
      </c>
      <c r="DU7" s="49"/>
    </row>
    <row r="8" spans="1:125" s="54" customFormat="1" x14ac:dyDescent="0.2">
      <c r="A8" s="37"/>
      <c r="B8" s="55">
        <v>2021</v>
      </c>
      <c r="C8" s="55">
        <v>281000</v>
      </c>
      <c r="D8" s="55">
        <v>47</v>
      </c>
      <c r="E8" s="55">
        <v>14</v>
      </c>
      <c r="F8" s="55">
        <v>0</v>
      </c>
      <c r="G8" s="55">
        <v>7</v>
      </c>
      <c r="H8" s="55" t="s">
        <v>115</v>
      </c>
      <c r="I8" s="55" t="s">
        <v>116</v>
      </c>
      <c r="J8" s="55" t="s">
        <v>117</v>
      </c>
      <c r="K8" s="55" t="s">
        <v>118</v>
      </c>
      <c r="L8" s="55" t="s">
        <v>119</v>
      </c>
      <c r="M8" s="55" t="s">
        <v>120</v>
      </c>
      <c r="N8" s="55" t="s">
        <v>121</v>
      </c>
      <c r="O8" s="56" t="s">
        <v>122</v>
      </c>
      <c r="P8" s="57" t="s">
        <v>123</v>
      </c>
      <c r="Q8" s="57" t="s">
        <v>124</v>
      </c>
      <c r="R8" s="58">
        <v>28</v>
      </c>
      <c r="S8" s="57" t="s">
        <v>125</v>
      </c>
      <c r="T8" s="57" t="s">
        <v>126</v>
      </c>
      <c r="U8" s="58">
        <v>5661</v>
      </c>
      <c r="V8" s="58">
        <v>146</v>
      </c>
      <c r="W8" s="58">
        <v>300</v>
      </c>
      <c r="X8" s="57" t="s">
        <v>127</v>
      </c>
      <c r="Y8" s="59">
        <v>100.9</v>
      </c>
      <c r="Z8" s="59">
        <v>68.5</v>
      </c>
      <c r="AA8" s="59">
        <v>79.599999999999994</v>
      </c>
      <c r="AB8" s="59">
        <v>55.2</v>
      </c>
      <c r="AC8" s="59">
        <v>87.9</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0.9</v>
      </c>
      <c r="BG8" s="59">
        <v>-47.7</v>
      </c>
      <c r="BH8" s="59">
        <v>-27.3</v>
      </c>
      <c r="BI8" s="59">
        <v>-81.099999999999994</v>
      </c>
      <c r="BJ8" s="59">
        <v>-13.8</v>
      </c>
      <c r="BK8" s="59">
        <v>6.5</v>
      </c>
      <c r="BL8" s="59">
        <v>-0.1</v>
      </c>
      <c r="BM8" s="59">
        <v>-9.8000000000000007</v>
      </c>
      <c r="BN8" s="59">
        <v>-25.9</v>
      </c>
      <c r="BO8" s="59">
        <v>-24.6</v>
      </c>
      <c r="BP8" s="56">
        <v>0.8</v>
      </c>
      <c r="BQ8" s="60">
        <v>225</v>
      </c>
      <c r="BR8" s="60">
        <v>-10745</v>
      </c>
      <c r="BS8" s="60">
        <v>-5957</v>
      </c>
      <c r="BT8" s="61">
        <v>-19673</v>
      </c>
      <c r="BU8" s="61">
        <v>-4295</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96421</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135.30000000000001</v>
      </c>
      <c r="DF8" s="59">
        <v>108.2</v>
      </c>
      <c r="DG8" s="59">
        <v>117.1</v>
      </c>
      <c r="DH8" s="59">
        <v>145.19999999999999</v>
      </c>
      <c r="DI8" s="59">
        <v>219.9</v>
      </c>
      <c r="DJ8" s="56">
        <v>99.8</v>
      </c>
      <c r="DK8" s="59">
        <v>165.8</v>
      </c>
      <c r="DL8" s="59">
        <v>150.69999999999999</v>
      </c>
      <c r="DM8" s="59">
        <v>149.30000000000001</v>
      </c>
      <c r="DN8" s="59">
        <v>145.19999999999999</v>
      </c>
      <c r="DO8" s="59">
        <v>160.30000000000001</v>
      </c>
      <c r="DP8" s="59">
        <v>164.4</v>
      </c>
      <c r="DQ8" s="59">
        <v>161.5</v>
      </c>
      <c r="DR8" s="59">
        <v>156.5</v>
      </c>
      <c r="DS8" s="59">
        <v>131</v>
      </c>
      <c r="DT8" s="59">
        <v>136.80000000000001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川﨑　稜太</cp:lastModifiedBy>
  <dcterms:created xsi:type="dcterms:W3CDTF">2022-12-09T03:29:11Z</dcterms:created>
  <dcterms:modified xsi:type="dcterms:W3CDTF">2023-01-26T07:22:01Z</dcterms:modified>
  <cp:category/>
</cp:coreProperties>
</file>