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05_行財政局\11_財務課\05 財政企画\11 財政状況資料集等\02.企業会計　経営比較分析表（H27～）\08.R4\02.分析表作成\04.国へ\"/>
    </mc:Choice>
  </mc:AlternateContent>
  <workbookProtection workbookAlgorithmName="SHA-512" workbookHashValue="AAZSypn+wMAkv8R4aXQx1yNlXQGKTsSD+wE7MGi936/1BLWMQ45nFsH32Geaw8Rsk70pZYIulJBX7Rpl2Ii8NQ==" workbookSaltValue="Mg502O0tgn6yyiSJ1U9Fwg==" workbookSpinCount="100000" lockStructure="1"/>
  <bookViews>
    <workbookView xWindow="0" yWindow="0" windowWidth="23040" windowHeight="9324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IE76" i="4"/>
  <c r="GQ30" i="4"/>
  <c r="BZ30" i="4"/>
  <c r="LT76" i="4"/>
  <c r="GQ51" i="4"/>
  <c r="LH30" i="4"/>
  <c r="BZ51" i="4"/>
  <c r="FX30" i="4"/>
  <c r="BG30" i="4"/>
  <c r="FX51" i="4"/>
  <c r="HP76" i="4"/>
  <c r="BG51" i="4"/>
  <c r="AV76" i="4"/>
  <c r="KO51" i="4"/>
  <c r="LE76" i="4"/>
  <c r="KO30" i="4"/>
  <c r="KP76" i="4"/>
  <c r="HA76" i="4"/>
  <c r="AN51" i="4"/>
  <c r="FE30" i="4"/>
  <c r="AN30" i="4"/>
  <c r="AG76" i="4"/>
  <c r="JV51" i="4"/>
  <c r="FE51" i="4"/>
  <c r="JV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<sst xmlns="http://schemas.openxmlformats.org/spreadsheetml/2006/main" count="278" uniqueCount="143">
  <si>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</si>
  <si>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</si>
  <si>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</si>
  <si>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</si>
  <si>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</si>
  <si>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</si>
  <si>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</si>
  <si>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</si>
  <si>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</si>
  <si>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</si>
  <si>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</si>
  <si>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</si>
  <si>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</si>
  <si>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</si>
  <si>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</si>
  <si>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</si>
  <si>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</si>
  <si>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</si>
  <si>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</si>
  <si>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</si>
  <si>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</si>
  <si>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</si>
  <si>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</si>
  <si>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</si>
  <si>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</si>
  <si>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</si>
  <si>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</si>
  <si>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</si>
  <si>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</si>
  <si>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</si>
  <si>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</si>
  <si>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</si>
  <si>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</si>
  <si>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</si>
  <si>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</si>
  <si>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</si>
  <si>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</si>
  <si>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</si>
  <si>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</si>
  <si>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</si>
  <si>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</si>
  <si>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</si>
  <si>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</si>
  <si>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</si>
  <si>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</si>
  <si>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</si>
  <si>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</si>
  <si>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</si>
  <si>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</si>
  <si>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</si>
  <si>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</si>
  <si>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</si>
  <si>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</si>
  <si>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</si>
  <si>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</si>
  <si>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</si>
  <si>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</si>
  <si>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</si>
  <si>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</si>
  <si>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</si>
  <si>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</si>
  <si>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</si>
  <si>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</si>
  <si>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</si>
  <si>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</si>
  <si>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</si>
  <si>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</si>
  <si>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</si>
  <si>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</si>
  <si>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</si>
  <si>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</si>
  <si>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</si>
  <si>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</si>
  <si>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</si>
  <si>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</si>
  <si>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</si>
  <si>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</si>
  <si>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</si>
  <si>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</si>
  <si>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</si>
  <si>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</si>
  <si>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</si>
  <si>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</si>
  <si>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</si>
  <si>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</si>
  <si>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</si>
  <si>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</si>
  <si>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</si>
  <si>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</si>
  <si>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</si>
  <si>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</si>
  <si>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</si>
  <si>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</si>
  <si>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</si>
  <si>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</si>
  <si>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</si>
  <si>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</si>
  <si>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</si>
  <si>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</si>
  <si>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</si>
  <si>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</si>
  <si>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</si>
  <si>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</si>
  <si>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</si>
  <si>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</si>
  <si>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</si>
  <si>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</si>
  <si>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</si>
  <si>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</si>
  <si>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</si>
  <si>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</si>
  <si>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</si>
  <si>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</si>
  <si>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当該値(N-3)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</si>
  <si>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</si>
  <si>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</si>
  <si>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</si>
  <si>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</si>
  <si>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</si>
  <si>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</si>
  <si>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</si>
  <si>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</si>
  <si>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鈴蘭台駐車場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</si>
  <si>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</si>
  <si>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</si>
  <si>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</si>
  <si>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</si>
  <si>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</si>
  <si>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</si>
  <si>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</si>
  <si>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</si>
  <si>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</si>
  <si>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</si>
  <si>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</si>
  <si>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</si>
  <si>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</si>
  <si>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</si>
  <si>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</si>
  <si>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</si>
  <si>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①収益的収支比率について、100%を超えており黒字である。
　④売上高GOPについては前年度より微増しているが、⑤EBITDAについては前年度より大幅に減少している。双方ともに類似施設の平均値を大きく下回っている。
　令和3年度は新型コロナウイルス感染症拡大の影響が続き、近隣の区民ホール利用者が減少した事に伴い、駐車場需要が減少した事が原因と考えられる。</t>
    <rPh sb="44" eb="47">
      <t>ゼンネンド</t>
    </rPh>
    <rPh sb="49" eb="50">
      <t>ビ</t>
    </rPh>
    <rPh sb="50" eb="51">
      <t>ゾウ</t>
    </rPh>
    <rPh sb="69" eb="72">
      <t>ゼンネンド</t>
    </rPh>
    <rPh sb="84" eb="86">
      <t>ソウホウ</t>
    </rPh>
    <rPh sb="134" eb="135">
      <t>ツヅ</t>
    </rPh>
    <rPh sb="145" eb="148">
      <t>リヨウシャ</t>
    </rPh>
    <rPh sb="149" eb="151">
      <t>ゲンショウ</t>
    </rPh>
    <rPh sb="153" eb="154">
      <t>コト</t>
    </rPh>
    <rPh sb="155" eb="156">
      <t>トモナ</t>
    </rPh>
    <rPh sb="164" eb="166">
      <t>ゲンショウ</t>
    </rPh>
    <phoneticPr fontId="5"/>
  </si>
  <si>
    <t>　⑧設備投資見込額については、供用開始が平成6年と比較的新しく、他駐車場と比べると少ない。引き続き必要な設備更新に対する投資を計画的に実施していく。
　⑩企業債残高対料金収入比率は0である。</t>
    <phoneticPr fontId="5"/>
  </si>
  <si>
    <t>　⑪稼働率について、令和3年度は新型コロナウイルス感染症拡大の影響が続いているが、前年度より増加している。</t>
    <rPh sb="34" eb="35">
      <t>ツヅ</t>
    </rPh>
    <rPh sb="41" eb="44">
      <t>ゼンネンド</t>
    </rPh>
    <rPh sb="46" eb="48">
      <t>ゾウカ</t>
    </rPh>
    <phoneticPr fontId="5"/>
  </si>
  <si>
    <t>　北区役所の移転による需要減に伴い、今後経営状況は悪化していくと思われる。令和元年度から新たな取組みとしてカーシェアリング事業を開始した。
　引き続き指定管理者と連携しながら、収益構造の改善に取り組んでいく。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</si>
</sst>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128</c:v>
                </c:pt>
                <c:pt idx="1">
                  <c:v>102.1</c:v>
                </c:pt>
                <c:pt idx="2">
                  <c:v>107.5</c:v>
                </c:pt>
                <c:pt idx="3">
                  <c:v>103.7</c:v>
                </c:pt>
                <c:pt idx="4">
                  <c:v>100.1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E-4D04-AA5E-948F0807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132.1</c:v>
                </c:pt>
                <c:pt idx="1">
                  <c:v>150.30000000000001</c:v>
                </c:pt>
                <c:pt idx="2">
                  <c:v>136.1</c:v>
                </c:pt>
                <c:pt idx="3">
                  <c:v>127.8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7E-4D04-AA5E-948F0807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5-4382-8ABE-37B0EE8BF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108.2</c:v>
                </c:pt>
                <c:pt idx="2">
                  <c:v>117.1</c:v>
                </c:pt>
                <c:pt idx="3">
                  <c:v>145.19999999999999</c:v>
                </c:pt>
                <c:pt idx="4">
                  <c:v>219.9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5-4382-8ABE-37B0EE8BF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A66-4CF0-80D4-9E6FA852D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6-4CF0-80D4-9E6FA852D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0EC-4408-B754-5E41E52F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C-4408-B754-5E41E52F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0-411F-9B46-C2B443EA0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3.8</c:v>
                </c:pt>
                <c:pt idx="2">
                  <c:v>4.0999999999999996</c:v>
                </c:pt>
                <c:pt idx="3">
                  <c:v>6.6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B0-411F-9B46-C2B443EA0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3-4CDC-997B-3B3BD2478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67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3-4CDC-997B-3B3BD2478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233</c:v>
                </c:pt>
                <c:pt idx="1">
                  <c:v>195.6</c:v>
                </c:pt>
                <c:pt idx="2">
                  <c:v>141.80000000000001</c:v>
                </c:pt>
                <c:pt idx="3">
                  <c:v>89</c:v>
                </c:pt>
                <c:pt idx="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8-49FB-8CBB-352ED5F83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161.5</c:v>
                </c:pt>
                <c:pt idx="2">
                  <c:v>156.5</c:v>
                </c:pt>
                <c:pt idx="3">
                  <c:v>131</c:v>
                </c:pt>
                <c:pt idx="4">
                  <c:v>136.80000000000001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A8-49FB-8CBB-352ED5F83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-90</c:v>
                </c:pt>
                <c:pt idx="1">
                  <c:v>-179.7</c:v>
                </c:pt>
                <c:pt idx="2">
                  <c:v>-223</c:v>
                </c:pt>
                <c:pt idx="3">
                  <c:v>-450.1</c:v>
                </c:pt>
                <c:pt idx="4">
                  <c:v>-375.1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0-472D-B443-740455375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-0.1</c:v>
                </c:pt>
                <c:pt idx="2">
                  <c:v>-9.8000000000000007</c:v>
                </c:pt>
                <c:pt idx="3">
                  <c:v>-25.9</c:v>
                </c:pt>
                <c:pt idx="4">
                  <c:v>-24.6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0-472D-B443-740455375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12553</c:v>
                </c:pt>
                <c:pt idx="1">
                  <c:v>1257</c:v>
                </c:pt>
                <c:pt idx="2">
                  <c:v>3704</c:v>
                </c:pt>
                <c:pt idx="3">
                  <c:v>1566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C-4A5B-91AD-A20F9CC6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17384</c:v>
                </c:pt>
                <c:pt idx="1">
                  <c:v>16973</c:v>
                </c:pt>
                <c:pt idx="2">
                  <c:v>5206</c:v>
                </c:pt>
                <c:pt idx="3">
                  <c:v>2220</c:v>
                </c:pt>
                <c:pt idx="4">
                  <c:v>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C-4A5B-91AD-A20F9CC6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29" zoomScale="80" zoomScaleNormal="80" zoomScaleSheetLayoutView="70" workbookViewId="0">
      <selection activeCell="ND83" sqref="ND83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兵庫県神戸市　鈴蘭台駐車場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3939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27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91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250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128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102.1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107.5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103.7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100.1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233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195.6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141.80000000000001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89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122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132.1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150.30000000000001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136.1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127.8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146.5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5.2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4.0999999999999996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6.6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5.5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164.4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161.5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156.5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131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136.80000000000001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140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141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-90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-179.7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-223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-450.1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-375.1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12553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1257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3704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1566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59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44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6.5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-0.1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-9.8000000000000007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-25.9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-24.6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17384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16973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5206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2220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3097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142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86121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135.30000000000001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108.2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117.1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145.19999999999999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219.9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1wBPbk7jvHXq+0yPybHGk6Xtjpijl/eSnrP5g0sKkBBH8xeJ73xyM9DLmtGcEj3AL09ia6aHEbrMfFFQ8eP0qQ==" saltValue="nV3E1kSpocIroTwJHjNun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101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103</v>
      </c>
      <c r="AX5" s="47" t="s">
        <v>104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105</v>
      </c>
      <c r="BI5" s="47" t="s">
        <v>106</v>
      </c>
      <c r="BJ5" s="47" t="s">
        <v>107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108</v>
      </c>
      <c r="BS5" s="47" t="s">
        <v>103</v>
      </c>
      <c r="BT5" s="47" t="s">
        <v>109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100</v>
      </c>
      <c r="CE5" s="47" t="s">
        <v>109</v>
      </c>
      <c r="CF5" s="47" t="s">
        <v>110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111</v>
      </c>
      <c r="CP5" s="47" t="s">
        <v>112</v>
      </c>
      <c r="CQ5" s="47" t="s">
        <v>103</v>
      </c>
      <c r="CR5" s="47" t="s">
        <v>106</v>
      </c>
      <c r="CS5" s="47" t="s">
        <v>110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100</v>
      </c>
      <c r="DC5" s="47" t="s">
        <v>106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113</v>
      </c>
      <c r="DM5" s="47" t="s">
        <v>103</v>
      </c>
      <c r="DN5" s="47" t="s">
        <v>114</v>
      </c>
      <c r="DO5" s="47" t="s">
        <v>115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116</v>
      </c>
      <c r="B6" s="48">
        <f>B8</f>
        <v>2021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8</v>
      </c>
      <c r="H6" s="48" t="str">
        <f>SUBSTITUTE(H8,"　","")</f>
        <v>兵庫県神戸市</v>
      </c>
      <c r="I6" s="48" t="str">
        <f t="shared" si="1"/>
        <v>鈴蘭台駐車場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27</v>
      </c>
      <c r="S6" s="50" t="str">
        <f t="shared" si="1"/>
        <v>公共施設</v>
      </c>
      <c r="T6" s="50" t="str">
        <f t="shared" si="1"/>
        <v>無</v>
      </c>
      <c r="U6" s="51">
        <f t="shared" si="1"/>
        <v>3939</v>
      </c>
      <c r="V6" s="51">
        <f t="shared" si="1"/>
        <v>91</v>
      </c>
      <c r="W6" s="51">
        <f t="shared" si="1"/>
        <v>250</v>
      </c>
      <c r="X6" s="50" t="str">
        <f t="shared" si="1"/>
        <v>代行制</v>
      </c>
      <c r="Y6" s="52">
        <f>IF(Y8="-",NA(),Y8)</f>
        <v>128</v>
      </c>
      <c r="Z6" s="52">
        <f t="shared" ref="Z6:AH6" si="2">IF(Z8="-",NA(),Z8)</f>
        <v>102.1</v>
      </c>
      <c r="AA6" s="52">
        <f t="shared" si="2"/>
        <v>107.5</v>
      </c>
      <c r="AB6" s="52">
        <f t="shared" si="2"/>
        <v>103.7</v>
      </c>
      <c r="AC6" s="52">
        <f t="shared" si="2"/>
        <v>100.1</v>
      </c>
      <c r="AD6" s="52">
        <f t="shared" si="2"/>
        <v>132.1</v>
      </c>
      <c r="AE6" s="52">
        <f t="shared" si="2"/>
        <v>150.30000000000001</v>
      </c>
      <c r="AF6" s="52">
        <f t="shared" si="2"/>
        <v>136.1</v>
      </c>
      <c r="AG6" s="52">
        <f t="shared" si="2"/>
        <v>127.8</v>
      </c>
      <c r="AH6" s="52">
        <f t="shared" si="2"/>
        <v>146.5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5.2</v>
      </c>
      <c r="AP6" s="52">
        <f t="shared" si="3"/>
        <v>3.8</v>
      </c>
      <c r="AQ6" s="52">
        <f t="shared" si="3"/>
        <v>4.0999999999999996</v>
      </c>
      <c r="AR6" s="52">
        <f t="shared" si="3"/>
        <v>6.6</v>
      </c>
      <c r="AS6" s="52">
        <f t="shared" si="3"/>
        <v>5.5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44</v>
      </c>
      <c r="BA6" s="53">
        <f t="shared" si="4"/>
        <v>45</v>
      </c>
      <c r="BB6" s="53">
        <f t="shared" si="4"/>
        <v>45</v>
      </c>
      <c r="BC6" s="53">
        <f t="shared" si="4"/>
        <v>67</v>
      </c>
      <c r="BD6" s="53">
        <f t="shared" si="4"/>
        <v>56</v>
      </c>
      <c r="BE6" s="51" t="str">
        <f>IF(BE8="-","",IF(BE8="-","【-】","【"&amp;SUBSTITUTE(TEXT(BE8,"#,##0"),"-","△")&amp;"】"))</f>
        <v>【3,111】</v>
      </c>
      <c r="BF6" s="52">
        <f>IF(BF8="-",NA(),BF8)</f>
        <v>-90</v>
      </c>
      <c r="BG6" s="52">
        <f t="shared" ref="BG6:BO6" si="5">IF(BG8="-",NA(),BG8)</f>
        <v>-179.7</v>
      </c>
      <c r="BH6" s="52">
        <f t="shared" si="5"/>
        <v>-223</v>
      </c>
      <c r="BI6" s="52">
        <f t="shared" si="5"/>
        <v>-450.1</v>
      </c>
      <c r="BJ6" s="52">
        <f t="shared" si="5"/>
        <v>-375.1</v>
      </c>
      <c r="BK6" s="52">
        <f t="shared" si="5"/>
        <v>6.5</v>
      </c>
      <c r="BL6" s="52">
        <f t="shared" si="5"/>
        <v>-0.1</v>
      </c>
      <c r="BM6" s="52">
        <f t="shared" si="5"/>
        <v>-9.8000000000000007</v>
      </c>
      <c r="BN6" s="52">
        <f t="shared" si="5"/>
        <v>-25.9</v>
      </c>
      <c r="BO6" s="52">
        <f t="shared" si="5"/>
        <v>-24.6</v>
      </c>
      <c r="BP6" s="49" t="str">
        <f>IF(BP8="-","",IF(BP8="-","【-】","【"&amp;SUBSTITUTE(TEXT(BP8,"#,##0.0"),"-","△")&amp;"】"))</f>
        <v>【0.8】</v>
      </c>
      <c r="BQ6" s="53">
        <f>IF(BQ8="-",NA(),BQ8)</f>
        <v>12553</v>
      </c>
      <c r="BR6" s="53">
        <f t="shared" ref="BR6:BZ6" si="6">IF(BR8="-",NA(),BR8)</f>
        <v>1257</v>
      </c>
      <c r="BS6" s="53">
        <f t="shared" si="6"/>
        <v>3704</v>
      </c>
      <c r="BT6" s="53">
        <f t="shared" si="6"/>
        <v>1566</v>
      </c>
      <c r="BU6" s="53">
        <f t="shared" si="6"/>
        <v>59</v>
      </c>
      <c r="BV6" s="53">
        <f t="shared" si="6"/>
        <v>17384</v>
      </c>
      <c r="BW6" s="53">
        <f t="shared" si="6"/>
        <v>16973</v>
      </c>
      <c r="BX6" s="53">
        <f t="shared" si="6"/>
        <v>5206</v>
      </c>
      <c r="BY6" s="53">
        <f t="shared" si="6"/>
        <v>2220</v>
      </c>
      <c r="BZ6" s="53">
        <f t="shared" si="6"/>
        <v>3097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117</v>
      </c>
      <c r="CM6" s="51">
        <f t="shared" ref="CM6:CN6" si="7">CM8</f>
        <v>0</v>
      </c>
      <c r="CN6" s="51">
        <f t="shared" si="7"/>
        <v>86121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135.30000000000001</v>
      </c>
      <c r="DF6" s="52">
        <f t="shared" si="8"/>
        <v>108.2</v>
      </c>
      <c r="DG6" s="52">
        <f t="shared" si="8"/>
        <v>117.1</v>
      </c>
      <c r="DH6" s="52">
        <f t="shared" si="8"/>
        <v>145.19999999999999</v>
      </c>
      <c r="DI6" s="52">
        <f t="shared" si="8"/>
        <v>219.9</v>
      </c>
      <c r="DJ6" s="49" t="str">
        <f>IF(DJ8="-","",IF(DJ8="-","【-】","【"&amp;SUBSTITUTE(TEXT(DJ8,"#,##0.0"),"-","△")&amp;"】"))</f>
        <v>【99.8】</v>
      </c>
      <c r="DK6" s="52">
        <f>IF(DK8="-",NA(),DK8)</f>
        <v>233</v>
      </c>
      <c r="DL6" s="52">
        <f t="shared" ref="DL6:DT6" si="9">IF(DL8="-",NA(),DL8)</f>
        <v>195.6</v>
      </c>
      <c r="DM6" s="52">
        <f t="shared" si="9"/>
        <v>141.80000000000001</v>
      </c>
      <c r="DN6" s="52">
        <f t="shared" si="9"/>
        <v>89</v>
      </c>
      <c r="DO6" s="52">
        <f t="shared" si="9"/>
        <v>122</v>
      </c>
      <c r="DP6" s="52">
        <f t="shared" si="9"/>
        <v>164.4</v>
      </c>
      <c r="DQ6" s="52">
        <f t="shared" si="9"/>
        <v>161.5</v>
      </c>
      <c r="DR6" s="52">
        <f t="shared" si="9"/>
        <v>156.5</v>
      </c>
      <c r="DS6" s="52">
        <f t="shared" si="9"/>
        <v>131</v>
      </c>
      <c r="DT6" s="52">
        <f t="shared" si="9"/>
        <v>136.80000000000001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119</v>
      </c>
      <c r="B7" s="48">
        <f t="shared" ref="B7:X7" si="10">B8</f>
        <v>2021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8</v>
      </c>
      <c r="H7" s="48" t="str">
        <f t="shared" si="10"/>
        <v>兵庫県　神戸市</v>
      </c>
      <c r="I7" s="48" t="str">
        <f t="shared" si="10"/>
        <v>鈴蘭台駐車場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27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3939</v>
      </c>
      <c r="V7" s="51">
        <f t="shared" si="10"/>
        <v>91</v>
      </c>
      <c r="W7" s="51">
        <f t="shared" si="10"/>
        <v>250</v>
      </c>
      <c r="X7" s="50" t="str">
        <f t="shared" si="10"/>
        <v>代行制</v>
      </c>
      <c r="Y7" s="52">
        <f>Y8</f>
        <v>128</v>
      </c>
      <c r="Z7" s="52">
        <f t="shared" ref="Z7:AH7" si="11">Z8</f>
        <v>102.1</v>
      </c>
      <c r="AA7" s="52">
        <f t="shared" si="11"/>
        <v>107.5</v>
      </c>
      <c r="AB7" s="52">
        <f t="shared" si="11"/>
        <v>103.7</v>
      </c>
      <c r="AC7" s="52">
        <f t="shared" si="11"/>
        <v>100.1</v>
      </c>
      <c r="AD7" s="52">
        <f t="shared" si="11"/>
        <v>132.1</v>
      </c>
      <c r="AE7" s="52">
        <f t="shared" si="11"/>
        <v>150.30000000000001</v>
      </c>
      <c r="AF7" s="52">
        <f t="shared" si="11"/>
        <v>136.1</v>
      </c>
      <c r="AG7" s="52">
        <f t="shared" si="11"/>
        <v>127.8</v>
      </c>
      <c r="AH7" s="52">
        <f t="shared" si="11"/>
        <v>146.5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5.2</v>
      </c>
      <c r="AP7" s="52">
        <f t="shared" si="12"/>
        <v>3.8</v>
      </c>
      <c r="AQ7" s="52">
        <f t="shared" si="12"/>
        <v>4.0999999999999996</v>
      </c>
      <c r="AR7" s="52">
        <f t="shared" si="12"/>
        <v>6.6</v>
      </c>
      <c r="AS7" s="52">
        <f t="shared" si="12"/>
        <v>5.5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44</v>
      </c>
      <c r="BA7" s="53">
        <f t="shared" si="13"/>
        <v>45</v>
      </c>
      <c r="BB7" s="53">
        <f t="shared" si="13"/>
        <v>45</v>
      </c>
      <c r="BC7" s="53">
        <f t="shared" si="13"/>
        <v>67</v>
      </c>
      <c r="BD7" s="53">
        <f t="shared" si="13"/>
        <v>56</v>
      </c>
      <c r="BE7" s="51"/>
      <c r="BF7" s="52">
        <f>BF8</f>
        <v>-90</v>
      </c>
      <c r="BG7" s="52">
        <f t="shared" ref="BG7:BO7" si="14">BG8</f>
        <v>-179.7</v>
      </c>
      <c r="BH7" s="52">
        <f t="shared" si="14"/>
        <v>-223</v>
      </c>
      <c r="BI7" s="52">
        <f t="shared" si="14"/>
        <v>-450.1</v>
      </c>
      <c r="BJ7" s="52">
        <f t="shared" si="14"/>
        <v>-375.1</v>
      </c>
      <c r="BK7" s="52">
        <f t="shared" si="14"/>
        <v>6.5</v>
      </c>
      <c r="BL7" s="52">
        <f t="shared" si="14"/>
        <v>-0.1</v>
      </c>
      <c r="BM7" s="52">
        <f t="shared" si="14"/>
        <v>-9.8000000000000007</v>
      </c>
      <c r="BN7" s="52">
        <f t="shared" si="14"/>
        <v>-25.9</v>
      </c>
      <c r="BO7" s="52">
        <f t="shared" si="14"/>
        <v>-24.6</v>
      </c>
      <c r="BP7" s="49"/>
      <c r="BQ7" s="53">
        <f>BQ8</f>
        <v>12553</v>
      </c>
      <c r="BR7" s="53">
        <f t="shared" ref="BR7:BZ7" si="15">BR8</f>
        <v>1257</v>
      </c>
      <c r="BS7" s="53">
        <f t="shared" si="15"/>
        <v>3704</v>
      </c>
      <c r="BT7" s="53">
        <f t="shared" si="15"/>
        <v>1566</v>
      </c>
      <c r="BU7" s="53">
        <f t="shared" si="15"/>
        <v>59</v>
      </c>
      <c r="BV7" s="53">
        <f t="shared" si="15"/>
        <v>17384</v>
      </c>
      <c r="BW7" s="53">
        <f t="shared" si="15"/>
        <v>16973</v>
      </c>
      <c r="BX7" s="53">
        <f t="shared" si="15"/>
        <v>5206</v>
      </c>
      <c r="BY7" s="53">
        <f t="shared" si="15"/>
        <v>2220</v>
      </c>
      <c r="BZ7" s="53">
        <f t="shared" si="15"/>
        <v>3097</v>
      </c>
      <c r="CA7" s="51"/>
      <c r="CB7" s="52" t="s">
        <v>120</v>
      </c>
      <c r="CC7" s="52" t="s">
        <v>120</v>
      </c>
      <c r="CD7" s="52" t="s">
        <v>120</v>
      </c>
      <c r="CE7" s="52" t="s">
        <v>120</v>
      </c>
      <c r="CF7" s="52" t="s">
        <v>120</v>
      </c>
      <c r="CG7" s="52" t="s">
        <v>120</v>
      </c>
      <c r="CH7" s="52" t="s">
        <v>120</v>
      </c>
      <c r="CI7" s="52" t="s">
        <v>120</v>
      </c>
      <c r="CJ7" s="52" t="s">
        <v>120</v>
      </c>
      <c r="CK7" s="52" t="s">
        <v>117</v>
      </c>
      <c r="CL7" s="49"/>
      <c r="CM7" s="51">
        <f>CM8</f>
        <v>0</v>
      </c>
      <c r="CN7" s="51">
        <f>CN8</f>
        <v>86121</v>
      </c>
      <c r="CO7" s="52" t="s">
        <v>120</v>
      </c>
      <c r="CP7" s="52" t="s">
        <v>120</v>
      </c>
      <c r="CQ7" s="52" t="s">
        <v>120</v>
      </c>
      <c r="CR7" s="52" t="s">
        <v>120</v>
      </c>
      <c r="CS7" s="52" t="s">
        <v>120</v>
      </c>
      <c r="CT7" s="52" t="s">
        <v>120</v>
      </c>
      <c r="CU7" s="52" t="s">
        <v>120</v>
      </c>
      <c r="CV7" s="52" t="s">
        <v>120</v>
      </c>
      <c r="CW7" s="52" t="s">
        <v>120</v>
      </c>
      <c r="CX7" s="52" t="s">
        <v>117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135.30000000000001</v>
      </c>
      <c r="DF7" s="52">
        <f t="shared" si="16"/>
        <v>108.2</v>
      </c>
      <c r="DG7" s="52">
        <f t="shared" si="16"/>
        <v>117.1</v>
      </c>
      <c r="DH7" s="52">
        <f t="shared" si="16"/>
        <v>145.19999999999999</v>
      </c>
      <c r="DI7" s="52">
        <f t="shared" si="16"/>
        <v>219.9</v>
      </c>
      <c r="DJ7" s="49"/>
      <c r="DK7" s="52">
        <f>DK8</f>
        <v>233</v>
      </c>
      <c r="DL7" s="52">
        <f t="shared" ref="DL7:DT7" si="17">DL8</f>
        <v>195.6</v>
      </c>
      <c r="DM7" s="52">
        <f t="shared" si="17"/>
        <v>141.80000000000001</v>
      </c>
      <c r="DN7" s="52">
        <f t="shared" si="17"/>
        <v>89</v>
      </c>
      <c r="DO7" s="52">
        <f t="shared" si="17"/>
        <v>122</v>
      </c>
      <c r="DP7" s="52">
        <f t="shared" si="17"/>
        <v>164.4</v>
      </c>
      <c r="DQ7" s="52">
        <f t="shared" si="17"/>
        <v>161.5</v>
      </c>
      <c r="DR7" s="52">
        <f t="shared" si="17"/>
        <v>156.5</v>
      </c>
      <c r="DS7" s="52">
        <f t="shared" si="17"/>
        <v>131</v>
      </c>
      <c r="DT7" s="52">
        <f t="shared" si="17"/>
        <v>136.80000000000001</v>
      </c>
      <c r="DU7" s="49"/>
    </row>
    <row r="8" spans="1:125" s="54" customFormat="1" x14ac:dyDescent="0.2">
      <c r="A8" s="37"/>
      <c r="B8" s="55">
        <v>2021</v>
      </c>
      <c r="C8" s="55">
        <v>281000</v>
      </c>
      <c r="D8" s="55">
        <v>47</v>
      </c>
      <c r="E8" s="55">
        <v>14</v>
      </c>
      <c r="F8" s="55">
        <v>0</v>
      </c>
      <c r="G8" s="55">
        <v>8</v>
      </c>
      <c r="H8" s="55" t="s">
        <v>121</v>
      </c>
      <c r="I8" s="55" t="s">
        <v>122</v>
      </c>
      <c r="J8" s="55" t="s">
        <v>123</v>
      </c>
      <c r="K8" s="55" t="s">
        <v>124</v>
      </c>
      <c r="L8" s="55" t="s">
        <v>125</v>
      </c>
      <c r="M8" s="55" t="s">
        <v>126</v>
      </c>
      <c r="N8" s="55" t="s">
        <v>127</v>
      </c>
      <c r="O8" s="56" t="s">
        <v>128</v>
      </c>
      <c r="P8" s="57" t="s">
        <v>129</v>
      </c>
      <c r="Q8" s="57" t="s">
        <v>130</v>
      </c>
      <c r="R8" s="58">
        <v>27</v>
      </c>
      <c r="S8" s="57" t="s">
        <v>131</v>
      </c>
      <c r="T8" s="57" t="s">
        <v>132</v>
      </c>
      <c r="U8" s="58">
        <v>3939</v>
      </c>
      <c r="V8" s="58">
        <v>91</v>
      </c>
      <c r="W8" s="58">
        <v>250</v>
      </c>
      <c r="X8" s="57" t="s">
        <v>133</v>
      </c>
      <c r="Y8" s="59">
        <v>128</v>
      </c>
      <c r="Z8" s="59">
        <v>102.1</v>
      </c>
      <c r="AA8" s="59">
        <v>107.5</v>
      </c>
      <c r="AB8" s="59">
        <v>103.7</v>
      </c>
      <c r="AC8" s="59">
        <v>100.1</v>
      </c>
      <c r="AD8" s="59">
        <v>132.1</v>
      </c>
      <c r="AE8" s="59">
        <v>150.30000000000001</v>
      </c>
      <c r="AF8" s="59">
        <v>136.1</v>
      </c>
      <c r="AG8" s="59">
        <v>127.8</v>
      </c>
      <c r="AH8" s="59">
        <v>146.5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5.2</v>
      </c>
      <c r="AP8" s="59">
        <v>3.8</v>
      </c>
      <c r="AQ8" s="59">
        <v>4.0999999999999996</v>
      </c>
      <c r="AR8" s="59">
        <v>6.6</v>
      </c>
      <c r="AS8" s="59">
        <v>5.5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44</v>
      </c>
      <c r="BA8" s="60">
        <v>45</v>
      </c>
      <c r="BB8" s="60">
        <v>45</v>
      </c>
      <c r="BC8" s="60">
        <v>67</v>
      </c>
      <c r="BD8" s="60">
        <v>56</v>
      </c>
      <c r="BE8" s="60">
        <v>3111</v>
      </c>
      <c r="BF8" s="59">
        <v>-90</v>
      </c>
      <c r="BG8" s="59">
        <v>-179.7</v>
      </c>
      <c r="BH8" s="59">
        <v>-223</v>
      </c>
      <c r="BI8" s="59">
        <v>-450.1</v>
      </c>
      <c r="BJ8" s="59">
        <v>-375.1</v>
      </c>
      <c r="BK8" s="59">
        <v>6.5</v>
      </c>
      <c r="BL8" s="59">
        <v>-0.1</v>
      </c>
      <c r="BM8" s="59">
        <v>-9.8000000000000007</v>
      </c>
      <c r="BN8" s="59">
        <v>-25.9</v>
      </c>
      <c r="BO8" s="59">
        <v>-24.6</v>
      </c>
      <c r="BP8" s="56">
        <v>0.8</v>
      </c>
      <c r="BQ8" s="60">
        <v>12553</v>
      </c>
      <c r="BR8" s="60">
        <v>1257</v>
      </c>
      <c r="BS8" s="60">
        <v>3704</v>
      </c>
      <c r="BT8" s="61">
        <v>1566</v>
      </c>
      <c r="BU8" s="61">
        <v>59</v>
      </c>
      <c r="BV8" s="60">
        <v>17384</v>
      </c>
      <c r="BW8" s="60">
        <v>16973</v>
      </c>
      <c r="BX8" s="60">
        <v>5206</v>
      </c>
      <c r="BY8" s="60">
        <v>2220</v>
      </c>
      <c r="BZ8" s="60">
        <v>3097</v>
      </c>
      <c r="CA8" s="58">
        <v>10906</v>
      </c>
      <c r="CB8" s="59" t="s">
        <v>125</v>
      </c>
      <c r="CC8" s="59" t="s">
        <v>125</v>
      </c>
      <c r="CD8" s="59" t="s">
        <v>125</v>
      </c>
      <c r="CE8" s="59" t="s">
        <v>125</v>
      </c>
      <c r="CF8" s="59" t="s">
        <v>125</v>
      </c>
      <c r="CG8" s="59" t="s">
        <v>125</v>
      </c>
      <c r="CH8" s="59" t="s">
        <v>125</v>
      </c>
      <c r="CI8" s="59" t="s">
        <v>125</v>
      </c>
      <c r="CJ8" s="59" t="s">
        <v>125</v>
      </c>
      <c r="CK8" s="59" t="s">
        <v>125</v>
      </c>
      <c r="CL8" s="56" t="s">
        <v>125</v>
      </c>
      <c r="CM8" s="58">
        <v>0</v>
      </c>
      <c r="CN8" s="58">
        <v>86121</v>
      </c>
      <c r="CO8" s="59" t="s">
        <v>125</v>
      </c>
      <c r="CP8" s="59" t="s">
        <v>125</v>
      </c>
      <c r="CQ8" s="59" t="s">
        <v>125</v>
      </c>
      <c r="CR8" s="59" t="s">
        <v>125</v>
      </c>
      <c r="CS8" s="59" t="s">
        <v>125</v>
      </c>
      <c r="CT8" s="59" t="s">
        <v>125</v>
      </c>
      <c r="CU8" s="59" t="s">
        <v>125</v>
      </c>
      <c r="CV8" s="59" t="s">
        <v>125</v>
      </c>
      <c r="CW8" s="59" t="s">
        <v>125</v>
      </c>
      <c r="CX8" s="59" t="s">
        <v>125</v>
      </c>
      <c r="CY8" s="56" t="s">
        <v>125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135.30000000000001</v>
      </c>
      <c r="DF8" s="59">
        <v>108.2</v>
      </c>
      <c r="DG8" s="59">
        <v>117.1</v>
      </c>
      <c r="DH8" s="59">
        <v>145.19999999999999</v>
      </c>
      <c r="DI8" s="59">
        <v>219.9</v>
      </c>
      <c r="DJ8" s="56">
        <v>99.8</v>
      </c>
      <c r="DK8" s="59">
        <v>233</v>
      </c>
      <c r="DL8" s="59">
        <v>195.6</v>
      </c>
      <c r="DM8" s="59">
        <v>141.80000000000001</v>
      </c>
      <c r="DN8" s="59">
        <v>89</v>
      </c>
      <c r="DO8" s="59">
        <v>122</v>
      </c>
      <c r="DP8" s="59">
        <v>164.4</v>
      </c>
      <c r="DQ8" s="59">
        <v>161.5</v>
      </c>
      <c r="DR8" s="59">
        <v>156.5</v>
      </c>
      <c r="DS8" s="59">
        <v>131</v>
      </c>
      <c r="DT8" s="59">
        <v>136.80000000000001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134</v>
      </c>
      <c r="C10" s="64" t="s">
        <v>135</v>
      </c>
      <c r="D10" s="64" t="s">
        <v>136</v>
      </c>
      <c r="E10" s="64" t="s">
        <v>137</v>
      </c>
      <c r="F10" s="64" t="s">
        <v>138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川﨑　稜太</cp:lastModifiedBy>
  <dcterms:created xsi:type="dcterms:W3CDTF">2022-12-09T03:29:12Z</dcterms:created>
  <dcterms:modified xsi:type="dcterms:W3CDTF">2023-01-26T07:22:50Z</dcterms:modified>
  <cp:category/>
</cp:coreProperties>
</file>