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2 財務係\10経営分析\2.経営比較分析表(総務省へ提出)\20230106 令和3年度決算「公営企業に係る経営比較分析表の分析等」について（依頼）\回答\"/>
    </mc:Choice>
  </mc:AlternateContent>
  <workbookProtection workbookAlgorithmName="SHA-512" workbookHashValue="WXA9NuEdDf997/qrXJpxnV7QBj4io3gqdHl2u9QRBhU7EvXSeMR48jRjxHRJGP/ePZh5I9r3gTUw9YaGoWgeng==" workbookSaltValue="85fw/iOwljbdNn0OJbO7PA==" workbookSpinCount="100000" lockStructure="1"/>
  <bookViews>
    <workbookView xWindow="0" yWindow="0" windowWidth="20490" windowHeight="81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<sst xmlns="http://schemas.openxmlformats.org/spreadsheetml/2006/main" count="228" uniqueCount="115">
  <si>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</si>
  <si>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</si>
  <si>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</si>
  <si>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</si>
  <si>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</si>
  <si>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</si>
  <si>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</si>
  <si>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</si>
  <si>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</si>
  <si>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</si>
  <si>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</si>
  <si>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</si>
  <si>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</si>
  <si>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</si>
  <si>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</si>
  <si>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</si>
  <si>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</si>
  <si>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</si>
  <si>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</si>
  <si>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</si>
  <si>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</si>
  <si>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</si>
  <si>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</si>
  <si>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</si>
  <si>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</si>
  <si>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</si>
  <si>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</si>
  <si>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</si>
  <si>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</si>
  <si>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</si>
  <si>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</si>
  <si>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</si>
  <si>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</si>
  <si>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</si>
  <si>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</si>
  <si>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</si>
  <si>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</si>
  <si>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</si>
  <si>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</si>
  <si>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</si>
  <si>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</si>
  <si>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</si>
  <si>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</si>
  <si>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</si>
  <si>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</si>
  <si>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</si>
  <si>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</si>
  <si>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</si>
  <si>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</si>
  <si>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</si>
  <si>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</si>
  <si>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</si>
  <si>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</si>
  <si>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</si>
  <si>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</si>
  <si>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</si>
  <si>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</si>
  <si>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</si>
  <si>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</si>
  <si>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</si>
  <si>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</si>
  <si>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</si>
  <si>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</si>
  <si>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</si>
  <si>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</si>
  <si>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</si>
  <si>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</si>
  <si>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</si>
  <si>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</si>
  <si>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</si>
  <si>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</si>
  <si>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</si>
  <si>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</si>
  <si>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</si>
  <si>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</si>
  <si>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</si>
  <si>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</si>
  <si>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</si>
  <si>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</si>
  <si>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</si>
  <si>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</si>
  <si>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</si>
  <si>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</si>
  <si>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</si>
  <si>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</si>
  <si>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</si>
  <si>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</si>
  <si>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</si>
  <si>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</si>
  <si>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</si>
  <si>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</si>
  <si>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</si>
  <si>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</si>
  <si>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岡山市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</si>
  <si>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</si>
  <si>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</si>
  <si>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</si>
  <si>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</si>
  <si>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</si>
  <si>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</si>
  <si>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</si>
  <si>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</si>
  <si>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</si>
  <si>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</si>
  <si>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</si>
  <si>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</si>
  <si>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</si>
  <si>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</si>
  <si>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</si>
  <si>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</si>
  <si>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</si>
  <si>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</si>
  <si>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少子高齢化の進展、節水機器の普及などに伴い、配水量の大幅な増加は望みにくいことから、今後も厳しい事業運営となる状況が想定されます。一方で、老朽化した施設や管路の更新需要は高いことから、引き続き行財政改革の実行、アセットマネジメントを活用した施設・管路の整備など効率的な事業運営に努め、水道への安心と信頼を更に高めていくことが肝要です。
　将来にわたって安定的に事業を継続していくため、更新需要の増大に備えた事業マネジメントを進めていきます。
</t>
  </si>
  <si>
    <r>
      <t>　収支の状況を示す「経常収支比率」、水を1㎥作るのにかかる費用「給水原価」は、近年の施設更新工事の増加に伴う減価償却費の増を主な要因として、悪化傾向です。
　短期的な支払い能力を示す「流動比率」は、支出予算規模の増に伴い若干低下していますが、望ましいとされる比率200%は確保できており、現状の財政基盤は安定しているといえます。
　収入と借入金とのバランスを示す「企業債残高対給水収益比率」は、政令市の中では低く抑えられています。</t>
    </r>
    <r>
      <rPr>
        <sz val="11"/>
        <color theme="1"/>
        <rFont val="ＭＳ ゴシック"/>
        <family val="3"/>
        <charset val="128"/>
      </rPr>
      <t/>
    </r>
    <phoneticPr fontId="4"/>
  </si>
  <si>
    <t>　有形固定資産減価償却率は政令市平均と比較しても高く上昇トレンドであり、管路経年化率は政令市平均と概ね同程度ではありますが経年化が進んでいます。なお、令和３年度の管路更新率は前年度より0.20ポイント下降し、政令市平均と比較し低い数値となりました。
　これら指標値が改善しづらい状況となる要因は、110年を超える本市水道の歴史の長さや政令指定都市の中では最大の給水区域をカバーする管路布設エリアの広範さ等が推察されます。
　老朽化した施設・管路の更新及び耐震化は、水道事業総合基本計画の中でも最重点事業と位置付け、取り組んでいるところです。引き続き、アセットマネジメントや管路機能評価手法を用いて計画的な更新を進めるとともに、震災等における被害の軽減化にも努めていくこととしています。</t>
    <rPh sb="19" eb="21">
      <t>ヒカク</t>
    </rPh>
    <rPh sb="24" eb="25">
      <t>タカ</t>
    </rPh>
    <rPh sb="26" eb="28">
      <t>ジョウショウ</t>
    </rPh>
    <rPh sb="49" eb="50">
      <t>オオム</t>
    </rPh>
    <rPh sb="51" eb="54">
      <t>ドウテイド</t>
    </rPh>
    <rPh sb="61" eb="64">
      <t>ケイネンカ</t>
    </rPh>
    <rPh sb="65" eb="66">
      <t>スス</t>
    </rPh>
    <rPh sb="75" eb="77">
      <t>レイワ</t>
    </rPh>
    <rPh sb="78" eb="80">
      <t>ネンド</t>
    </rPh>
    <rPh sb="100" eb="102">
      <t>カコウ</t>
    </rPh>
    <rPh sb="104" eb="107">
      <t>セイレイシ</t>
    </rPh>
    <rPh sb="107" eb="109">
      <t>ヘイキン</t>
    </rPh>
    <rPh sb="110" eb="112">
      <t>ヒカク</t>
    </rPh>
    <rPh sb="113" eb="114">
      <t>ヒク</t>
    </rPh>
    <rPh sb="115" eb="117">
      <t>スウチ</t>
    </rPh>
    <rPh sb="232" eb="236">
      <t>スイドウジギョウ</t>
    </rPh>
    <rPh sb="236" eb="242">
      <t>ソウゴウキホンケイカク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</si>
</sst>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0.91</c:v>
                </c:pt>
                <c:pt idx="1">
                  <c:v>0.89</c:v>
                </c:pt>
                <c:pt idx="2">
                  <c:v>0.93</c:v>
                </c:pt>
                <c:pt idx="3">
                  <c:v>1.02</c:v>
                </c:pt>
                <c:pt idx="4">
                  <c:v>0.82</c:v>
                </c:pt>
              </c:numCache>
            </c:numRef>
          </c:val>
          <c:extLst>
            <c:ext xmlns:c16="http://schemas.microsoft.com/office/drawing/2014/chart" uri="{C3380CC4-5D6E-409C-BE32-E72D297353CC}">
              <c16:uniqueId val="{00000000-30D0-418C-BEF4-8084A24D59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c:ext xmlns:c16="http://schemas.microsoft.com/office/drawing/2014/chart" uri="{C3380CC4-5D6E-409C-BE32-E72D297353CC}">
              <c16:uniqueId val="{00000001-30D0-418C-BEF4-8084A24D59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71.27</c:v>
                </c:pt>
                <c:pt idx="1">
                  <c:v>70.989999999999995</c:v>
                </c:pt>
                <c:pt idx="2">
                  <c:v>70.459999999999994</c:v>
                </c:pt>
                <c:pt idx="3">
                  <c:v>70.37</c:v>
                </c:pt>
                <c:pt idx="4">
                  <c:v>70.11</c:v>
                </c:pt>
              </c:numCache>
            </c:numRef>
          </c:val>
          <c:extLst>
            <c:ext xmlns:c16="http://schemas.microsoft.com/office/drawing/2014/chart" uri="{C3380CC4-5D6E-409C-BE32-E72D297353CC}">
              <c16:uniqueId val="{00000000-0C5D-4547-BEBC-737C5CFE0A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c:ext xmlns:c16="http://schemas.microsoft.com/office/drawing/2014/chart" uri="{C3380CC4-5D6E-409C-BE32-E72D297353CC}">
              <c16:uniqueId val="{00000001-0C5D-4547-BEBC-737C5CFE0A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90.76</c:v>
                </c:pt>
                <c:pt idx="1">
                  <c:v>90.51</c:v>
                </c:pt>
                <c:pt idx="2">
                  <c:v>90.35</c:v>
                </c:pt>
                <c:pt idx="3">
                  <c:v>90.98</c:v>
                </c:pt>
                <c:pt idx="4">
                  <c:v>91.04</c:v>
                </c:pt>
              </c:numCache>
            </c:numRef>
          </c:val>
          <c:extLst>
            <c:ext xmlns:c16="http://schemas.microsoft.com/office/drawing/2014/chart" uri="{C3380CC4-5D6E-409C-BE32-E72D297353CC}">
              <c16:uniqueId val="{00000000-FD90-4590-A771-396D767900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c:ext xmlns:c16="http://schemas.microsoft.com/office/drawing/2014/chart" uri="{C3380CC4-5D6E-409C-BE32-E72D297353CC}">
              <c16:uniqueId val="{00000001-FD90-4590-A771-396D767900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115.5</c:v>
                </c:pt>
                <c:pt idx="1">
                  <c:v>112.82</c:v>
                </c:pt>
                <c:pt idx="2">
                  <c:v>111.06</c:v>
                </c:pt>
                <c:pt idx="3">
                  <c:v>109.75</c:v>
                </c:pt>
                <c:pt idx="4">
                  <c:v>109.46</c:v>
                </c:pt>
              </c:numCache>
            </c:numRef>
          </c:val>
          <c:extLst>
            <c:ext xmlns:c16="http://schemas.microsoft.com/office/drawing/2014/chart" uri="{C3380CC4-5D6E-409C-BE32-E72D297353CC}">
              <c16:uniqueId val="{00000000-266F-46CA-B408-385D13177F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c:ext xmlns:c16="http://schemas.microsoft.com/office/drawing/2014/chart" uri="{C3380CC4-5D6E-409C-BE32-E72D297353CC}">
              <c16:uniqueId val="{00000001-266F-46CA-B408-385D13177F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48.55</c:v>
                </c:pt>
                <c:pt idx="1">
                  <c:v>49.04</c:v>
                </c:pt>
                <c:pt idx="2">
                  <c:v>50.02</c:v>
                </c:pt>
                <c:pt idx="3">
                  <c:v>51.04</c:v>
                </c:pt>
                <c:pt idx="4">
                  <c:v>51.95</c:v>
                </c:pt>
              </c:numCache>
            </c:numRef>
          </c:val>
          <c:extLst>
            <c:ext xmlns:c16="http://schemas.microsoft.com/office/drawing/2014/chart" uri="{C3380CC4-5D6E-409C-BE32-E72D297353CC}">
              <c16:uniqueId val="{00000000-85C4-4381-903E-C01D5C7658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c:ext xmlns:c16="http://schemas.microsoft.com/office/drawing/2014/chart" uri="{C3380CC4-5D6E-409C-BE32-E72D297353CC}">
              <c16:uniqueId val="{00000001-85C4-4381-903E-C01D5C7658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24.64</c:v>
                </c:pt>
                <c:pt idx="1">
                  <c:v>25.12</c:v>
                </c:pt>
                <c:pt idx="2">
                  <c:v>25.42</c:v>
                </c:pt>
                <c:pt idx="3">
                  <c:v>25.87</c:v>
                </c:pt>
                <c:pt idx="4">
                  <c:v>26.54</c:v>
                </c:pt>
              </c:numCache>
            </c:numRef>
          </c:val>
          <c:extLst>
            <c:ext xmlns:c16="http://schemas.microsoft.com/office/drawing/2014/chart" uri="{C3380CC4-5D6E-409C-BE32-E72D297353CC}">
              <c16:uniqueId val="{00000000-5D48-42CB-A2F5-6A91536562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c:ext xmlns:c16="http://schemas.microsoft.com/office/drawing/2014/chart" uri="{C3380CC4-5D6E-409C-BE32-E72D297353CC}">
              <c16:uniqueId val="{00000001-5D48-42CB-A2F5-6A91536562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CA-4291-8C89-F16FD11F87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CA-4291-8C89-F16FD11F87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277.20999999999998</c:v>
                </c:pt>
                <c:pt idx="1">
                  <c:v>256.83999999999997</c:v>
                </c:pt>
                <c:pt idx="2">
                  <c:v>257.25</c:v>
                </c:pt>
                <c:pt idx="3">
                  <c:v>253.11</c:v>
                </c:pt>
                <c:pt idx="4">
                  <c:v>244.67</c:v>
                </c:pt>
              </c:numCache>
            </c:numRef>
          </c:val>
          <c:extLst>
            <c:ext xmlns:c16="http://schemas.microsoft.com/office/drawing/2014/chart" uri="{C3380CC4-5D6E-409C-BE32-E72D297353CC}">
              <c16:uniqueId val="{00000000-747F-4E9B-BABC-D0ABE61E57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c:ext xmlns:c16="http://schemas.microsoft.com/office/drawing/2014/chart" uri="{C3380CC4-5D6E-409C-BE32-E72D297353CC}">
              <c16:uniqueId val="{00000001-747F-4E9B-BABC-D0ABE61E57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186.69</c:v>
                </c:pt>
                <c:pt idx="1">
                  <c:v>187.4</c:v>
                </c:pt>
                <c:pt idx="2">
                  <c:v>181.01</c:v>
                </c:pt>
                <c:pt idx="3">
                  <c:v>184.79</c:v>
                </c:pt>
                <c:pt idx="4">
                  <c:v>181.92</c:v>
                </c:pt>
              </c:numCache>
            </c:numRef>
          </c:val>
          <c:extLst>
            <c:ext xmlns:c16="http://schemas.microsoft.com/office/drawing/2014/chart" uri="{C3380CC4-5D6E-409C-BE32-E72D297353CC}">
              <c16:uniqueId val="{00000000-9EBC-4BAE-BDD4-C61964FE6A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c:ext xmlns:c16="http://schemas.microsoft.com/office/drawing/2014/chart" uri="{C3380CC4-5D6E-409C-BE32-E72D297353CC}">
              <c16:uniqueId val="{00000001-9EBC-4BAE-BDD4-C61964FE6A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110.94</c:v>
                </c:pt>
                <c:pt idx="1">
                  <c:v>107.88</c:v>
                </c:pt>
                <c:pt idx="2">
                  <c:v>105.99</c:v>
                </c:pt>
                <c:pt idx="3">
                  <c:v>101.27</c:v>
                </c:pt>
                <c:pt idx="4">
                  <c:v>103.09</c:v>
                </c:pt>
              </c:numCache>
            </c:numRef>
          </c:val>
          <c:extLst>
            <c:ext xmlns:c16="http://schemas.microsoft.com/office/drawing/2014/chart" uri="{C3380CC4-5D6E-409C-BE32-E72D297353CC}">
              <c16:uniqueId val="{00000000-1318-4A4C-AD11-B6199439EB0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c:ext xmlns:c16="http://schemas.microsoft.com/office/drawing/2014/chart" uri="{C3380CC4-5D6E-409C-BE32-E72D297353CC}">
              <c16:uniqueId val="{00000001-1318-4A4C-AD11-B6199439EB0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140.46</c:v>
                </c:pt>
                <c:pt idx="1">
                  <c:v>144.66999999999999</c:v>
                </c:pt>
                <c:pt idx="2">
                  <c:v>147.22</c:v>
                </c:pt>
                <c:pt idx="3">
                  <c:v>148.38999999999999</c:v>
                </c:pt>
                <c:pt idx="4">
                  <c:v>150.22</c:v>
                </c:pt>
              </c:numCache>
            </c:numRef>
          </c:val>
          <c:extLst>
            <c:ext xmlns:c16="http://schemas.microsoft.com/office/drawing/2014/chart" uri="{C3380CC4-5D6E-409C-BE32-E72D297353CC}">
              <c16:uniqueId val="{00000000-BFA5-417F-BCC2-71C28B917E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c:ext xmlns:c16="http://schemas.microsoft.com/office/drawing/2014/chart" uri="{C3380CC4-5D6E-409C-BE32-E72D297353CC}">
              <c16:uniqueId val="{00000001-BFA5-417F-BCC2-71C28B917E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44" zoomScaleNormal="100" workbookViewId="0">
      <selection activeCell="BL66" activeCellId="2" sqref="BL16:BZ44 BL47:BZ63 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岡山県　岡山市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政令市等</v>
      </c>
      <c r="X8" s="44"/>
      <c r="Y8" s="44"/>
      <c r="Z8" s="44"/>
      <c r="AA8" s="44"/>
      <c r="AB8" s="44"/>
      <c r="AC8" s="44"/>
      <c r="AD8" s="44" t="str">
        <f>データ!$M$6</f>
        <v>自治体職員</v>
      </c>
      <c r="AE8" s="44"/>
      <c r="AF8" s="44"/>
      <c r="AG8" s="44"/>
      <c r="AH8" s="44"/>
      <c r="AI8" s="44"/>
      <c r="AJ8" s="44"/>
      <c r="AK8" s="2"/>
      <c r="AL8" s="45">
        <f>データ!$R$6</f>
        <v>704487</v>
      </c>
      <c r="AM8" s="45"/>
      <c r="AN8" s="45"/>
      <c r="AO8" s="45"/>
      <c r="AP8" s="45"/>
      <c r="AQ8" s="45"/>
      <c r="AR8" s="45"/>
      <c r="AS8" s="45"/>
      <c r="AT8" s="46">
        <f>データ!$S$6</f>
        <v>789.95</v>
      </c>
      <c r="AU8" s="47"/>
      <c r="AV8" s="47"/>
      <c r="AW8" s="47"/>
      <c r="AX8" s="47"/>
      <c r="AY8" s="47"/>
      <c r="AZ8" s="47"/>
      <c r="BA8" s="47"/>
      <c r="BB8" s="48">
        <f>データ!$T$6</f>
        <v>891.81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80.87</v>
      </c>
      <c r="J10" s="47"/>
      <c r="K10" s="47"/>
      <c r="L10" s="47"/>
      <c r="M10" s="47"/>
      <c r="N10" s="47"/>
      <c r="O10" s="75"/>
      <c r="P10" s="48">
        <f>データ!$P$6</f>
        <v>99.86</v>
      </c>
      <c r="Q10" s="48"/>
      <c r="R10" s="48"/>
      <c r="S10" s="48"/>
      <c r="T10" s="48"/>
      <c r="U10" s="48"/>
      <c r="V10" s="48"/>
      <c r="W10" s="45">
        <f>データ!$Q$6</f>
        <v>2563</v>
      </c>
      <c r="X10" s="45"/>
      <c r="Y10" s="45"/>
      <c r="Z10" s="45"/>
      <c r="AA10" s="45"/>
      <c r="AB10" s="45"/>
      <c r="AC10" s="45"/>
      <c r="AD10" s="2"/>
      <c r="AE10" s="2"/>
      <c r="AF10" s="2"/>
      <c r="AG10" s="2"/>
      <c r="AH10" s="2"/>
      <c r="AI10" s="2"/>
      <c r="AJ10" s="2"/>
      <c r="AK10" s="2"/>
      <c r="AL10" s="45">
        <f>データ!$U$6</f>
        <v>701090</v>
      </c>
      <c r="AM10" s="45"/>
      <c r="AN10" s="45"/>
      <c r="AO10" s="45"/>
      <c r="AP10" s="45"/>
      <c r="AQ10" s="45"/>
      <c r="AR10" s="45"/>
      <c r="AS10" s="45"/>
      <c r="AT10" s="46">
        <f>データ!$V$6</f>
        <v>750.24</v>
      </c>
      <c r="AU10" s="47"/>
      <c r="AV10" s="47"/>
      <c r="AW10" s="47"/>
      <c r="AX10" s="47"/>
      <c r="AY10" s="47"/>
      <c r="AZ10" s="47"/>
      <c r="BA10" s="47"/>
      <c r="BB10" s="48">
        <f>データ!$W$6</f>
        <v>934.49</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113</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114</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112</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LwKeJiddsK3hfBa/4duBPalM66ee64oDWv6Kw87mROGYubFAk9jvZxxK9iRLLemJam2P9id20zssrHTu7+sUw==" saltValue="pADBuiKZpvi/TAmTzn6/r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331007</v>
      </c>
      <c r="D6" s="20">
        <f t="shared" si="3"/>
        <v>46</v>
      </c>
      <c r="E6" s="20">
        <f t="shared" si="3"/>
        <v>1</v>
      </c>
      <c r="F6" s="20">
        <f t="shared" si="3"/>
        <v>0</v>
      </c>
      <c r="G6" s="20">
        <f t="shared" si="3"/>
        <v>1</v>
      </c>
      <c r="H6" s="20" t="str">
        <f t="shared" si="3"/>
        <v>岡山県　岡山市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80.87</v>
      </c>
      <c r="P6" s="21">
        <f t="shared" si="3"/>
        <v>99.86</v>
      </c>
      <c r="Q6" s="21">
        <f t="shared" si="3"/>
        <v>2563</v>
      </c>
      <c r="R6" s="21">
        <f t="shared" si="3"/>
        <v>704487</v>
      </c>
      <c r="S6" s="21">
        <f t="shared" si="3"/>
        <v>789.95</v>
      </c>
      <c r="T6" s="21">
        <f t="shared" si="3"/>
        <v>891.81</v>
      </c>
      <c r="U6" s="21">
        <f t="shared" si="3"/>
        <v>701090</v>
      </c>
      <c r="V6" s="21">
        <f t="shared" si="3"/>
        <v>750.24</v>
      </c>
      <c r="W6" s="21">
        <f t="shared" si="3"/>
        <v>934.49</v>
      </c>
      <c r="X6" s="22">
        <f>IF(X7="",NA(),X7)</f>
        <v>115.5</v>
      </c>
      <c r="Y6" s="22">
        <f t="shared" ref="Y6:AG6" si="4">IF(Y7="",NA(),Y7)</f>
        <v>112.82</v>
      </c>
      <c r="Z6" s="22">
        <f t="shared" si="4"/>
        <v>111.06</v>
      </c>
      <c r="AA6" s="22">
        <f t="shared" si="4"/>
        <v>109.75</v>
      </c>
      <c r="AB6" s="22">
        <f t="shared" si="4"/>
        <v>109.46</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277.20999999999998</v>
      </c>
      <c r="AU6" s="22">
        <f t="shared" ref="AU6:BC6" si="6">IF(AU7="",NA(),AU7)</f>
        <v>256.83999999999997</v>
      </c>
      <c r="AV6" s="22">
        <f t="shared" si="6"/>
        <v>257.25</v>
      </c>
      <c r="AW6" s="22">
        <f t="shared" si="6"/>
        <v>253.11</v>
      </c>
      <c r="AX6" s="22">
        <f t="shared" si="6"/>
        <v>244.67</v>
      </c>
      <c r="AY6" s="22">
        <f t="shared" si="6"/>
        <v>169.68</v>
      </c>
      <c r="AZ6" s="22">
        <f t="shared" si="6"/>
        <v>166.51</v>
      </c>
      <c r="BA6" s="22">
        <f t="shared" si="6"/>
        <v>172.47</v>
      </c>
      <c r="BB6" s="22">
        <f t="shared" si="6"/>
        <v>170.76</v>
      </c>
      <c r="BC6" s="22">
        <f t="shared" si="6"/>
        <v>169.11</v>
      </c>
      <c r="BD6" s="21" t="str">
        <f>IF(BD7="","",IF(BD7="-","【-】","【"&amp;SUBSTITUTE(TEXT(BD7,"#,##0.00"),"-","△")&amp;"】"))</f>
        <v>【261.51】</v>
      </c>
      <c r="BE6" s="22">
        <f>IF(BE7="",NA(),BE7)</f>
        <v>186.69</v>
      </c>
      <c r="BF6" s="22">
        <f t="shared" ref="BF6:BN6" si="7">IF(BF7="",NA(),BF7)</f>
        <v>187.4</v>
      </c>
      <c r="BG6" s="22">
        <f t="shared" si="7"/>
        <v>181.01</v>
      </c>
      <c r="BH6" s="22">
        <f t="shared" si="7"/>
        <v>184.79</v>
      </c>
      <c r="BI6" s="22">
        <f t="shared" si="7"/>
        <v>181.92</v>
      </c>
      <c r="BJ6" s="22">
        <f t="shared" si="7"/>
        <v>203.63</v>
      </c>
      <c r="BK6" s="22">
        <f t="shared" si="7"/>
        <v>198.51</v>
      </c>
      <c r="BL6" s="22">
        <f t="shared" si="7"/>
        <v>193.57</v>
      </c>
      <c r="BM6" s="22">
        <f t="shared" si="7"/>
        <v>200.12</v>
      </c>
      <c r="BN6" s="22">
        <f t="shared" si="7"/>
        <v>194.42</v>
      </c>
      <c r="BO6" s="21" t="str">
        <f>IF(BO7="","",IF(BO7="-","【-】","【"&amp;SUBSTITUTE(TEXT(BO7,"#,##0.00"),"-","△")&amp;"】"))</f>
        <v>【265.16】</v>
      </c>
      <c r="BP6" s="22">
        <f>IF(BP7="",NA(),BP7)</f>
        <v>110.94</v>
      </c>
      <c r="BQ6" s="22">
        <f t="shared" ref="BQ6:BY6" si="8">IF(BQ7="",NA(),BQ7)</f>
        <v>107.88</v>
      </c>
      <c r="BR6" s="22">
        <f t="shared" si="8"/>
        <v>105.99</v>
      </c>
      <c r="BS6" s="22">
        <f t="shared" si="8"/>
        <v>101.27</v>
      </c>
      <c r="BT6" s="22">
        <f t="shared" si="8"/>
        <v>103.09</v>
      </c>
      <c r="BU6" s="22">
        <f t="shared" si="8"/>
        <v>103.04</v>
      </c>
      <c r="BV6" s="22">
        <f t="shared" si="8"/>
        <v>103.28</v>
      </c>
      <c r="BW6" s="22">
        <f t="shared" si="8"/>
        <v>102.26</v>
      </c>
      <c r="BX6" s="22">
        <f t="shared" si="8"/>
        <v>98.26</v>
      </c>
      <c r="BY6" s="22">
        <f t="shared" si="8"/>
        <v>100.4</v>
      </c>
      <c r="BZ6" s="21" t="str">
        <f>IF(BZ7="","",IF(BZ7="-","【-】","【"&amp;SUBSTITUTE(TEXT(BZ7,"#,##0.00"),"-","△")&amp;"】"))</f>
        <v>【102.35】</v>
      </c>
      <c r="CA6" s="22">
        <f>IF(CA7="",NA(),CA7)</f>
        <v>140.46</v>
      </c>
      <c r="CB6" s="22">
        <f t="shared" ref="CB6:CJ6" si="9">IF(CB7="",NA(),CB7)</f>
        <v>144.66999999999999</v>
      </c>
      <c r="CC6" s="22">
        <f t="shared" si="9"/>
        <v>147.22</v>
      </c>
      <c r="CD6" s="22">
        <f t="shared" si="9"/>
        <v>148.38999999999999</v>
      </c>
      <c r="CE6" s="22">
        <f t="shared" si="9"/>
        <v>150.22</v>
      </c>
      <c r="CF6" s="22">
        <f t="shared" si="9"/>
        <v>173</v>
      </c>
      <c r="CG6" s="22">
        <f t="shared" si="9"/>
        <v>173.11</v>
      </c>
      <c r="CH6" s="22">
        <f t="shared" si="9"/>
        <v>174.34</v>
      </c>
      <c r="CI6" s="22">
        <f t="shared" si="9"/>
        <v>172.33</v>
      </c>
      <c r="CJ6" s="22">
        <f t="shared" si="9"/>
        <v>172.8</v>
      </c>
      <c r="CK6" s="21" t="str">
        <f>IF(CK7="","",IF(CK7="-","【-】","【"&amp;SUBSTITUTE(TEXT(CK7,"#,##0.00"),"-","△")&amp;"】"))</f>
        <v>【167.74】</v>
      </c>
      <c r="CL6" s="22">
        <f>IF(CL7="",NA(),CL7)</f>
        <v>71.27</v>
      </c>
      <c r="CM6" s="22">
        <f t="shared" ref="CM6:CU6" si="10">IF(CM7="",NA(),CM7)</f>
        <v>70.989999999999995</v>
      </c>
      <c r="CN6" s="22">
        <f t="shared" si="10"/>
        <v>70.459999999999994</v>
      </c>
      <c r="CO6" s="22">
        <f t="shared" si="10"/>
        <v>70.37</v>
      </c>
      <c r="CP6" s="22">
        <f t="shared" si="10"/>
        <v>70.11</v>
      </c>
      <c r="CQ6" s="22">
        <f t="shared" si="10"/>
        <v>59.36</v>
      </c>
      <c r="CR6" s="22">
        <f t="shared" si="10"/>
        <v>59.32</v>
      </c>
      <c r="CS6" s="22">
        <f t="shared" si="10"/>
        <v>59.12</v>
      </c>
      <c r="CT6" s="22">
        <f t="shared" si="10"/>
        <v>59.37</v>
      </c>
      <c r="CU6" s="22">
        <f t="shared" si="10"/>
        <v>58.84</v>
      </c>
      <c r="CV6" s="21" t="str">
        <f>IF(CV7="","",IF(CV7="-","【-】","【"&amp;SUBSTITUTE(TEXT(CV7,"#,##0.00"),"-","△")&amp;"】"))</f>
        <v>【60.29】</v>
      </c>
      <c r="CW6" s="22">
        <f>IF(CW7="",NA(),CW7)</f>
        <v>90.76</v>
      </c>
      <c r="CX6" s="22">
        <f t="shared" ref="CX6:DF6" si="11">IF(CX7="",NA(),CX7)</f>
        <v>90.51</v>
      </c>
      <c r="CY6" s="22">
        <f t="shared" si="11"/>
        <v>90.35</v>
      </c>
      <c r="CZ6" s="22">
        <f t="shared" si="11"/>
        <v>90.98</v>
      </c>
      <c r="DA6" s="22">
        <f t="shared" si="11"/>
        <v>91.04</v>
      </c>
      <c r="DB6" s="22">
        <f t="shared" si="11"/>
        <v>93.82</v>
      </c>
      <c r="DC6" s="22">
        <f t="shared" si="11"/>
        <v>93.74</v>
      </c>
      <c r="DD6" s="22">
        <f t="shared" si="11"/>
        <v>93.64</v>
      </c>
      <c r="DE6" s="22">
        <f t="shared" si="11"/>
        <v>93.68</v>
      </c>
      <c r="DF6" s="22">
        <f t="shared" si="11"/>
        <v>94.13</v>
      </c>
      <c r="DG6" s="21" t="str">
        <f>IF(DG7="","",IF(DG7="-","【-】","【"&amp;SUBSTITUTE(TEXT(DG7,"#,##0.00"),"-","△")&amp;"】"))</f>
        <v>【90.12】</v>
      </c>
      <c r="DH6" s="22">
        <f>IF(DH7="",NA(),DH7)</f>
        <v>48.55</v>
      </c>
      <c r="DI6" s="22">
        <f t="shared" ref="DI6:DQ6" si="12">IF(DI7="",NA(),DI7)</f>
        <v>49.04</v>
      </c>
      <c r="DJ6" s="22">
        <f t="shared" si="12"/>
        <v>50.02</v>
      </c>
      <c r="DK6" s="22">
        <f t="shared" si="12"/>
        <v>51.04</v>
      </c>
      <c r="DL6" s="22">
        <f t="shared" si="12"/>
        <v>51.95</v>
      </c>
      <c r="DM6" s="22">
        <f t="shared" si="12"/>
        <v>48.64</v>
      </c>
      <c r="DN6" s="22">
        <f t="shared" si="12"/>
        <v>49.23</v>
      </c>
      <c r="DO6" s="22">
        <f t="shared" si="12"/>
        <v>49.78</v>
      </c>
      <c r="DP6" s="22">
        <f t="shared" si="12"/>
        <v>50.32</v>
      </c>
      <c r="DQ6" s="22">
        <f t="shared" si="12"/>
        <v>50.93</v>
      </c>
      <c r="DR6" s="21" t="str">
        <f>IF(DR7="","",IF(DR7="-","【-】","【"&amp;SUBSTITUTE(TEXT(DR7,"#,##0.00"),"-","△")&amp;"】"))</f>
        <v>【50.88】</v>
      </c>
      <c r="DS6" s="22">
        <f>IF(DS7="",NA(),DS7)</f>
        <v>24.64</v>
      </c>
      <c r="DT6" s="22">
        <f t="shared" ref="DT6:EB6" si="13">IF(DT7="",NA(),DT7)</f>
        <v>25.12</v>
      </c>
      <c r="DU6" s="22">
        <f t="shared" si="13"/>
        <v>25.42</v>
      </c>
      <c r="DV6" s="22">
        <f t="shared" si="13"/>
        <v>25.87</v>
      </c>
      <c r="DW6" s="22">
        <f t="shared" si="13"/>
        <v>26.54</v>
      </c>
      <c r="DX6" s="22">
        <f t="shared" si="13"/>
        <v>19.95</v>
      </c>
      <c r="DY6" s="22">
        <f t="shared" si="13"/>
        <v>21.62</v>
      </c>
      <c r="DZ6" s="22">
        <f t="shared" si="13"/>
        <v>22.79</v>
      </c>
      <c r="EA6" s="22">
        <f t="shared" si="13"/>
        <v>24.26</v>
      </c>
      <c r="EB6" s="22">
        <f t="shared" si="13"/>
        <v>25.55</v>
      </c>
      <c r="EC6" s="21" t="str">
        <f>IF(EC7="","",IF(EC7="-","【-】","【"&amp;SUBSTITUTE(TEXT(EC7,"#,##0.00"),"-","△")&amp;"】"))</f>
        <v>【22.30】</v>
      </c>
      <c r="ED6" s="22">
        <f>IF(ED7="",NA(),ED7)</f>
        <v>0.91</v>
      </c>
      <c r="EE6" s="22">
        <f t="shared" ref="EE6:EM6" si="14">IF(EE7="",NA(),EE7)</f>
        <v>0.89</v>
      </c>
      <c r="EF6" s="22">
        <f t="shared" si="14"/>
        <v>0.93</v>
      </c>
      <c r="EG6" s="22">
        <f t="shared" si="14"/>
        <v>1.02</v>
      </c>
      <c r="EH6" s="22">
        <f t="shared" si="14"/>
        <v>0.82</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15">
      <c r="A7" s="15"/>
      <c r="B7" s="24">
        <v>2021</v>
      </c>
      <c r="C7" s="24">
        <v>331007</v>
      </c>
      <c r="D7" s="24">
        <v>46</v>
      </c>
      <c r="E7" s="24">
        <v>1</v>
      </c>
      <c r="F7" s="24">
        <v>0</v>
      </c>
      <c r="G7" s="24">
        <v>1</v>
      </c>
      <c r="H7" s="24" t="s">
        <v>93</v>
      </c>
      <c r="I7" s="24" t="s">
        <v>94</v>
      </c>
      <c r="J7" s="24" t="s">
        <v>95</v>
      </c>
      <c r="K7" s="24" t="s">
        <v>96</v>
      </c>
      <c r="L7" s="24" t="s">
        <v>97</v>
      </c>
      <c r="M7" s="24" t="s">
        <v>98</v>
      </c>
      <c r="N7" s="25" t="s">
        <v>99</v>
      </c>
      <c r="O7" s="25">
        <v>80.87</v>
      </c>
      <c r="P7" s="25">
        <v>99.86</v>
      </c>
      <c r="Q7" s="25">
        <v>2563</v>
      </c>
      <c r="R7" s="25">
        <v>704487</v>
      </c>
      <c r="S7" s="25">
        <v>789.95</v>
      </c>
      <c r="T7" s="25">
        <v>891.81</v>
      </c>
      <c r="U7" s="25">
        <v>701090</v>
      </c>
      <c r="V7" s="25">
        <v>750.24</v>
      </c>
      <c r="W7" s="25">
        <v>934.49</v>
      </c>
      <c r="X7" s="25">
        <v>115.5</v>
      </c>
      <c r="Y7" s="25">
        <v>112.82</v>
      </c>
      <c r="Z7" s="25">
        <v>111.06</v>
      </c>
      <c r="AA7" s="25">
        <v>109.75</v>
      </c>
      <c r="AB7" s="25">
        <v>109.46</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277.20999999999998</v>
      </c>
      <c r="AU7" s="25">
        <v>256.83999999999997</v>
      </c>
      <c r="AV7" s="25">
        <v>257.25</v>
      </c>
      <c r="AW7" s="25">
        <v>253.11</v>
      </c>
      <c r="AX7" s="25">
        <v>244.67</v>
      </c>
      <c r="AY7" s="25">
        <v>169.68</v>
      </c>
      <c r="AZ7" s="25">
        <v>166.51</v>
      </c>
      <c r="BA7" s="25">
        <v>172.47</v>
      </c>
      <c r="BB7" s="25">
        <v>170.76</v>
      </c>
      <c r="BC7" s="25">
        <v>169.11</v>
      </c>
      <c r="BD7" s="25">
        <v>261.51</v>
      </c>
      <c r="BE7" s="25">
        <v>186.69</v>
      </c>
      <c r="BF7" s="25">
        <v>187.4</v>
      </c>
      <c r="BG7" s="25">
        <v>181.01</v>
      </c>
      <c r="BH7" s="25">
        <v>184.79</v>
      </c>
      <c r="BI7" s="25">
        <v>181.92</v>
      </c>
      <c r="BJ7" s="25">
        <v>203.63</v>
      </c>
      <c r="BK7" s="25">
        <v>198.51</v>
      </c>
      <c r="BL7" s="25">
        <v>193.57</v>
      </c>
      <c r="BM7" s="25">
        <v>200.12</v>
      </c>
      <c r="BN7" s="25">
        <v>194.42</v>
      </c>
      <c r="BO7" s="25">
        <v>265.16000000000003</v>
      </c>
      <c r="BP7" s="25">
        <v>110.94</v>
      </c>
      <c r="BQ7" s="25">
        <v>107.88</v>
      </c>
      <c r="BR7" s="25">
        <v>105.99</v>
      </c>
      <c r="BS7" s="25">
        <v>101.27</v>
      </c>
      <c r="BT7" s="25">
        <v>103.09</v>
      </c>
      <c r="BU7" s="25">
        <v>103.04</v>
      </c>
      <c r="BV7" s="25">
        <v>103.28</v>
      </c>
      <c r="BW7" s="25">
        <v>102.26</v>
      </c>
      <c r="BX7" s="25">
        <v>98.26</v>
      </c>
      <c r="BY7" s="25">
        <v>100.4</v>
      </c>
      <c r="BZ7" s="25">
        <v>102.35</v>
      </c>
      <c r="CA7" s="25">
        <v>140.46</v>
      </c>
      <c r="CB7" s="25">
        <v>144.66999999999999</v>
      </c>
      <c r="CC7" s="25">
        <v>147.22</v>
      </c>
      <c r="CD7" s="25">
        <v>148.38999999999999</v>
      </c>
      <c r="CE7" s="25">
        <v>150.22</v>
      </c>
      <c r="CF7" s="25">
        <v>173</v>
      </c>
      <c r="CG7" s="25">
        <v>173.11</v>
      </c>
      <c r="CH7" s="25">
        <v>174.34</v>
      </c>
      <c r="CI7" s="25">
        <v>172.33</v>
      </c>
      <c r="CJ7" s="25">
        <v>172.8</v>
      </c>
      <c r="CK7" s="25">
        <v>167.74</v>
      </c>
      <c r="CL7" s="25">
        <v>71.27</v>
      </c>
      <c r="CM7" s="25">
        <v>70.989999999999995</v>
      </c>
      <c r="CN7" s="25">
        <v>70.459999999999994</v>
      </c>
      <c r="CO7" s="25">
        <v>70.37</v>
      </c>
      <c r="CP7" s="25">
        <v>70.11</v>
      </c>
      <c r="CQ7" s="25">
        <v>59.36</v>
      </c>
      <c r="CR7" s="25">
        <v>59.32</v>
      </c>
      <c r="CS7" s="25">
        <v>59.12</v>
      </c>
      <c r="CT7" s="25">
        <v>59.37</v>
      </c>
      <c r="CU7" s="25">
        <v>58.84</v>
      </c>
      <c r="CV7" s="25">
        <v>60.29</v>
      </c>
      <c r="CW7" s="25">
        <v>90.76</v>
      </c>
      <c r="CX7" s="25">
        <v>90.51</v>
      </c>
      <c r="CY7" s="25">
        <v>90.35</v>
      </c>
      <c r="CZ7" s="25">
        <v>90.98</v>
      </c>
      <c r="DA7" s="25">
        <v>91.04</v>
      </c>
      <c r="DB7" s="25">
        <v>93.82</v>
      </c>
      <c r="DC7" s="25">
        <v>93.74</v>
      </c>
      <c r="DD7" s="25">
        <v>93.64</v>
      </c>
      <c r="DE7" s="25">
        <v>93.68</v>
      </c>
      <c r="DF7" s="25">
        <v>94.13</v>
      </c>
      <c r="DG7" s="25">
        <v>90.12</v>
      </c>
      <c r="DH7" s="25">
        <v>48.55</v>
      </c>
      <c r="DI7" s="25">
        <v>49.04</v>
      </c>
      <c r="DJ7" s="25">
        <v>50.02</v>
      </c>
      <c r="DK7" s="25">
        <v>51.04</v>
      </c>
      <c r="DL7" s="25">
        <v>51.95</v>
      </c>
      <c r="DM7" s="25">
        <v>48.64</v>
      </c>
      <c r="DN7" s="25">
        <v>49.23</v>
      </c>
      <c r="DO7" s="25">
        <v>49.78</v>
      </c>
      <c r="DP7" s="25">
        <v>50.32</v>
      </c>
      <c r="DQ7" s="25">
        <v>50.93</v>
      </c>
      <c r="DR7" s="25">
        <v>50.88</v>
      </c>
      <c r="DS7" s="25">
        <v>24.64</v>
      </c>
      <c r="DT7" s="25">
        <v>25.12</v>
      </c>
      <c r="DU7" s="25">
        <v>25.42</v>
      </c>
      <c r="DV7" s="25">
        <v>25.87</v>
      </c>
      <c r="DW7" s="25">
        <v>26.54</v>
      </c>
      <c r="DX7" s="25">
        <v>19.95</v>
      </c>
      <c r="DY7" s="25">
        <v>21.62</v>
      </c>
      <c r="DZ7" s="25">
        <v>22.79</v>
      </c>
      <c r="EA7" s="25">
        <v>24.26</v>
      </c>
      <c r="EB7" s="25">
        <v>25.55</v>
      </c>
      <c r="EC7" s="25">
        <v>22.3</v>
      </c>
      <c r="ED7" s="25">
        <v>0.91</v>
      </c>
      <c r="EE7" s="25">
        <v>0.89</v>
      </c>
      <c r="EF7" s="25">
        <v>0.93</v>
      </c>
      <c r="EG7" s="25">
        <v>1.02</v>
      </c>
      <c r="EH7" s="25">
        <v>0.82</v>
      </c>
      <c r="EI7" s="25">
        <v>0.97</v>
      </c>
      <c r="EJ7" s="25">
        <v>1.03</v>
      </c>
      <c r="EK7" s="25">
        <v>0.97</v>
      </c>
      <c r="EL7" s="25">
        <v>0.99</v>
      </c>
      <c r="EM7" s="25">
        <v>0.97</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岡山市水道局</cp:lastModifiedBy>
  <cp:lastPrinted>2023-01-24T07:19:24Z</cp:lastPrinted>
  <dcterms:created xsi:type="dcterms:W3CDTF">2022-12-01T01:03:18Z</dcterms:created>
  <dcterms:modified xsi:type="dcterms:W3CDTF">2023-01-25T07:50:33Z</dcterms:modified>
  <cp:category/>
</cp:coreProperties>
</file>