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R03決算統計\02 決算統計\10 公営企業に係る経営比較分析表\01_回答\"/>
    </mc:Choice>
  </mc:AlternateContent>
  <workbookProtection workbookAlgorithmName="SHA-512" workbookHashValue="SMuGqH/ZTXfHPUg49jykHv+6nSYTSqN/DUNnVZRAcw30fMRvnEqv7bROu34OmBs12q3feFARfQdyvJ8BoN4xyg==" workbookSaltValue="SXGNlehYbW2yXWz2yp0+6A==" workbookSpinCount="100000" lockStructure="1"/>
  <bookViews>
    <workbookView xWindow="0" yWindow="90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<sst xmlns="http://schemas.openxmlformats.org/spreadsheetml/2006/main" count="231" uniqueCount="117">
  <si>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</si>
  <si>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</si>
  <si>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</si>
  <si>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</si>
  <si>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</si>
  <si>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</si>
  <si>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</si>
  <si>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</si>
  <si>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</si>
  <si>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</si>
  <si>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</si>
  <si>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</si>
  <si>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</si>
  <si>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</si>
  <si>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</si>
  <si>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</si>
  <si>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</si>
  <si>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</si>
  <si>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</si>
  <si>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</si>
  <si>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</si>
  <si>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</si>
  <si>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</si>
  <si>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</si>
  <si>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</si>
  <si>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</si>
  <si>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</si>
  <si>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</si>
  <si>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</si>
  <si>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</si>
  <si>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</si>
  <si>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</si>
  <si>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</si>
  <si>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</si>
  <si>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</si>
  <si>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</si>
  <si>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</si>
  <si>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</si>
  <si>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</si>
  <si>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</si>
  <si>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</si>
  <si>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</si>
  <si>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</si>
  <si>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</si>
  <si>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</si>
  <si>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</si>
  <si>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</si>
  <si>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</si>
  <si>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</si>
  <si>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</si>
  <si>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</si>
  <si>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</si>
  <si>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</si>
  <si>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</si>
  <si>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</si>
  <si>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</si>
  <si>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</si>
  <si>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</si>
  <si>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</si>
  <si>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</si>
  <si>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</si>
  <si>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</si>
  <si>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</si>
  <si>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</si>
  <si>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</si>
  <si>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</si>
  <si>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</si>
  <si>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</si>
  <si>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</si>
  <si>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</si>
  <si>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</si>
  <si>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</si>
  <si>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</si>
  <si>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</si>
  <si>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</si>
  <si>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</si>
  <si>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</si>
  <si>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</si>
  <si>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</si>
  <si>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</si>
  <si>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</si>
  <si>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</si>
  <si>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</si>
  <si>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</si>
  <si>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</si>
  <si>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</si>
  <si>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</si>
  <si>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</si>
  <si>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</si>
  <si>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</si>
  <si>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</si>
  <si>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</si>
  <si>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</si>
  <si>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</si>
  <si>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</si>
  <si>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</si>
  <si>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</si>
  <si>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</si>
  <si>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</si>
  <si>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</si>
  <si>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</si>
  <si>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</si>
  <si>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</si>
  <si>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</si>
  <si>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</si>
  <si>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</si>
  <si>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</si>
  <si>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</si>
  <si>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</si>
  <si>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</si>
  <si>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</si>
  <si>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</si>
  <si>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</si>
  <si>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</si>
  <si>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ことから、類似団体と比較して老朽化の指標の数値はいずれも低い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rPh sb="24" eb="28">
      <t>ルイジダンタイ</t>
    </rPh>
    <rPh sb="29" eb="31">
      <t>ヒカク</t>
    </rPh>
    <phoneticPr fontId="4"/>
  </si>
  <si>
    <t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</t>
    <phoneticPr fontId="4"/>
  </si>
  <si>
    <t>　岡山市の下水道事業の普及率（下水道を使用できる状況下にある人口の割合）及び⑧水洗化率（普及人口のうち実際に下水道に接続している人口）は類似団体（政令市等）の中で、最も低い。これは、平成一桁になってから本格的に整備した（現在も整備途上である）こと等が要因であ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③類似団体と比較して整備時期が遅いこと等により、経費に占める償還元金の割合が高いため、低水準となっている。
④類似団体と比較して整備時期が遅いこと等により、高水準であるが、確実に減少している。
⑤使用料対象としている額に対し、１００％は賄えていない。
⑥資本費が高いこと（④）等により、高水準となっている。
⑦晴天時一日平均水量÷晴天時現在処理能力×１００で表される指標であるが、令和２年度から集計方法を変更したことにより減少している。
⑧整備途上であることから、低水準であるが、年々高くなっている。</t>
    <rPh sb="232" eb="234">
      <t>ヒカク</t>
    </rPh>
    <rPh sb="286" eb="288">
      <t>ヒカク</t>
    </rPh>
    <rPh sb="416" eb="418">
      <t>レイワ</t>
    </rPh>
    <rPh sb="419" eb="420">
      <t>ネン</t>
    </rPh>
    <rPh sb="420" eb="421">
      <t>ド</t>
    </rPh>
    <rPh sb="423" eb="425">
      <t>シュウケイ</t>
    </rPh>
    <rPh sb="425" eb="427">
      <t>ホウホウ</t>
    </rPh>
    <rPh sb="428" eb="430">
      <t>ヘンコウ</t>
    </rPh>
    <rPh sb="437" eb="439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</si>
</sst>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A-4B2D-AF05-6EDDD3DAB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0.39</c:v>
                </c:pt>
                <c:pt idx="2">
                  <c:v>0.41</c:v>
                </c:pt>
                <c:pt idx="3">
                  <c:v>0.41</c:v>
                </c:pt>
                <c:pt idx="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A-4B2D-AF05-6EDDD3DAB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224.58</c:v>
                </c:pt>
                <c:pt idx="1">
                  <c:v>218.56</c:v>
                </c:pt>
                <c:pt idx="2">
                  <c:v>222.69</c:v>
                </c:pt>
                <c:pt idx="3">
                  <c:v>63.66</c:v>
                </c:pt>
                <c:pt idx="4">
                  <c:v>58.43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A-4308-BA40-B335853D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59.44</c:v>
                </c:pt>
                <c:pt idx="1">
                  <c:v>57.38</c:v>
                </c:pt>
                <c:pt idx="2">
                  <c:v>58.09</c:v>
                </c:pt>
                <c:pt idx="3">
                  <c:v>58.16</c:v>
                </c:pt>
                <c:pt idx="4">
                  <c:v>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A-4308-BA40-B335853D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88.21</c:v>
                </c:pt>
                <c:pt idx="1">
                  <c:v>89.03</c:v>
                </c:pt>
                <c:pt idx="2">
                  <c:v>89.57</c:v>
                </c:pt>
                <c:pt idx="3">
                  <c:v>90.85</c:v>
                </c:pt>
                <c:pt idx="4">
                  <c:v>92.16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9-465C-A5FF-02F3DE37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98.9</c:v>
                </c:pt>
                <c:pt idx="1">
                  <c:v>98.98</c:v>
                </c:pt>
                <c:pt idx="2">
                  <c:v>99.01</c:v>
                </c:pt>
                <c:pt idx="3">
                  <c:v>99.1</c:v>
                </c:pt>
                <c:pt idx="4">
                  <c:v>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9-465C-A5FF-02F3DE37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99.79</c:v>
                </c:pt>
                <c:pt idx="2">
                  <c:v>100.01</c:v>
                </c:pt>
                <c:pt idx="3">
                  <c:v>99.84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4-4571-B09E-E372D15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109.39</c:v>
                </c:pt>
                <c:pt idx="1">
                  <c:v>109.5</c:v>
                </c:pt>
                <c:pt idx="2">
                  <c:v>108.24</c:v>
                </c:pt>
                <c:pt idx="3">
                  <c:v>105.16</c:v>
                </c:pt>
                <c:pt idx="4">
                  <c:v>106.23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4-4571-B09E-E372D15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19.43</c:v>
                </c:pt>
                <c:pt idx="1">
                  <c:v>21.48</c:v>
                </c:pt>
                <c:pt idx="2">
                  <c:v>23.47</c:v>
                </c:pt>
                <c:pt idx="3">
                  <c:v>25.38</c:v>
                </c:pt>
                <c:pt idx="4">
                  <c:v>27.36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F-4811-8831-075603FF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45.79</c:v>
                </c:pt>
                <c:pt idx="1">
                  <c:v>47.06</c:v>
                </c:pt>
                <c:pt idx="2">
                  <c:v>48.25</c:v>
                </c:pt>
                <c:pt idx="3">
                  <c:v>49.35</c:v>
                </c:pt>
                <c:pt idx="4">
                  <c:v>50.38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F-4811-8831-075603FF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3.58</c:v>
                </c:pt>
                <c:pt idx="1">
                  <c:v>3.6</c:v>
                </c:pt>
                <c:pt idx="2">
                  <c:v>4.05</c:v>
                </c:pt>
                <c:pt idx="3">
                  <c:v>4.4800000000000004</c:v>
                </c:pt>
                <c:pt idx="4">
                  <c:v>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5-42D5-BF7C-B28C5377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9</c:v>
                </c:pt>
                <c:pt idx="1">
                  <c:v>9.6300000000000008</c:v>
                </c:pt>
                <c:pt idx="2">
                  <c:v>10.76</c:v>
                </c:pt>
                <c:pt idx="3">
                  <c:v>12.06</c:v>
                </c:pt>
                <c:pt idx="4">
                  <c:v>13.41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5-42D5-BF7C-B28C5377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3-439B-B357-3BEF970B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3-439B-B357-3BEF970B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31.84</c:v>
                </c:pt>
                <c:pt idx="1">
                  <c:v>26.6</c:v>
                </c:pt>
                <c:pt idx="2">
                  <c:v>18.87</c:v>
                </c:pt>
                <c:pt idx="3">
                  <c:v>23.48</c:v>
                </c:pt>
                <c:pt idx="4">
                  <c:v>24.49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9-4666-9B13-6029416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64.94</c:v>
                </c:pt>
                <c:pt idx="1">
                  <c:v>70.08</c:v>
                </c:pt>
                <c:pt idx="2">
                  <c:v>72.92</c:v>
                </c:pt>
                <c:pt idx="3">
                  <c:v>71.39</c:v>
                </c:pt>
                <c:pt idx="4">
                  <c:v>74.09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9-4666-9B13-6029416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1031.3599999999999</c:v>
                </c:pt>
                <c:pt idx="1">
                  <c:v>1007.32</c:v>
                </c:pt>
                <c:pt idx="2">
                  <c:v>972.21</c:v>
                </c:pt>
                <c:pt idx="3">
                  <c:v>960.4</c:v>
                </c:pt>
                <c:pt idx="4">
                  <c:v>930.44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D-4B98-9DE1-A70A32663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549.48</c:v>
                </c:pt>
                <c:pt idx="1">
                  <c:v>537.13</c:v>
                </c:pt>
                <c:pt idx="2">
                  <c:v>531.38</c:v>
                </c:pt>
                <c:pt idx="3">
                  <c:v>551.04</c:v>
                </c:pt>
                <c:pt idx="4">
                  <c:v>523.58000000000004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D-4B98-9DE1-A70A32663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98.53</c:v>
                </c:pt>
                <c:pt idx="1">
                  <c:v>98.11</c:v>
                </c:pt>
                <c:pt idx="2">
                  <c:v>99.44</c:v>
                </c:pt>
                <c:pt idx="3">
                  <c:v>97.39</c:v>
                </c:pt>
                <c:pt idx="4">
                  <c:v>95.03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913-BDF1-1D2D2E14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113.83</c:v>
                </c:pt>
                <c:pt idx="1">
                  <c:v>112.43</c:v>
                </c:pt>
                <c:pt idx="2">
                  <c:v>110.92</c:v>
                </c:pt>
                <c:pt idx="3">
                  <c:v>105.67</c:v>
                </c:pt>
                <c:pt idx="4">
                  <c:v>105.37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5-4913-BDF1-1D2D2E14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186.38</c:v>
                </c:pt>
                <c:pt idx="1">
                  <c:v>186.8</c:v>
                </c:pt>
                <c:pt idx="2">
                  <c:v>183.48</c:v>
                </c:pt>
                <c:pt idx="3">
                  <c:v>181.3</c:v>
                </c:pt>
                <c:pt idx="4">
                  <c:v>186.51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1-4D77-BA25-130B840C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116.87</c:v>
                </c:pt>
                <c:pt idx="1">
                  <c:v>118.55</c:v>
                </c:pt>
                <c:pt idx="2">
                  <c:v>119.33</c:v>
                </c:pt>
                <c:pt idx="3">
                  <c:v>118.72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1-4D77-BA25-130B840C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" zoomScaleNormal="100" workbookViewId="0">
      <selection activeCell="AK56" sqref="AK5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岡山県　岡山市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政令市等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704487</v>
      </c>
      <c r="AM8" s="37"/>
      <c r="AN8" s="37"/>
      <c r="AO8" s="37"/>
      <c r="AP8" s="37"/>
      <c r="AQ8" s="37"/>
      <c r="AR8" s="37"/>
      <c r="AS8" s="37"/>
      <c r="AT8" s="38">
        <f>データ!T6</f>
        <v>789.95</v>
      </c>
      <c r="AU8" s="38"/>
      <c r="AV8" s="38"/>
      <c r="AW8" s="38"/>
      <c r="AX8" s="38"/>
      <c r="AY8" s="38"/>
      <c r="AZ8" s="38"/>
      <c r="BA8" s="38"/>
      <c r="BB8" s="38">
        <f>データ!U6</f>
        <v>891.81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42.88</v>
      </c>
      <c r="J10" s="38"/>
      <c r="K10" s="38"/>
      <c r="L10" s="38"/>
      <c r="M10" s="38"/>
      <c r="N10" s="38"/>
      <c r="O10" s="38"/>
      <c r="P10" s="38">
        <f>データ!P6</f>
        <v>67.349999999999994</v>
      </c>
      <c r="Q10" s="38"/>
      <c r="R10" s="38"/>
      <c r="S10" s="38"/>
      <c r="T10" s="38"/>
      <c r="U10" s="38"/>
      <c r="V10" s="38"/>
      <c r="W10" s="38">
        <f>データ!Q6</f>
        <v>85.77</v>
      </c>
      <c r="X10" s="38"/>
      <c r="Y10" s="38"/>
      <c r="Z10" s="38"/>
      <c r="AA10" s="38"/>
      <c r="AB10" s="38"/>
      <c r="AC10" s="38"/>
      <c r="AD10" s="37">
        <f>データ!R6</f>
        <v>3011</v>
      </c>
      <c r="AE10" s="37"/>
      <c r="AF10" s="37"/>
      <c r="AG10" s="37"/>
      <c r="AH10" s="37"/>
      <c r="AI10" s="37"/>
      <c r="AJ10" s="37"/>
      <c r="AK10" s="2"/>
      <c r="AL10" s="37">
        <f>データ!V6</f>
        <v>472838</v>
      </c>
      <c r="AM10" s="37"/>
      <c r="AN10" s="37"/>
      <c r="AO10" s="37"/>
      <c r="AP10" s="37"/>
      <c r="AQ10" s="37"/>
      <c r="AR10" s="37"/>
      <c r="AS10" s="37"/>
      <c r="AT10" s="38">
        <f>データ!W6</f>
        <v>77</v>
      </c>
      <c r="AU10" s="38"/>
      <c r="AV10" s="38"/>
      <c r="AW10" s="38"/>
      <c r="AX10" s="38"/>
      <c r="AY10" s="38"/>
      <c r="AZ10" s="38"/>
      <c r="BA10" s="38"/>
      <c r="BB10" s="38">
        <f>データ!X6</f>
        <v>6140.75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9WBR2AkQ1dk0Gi9DpQJCzhoOcpgfVBAvNd7XN8n3mq9f7bSpAZHrvykXdNPGFM5SdInvQ5yi7IwyKBUNowS4+A==" saltValue="coz/jslrIigi81+peUr9+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政令市等</v>
      </c>
      <c r="M6" s="19" t="str">
        <f t="shared" si="3"/>
        <v>非設置</v>
      </c>
      <c r="N6" s="20" t="str">
        <f t="shared" si="3"/>
        <v>-</v>
      </c>
      <c r="O6" s="20">
        <f t="shared" si="3"/>
        <v>42.88</v>
      </c>
      <c r="P6" s="20">
        <f t="shared" si="3"/>
        <v>67.349999999999994</v>
      </c>
      <c r="Q6" s="20">
        <f t="shared" si="3"/>
        <v>85.77</v>
      </c>
      <c r="R6" s="20">
        <f t="shared" si="3"/>
        <v>3011</v>
      </c>
      <c r="S6" s="20">
        <f t="shared" si="3"/>
        <v>704487</v>
      </c>
      <c r="T6" s="20">
        <f t="shared" si="3"/>
        <v>789.95</v>
      </c>
      <c r="U6" s="20">
        <f t="shared" si="3"/>
        <v>891.81</v>
      </c>
      <c r="V6" s="20">
        <f t="shared" si="3"/>
        <v>472838</v>
      </c>
      <c r="W6" s="20">
        <f t="shared" si="3"/>
        <v>77</v>
      </c>
      <c r="X6" s="20">
        <f t="shared" si="3"/>
        <v>6140.75</v>
      </c>
      <c r="Y6" s="21">
        <f>IF(Y7="",NA(),Y7)</f>
        <v>99.83</v>
      </c>
      <c r="Z6" s="21">
        <f t="shared" ref="Z6:AH6" si="4">IF(Z7="",NA(),Z7)</f>
        <v>99.79</v>
      </c>
      <c r="AA6" s="21">
        <f t="shared" si="4"/>
        <v>100.01</v>
      </c>
      <c r="AB6" s="21">
        <f t="shared" si="4"/>
        <v>99.84</v>
      </c>
      <c r="AC6" s="21">
        <f t="shared" si="4"/>
        <v>100.01</v>
      </c>
      <c r="AD6" s="21">
        <f t="shared" si="4"/>
        <v>109.39</v>
      </c>
      <c r="AE6" s="21">
        <f t="shared" si="4"/>
        <v>109.5</v>
      </c>
      <c r="AF6" s="21">
        <f t="shared" si="4"/>
        <v>108.24</v>
      </c>
      <c r="AG6" s="21">
        <f t="shared" si="4"/>
        <v>105.16</v>
      </c>
      <c r="AH6" s="21">
        <f t="shared" si="4"/>
        <v>106.23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0.22</v>
      </c>
      <c r="AP6" s="21">
        <f t="shared" si="5"/>
        <v>0.01</v>
      </c>
      <c r="AQ6" s="20">
        <f t="shared" si="5"/>
        <v>0</v>
      </c>
      <c r="AR6" s="20">
        <f t="shared" si="5"/>
        <v>0</v>
      </c>
      <c r="AS6" s="20">
        <f t="shared" si="5"/>
        <v>0</v>
      </c>
      <c r="AT6" s="20" t="str">
        <f>IF(AT7="","",IF(AT7="-","【-】","【"&amp;SUBSTITUTE(TEXT(AT7,"#,##0.00"),"-","△")&amp;"】"))</f>
        <v>【3.09】</v>
      </c>
      <c r="AU6" s="21">
        <f>IF(AU7="",NA(),AU7)</f>
        <v>31.84</v>
      </c>
      <c r="AV6" s="21">
        <f t="shared" ref="AV6:BD6" si="6">IF(AV7="",NA(),AV7)</f>
        <v>26.6</v>
      </c>
      <c r="AW6" s="21">
        <f t="shared" si="6"/>
        <v>18.87</v>
      </c>
      <c r="AX6" s="21">
        <f t="shared" si="6"/>
        <v>23.48</v>
      </c>
      <c r="AY6" s="21">
        <f t="shared" si="6"/>
        <v>24.49</v>
      </c>
      <c r="AZ6" s="21">
        <f t="shared" si="6"/>
        <v>64.94</v>
      </c>
      <c r="BA6" s="21">
        <f t="shared" si="6"/>
        <v>70.08</v>
      </c>
      <c r="BB6" s="21">
        <f t="shared" si="6"/>
        <v>72.92</v>
      </c>
      <c r="BC6" s="21">
        <f t="shared" si="6"/>
        <v>71.39</v>
      </c>
      <c r="BD6" s="21">
        <f t="shared" si="6"/>
        <v>74.09</v>
      </c>
      <c r="BE6" s="20" t="str">
        <f>IF(BE7="","",IF(BE7="-","【-】","【"&amp;SUBSTITUTE(TEXT(BE7,"#,##0.00"),"-","△")&amp;"】"))</f>
        <v>【71.39】</v>
      </c>
      <c r="BF6" s="21">
        <f>IF(BF7="",NA(),BF7)</f>
        <v>1031.3599999999999</v>
      </c>
      <c r="BG6" s="21">
        <f t="shared" ref="BG6:BO6" si="7">IF(BG7="",NA(),BG7)</f>
        <v>1007.32</v>
      </c>
      <c r="BH6" s="21">
        <f t="shared" si="7"/>
        <v>972.21</v>
      </c>
      <c r="BI6" s="21">
        <f t="shared" si="7"/>
        <v>960.4</v>
      </c>
      <c r="BJ6" s="21">
        <f t="shared" si="7"/>
        <v>930.44</v>
      </c>
      <c r="BK6" s="21">
        <f t="shared" si="7"/>
        <v>549.48</v>
      </c>
      <c r="BL6" s="21">
        <f t="shared" si="7"/>
        <v>537.13</v>
      </c>
      <c r="BM6" s="21">
        <f t="shared" si="7"/>
        <v>531.38</v>
      </c>
      <c r="BN6" s="21">
        <f t="shared" si="7"/>
        <v>551.04</v>
      </c>
      <c r="BO6" s="21">
        <f t="shared" si="7"/>
        <v>523.58000000000004</v>
      </c>
      <c r="BP6" s="20" t="str">
        <f>IF(BP7="","",IF(BP7="-","【-】","【"&amp;SUBSTITUTE(TEXT(BP7,"#,##0.00"),"-","△")&amp;"】"))</f>
        <v>【669.11】</v>
      </c>
      <c r="BQ6" s="21">
        <f>IF(BQ7="",NA(),BQ7)</f>
        <v>98.53</v>
      </c>
      <c r="BR6" s="21">
        <f t="shared" ref="BR6:BZ6" si="8">IF(BR7="",NA(),BR7)</f>
        <v>98.11</v>
      </c>
      <c r="BS6" s="21">
        <f t="shared" si="8"/>
        <v>99.44</v>
      </c>
      <c r="BT6" s="21">
        <f t="shared" si="8"/>
        <v>97.39</v>
      </c>
      <c r="BU6" s="21">
        <f t="shared" si="8"/>
        <v>95.03</v>
      </c>
      <c r="BV6" s="21">
        <f t="shared" si="8"/>
        <v>113.83</v>
      </c>
      <c r="BW6" s="21">
        <f t="shared" si="8"/>
        <v>112.43</v>
      </c>
      <c r="BX6" s="21">
        <f t="shared" si="8"/>
        <v>110.92</v>
      </c>
      <c r="BY6" s="21">
        <f t="shared" si="8"/>
        <v>105.67</v>
      </c>
      <c r="BZ6" s="21">
        <f t="shared" si="8"/>
        <v>105.37</v>
      </c>
      <c r="CA6" s="20" t="str">
        <f>IF(CA7="","",IF(CA7="-","【-】","【"&amp;SUBSTITUTE(TEXT(CA7,"#,##0.00"),"-","△")&amp;"】"))</f>
        <v>【99.73】</v>
      </c>
      <c r="CB6" s="21">
        <f>IF(CB7="",NA(),CB7)</f>
        <v>186.38</v>
      </c>
      <c r="CC6" s="21">
        <f t="shared" ref="CC6:CK6" si="9">IF(CC7="",NA(),CC7)</f>
        <v>186.8</v>
      </c>
      <c r="CD6" s="21">
        <f t="shared" si="9"/>
        <v>183.48</v>
      </c>
      <c r="CE6" s="21">
        <f t="shared" si="9"/>
        <v>181.3</v>
      </c>
      <c r="CF6" s="21">
        <f t="shared" si="9"/>
        <v>186.51</v>
      </c>
      <c r="CG6" s="21">
        <f t="shared" si="9"/>
        <v>116.87</v>
      </c>
      <c r="CH6" s="21">
        <f t="shared" si="9"/>
        <v>118.55</v>
      </c>
      <c r="CI6" s="21">
        <f t="shared" si="9"/>
        <v>119.33</v>
      </c>
      <c r="CJ6" s="21">
        <f t="shared" si="9"/>
        <v>118.72</v>
      </c>
      <c r="CK6" s="21">
        <f t="shared" si="9"/>
        <v>120.5</v>
      </c>
      <c r="CL6" s="20" t="str">
        <f>IF(CL7="","",IF(CL7="-","【-】","【"&amp;SUBSTITUTE(TEXT(CL7,"#,##0.00"),"-","△")&amp;"】"))</f>
        <v>【134.98】</v>
      </c>
      <c r="CM6" s="21">
        <f>IF(CM7="",NA(),CM7)</f>
        <v>224.58</v>
      </c>
      <c r="CN6" s="21">
        <f t="shared" ref="CN6:CV6" si="10">IF(CN7="",NA(),CN7)</f>
        <v>218.56</v>
      </c>
      <c r="CO6" s="21">
        <f t="shared" si="10"/>
        <v>222.69</v>
      </c>
      <c r="CP6" s="21">
        <f t="shared" si="10"/>
        <v>63.66</v>
      </c>
      <c r="CQ6" s="21">
        <f t="shared" si="10"/>
        <v>58.43</v>
      </c>
      <c r="CR6" s="21">
        <f t="shared" si="10"/>
        <v>59.44</v>
      </c>
      <c r="CS6" s="21">
        <f t="shared" si="10"/>
        <v>57.38</v>
      </c>
      <c r="CT6" s="21">
        <f t="shared" si="10"/>
        <v>58.09</v>
      </c>
      <c r="CU6" s="21">
        <f t="shared" si="10"/>
        <v>58.16</v>
      </c>
      <c r="CV6" s="21">
        <f t="shared" si="10"/>
        <v>58.91</v>
      </c>
      <c r="CW6" s="20" t="str">
        <f>IF(CW7="","",IF(CW7="-","【-】","【"&amp;SUBSTITUTE(TEXT(CW7,"#,##0.00"),"-","△")&amp;"】"))</f>
        <v>【59.99】</v>
      </c>
      <c r="CX6" s="21">
        <f>IF(CX7="",NA(),CX7)</f>
        <v>88.21</v>
      </c>
      <c r="CY6" s="21">
        <f t="shared" ref="CY6:DG6" si="11">IF(CY7="",NA(),CY7)</f>
        <v>89.03</v>
      </c>
      <c r="CZ6" s="21">
        <f t="shared" si="11"/>
        <v>89.57</v>
      </c>
      <c r="DA6" s="21">
        <f t="shared" si="11"/>
        <v>90.85</v>
      </c>
      <c r="DB6" s="21">
        <f t="shared" si="11"/>
        <v>92.16</v>
      </c>
      <c r="DC6" s="21">
        <f t="shared" si="11"/>
        <v>98.9</v>
      </c>
      <c r="DD6" s="21">
        <f t="shared" si="11"/>
        <v>98.98</v>
      </c>
      <c r="DE6" s="21">
        <f t="shared" si="11"/>
        <v>99.01</v>
      </c>
      <c r="DF6" s="21">
        <f t="shared" si="11"/>
        <v>99.1</v>
      </c>
      <c r="DG6" s="21">
        <f t="shared" si="11"/>
        <v>99.16</v>
      </c>
      <c r="DH6" s="20" t="str">
        <f>IF(DH7="","",IF(DH7="-","【-】","【"&amp;SUBSTITUTE(TEXT(DH7,"#,##0.00"),"-","△")&amp;"】"))</f>
        <v>【95.72】</v>
      </c>
      <c r="DI6" s="21">
        <f>IF(DI7="",NA(),DI7)</f>
        <v>19.43</v>
      </c>
      <c r="DJ6" s="21">
        <f t="shared" ref="DJ6:DR6" si="12">IF(DJ7="",NA(),DJ7)</f>
        <v>21.48</v>
      </c>
      <c r="DK6" s="21">
        <f t="shared" si="12"/>
        <v>23.47</v>
      </c>
      <c r="DL6" s="21">
        <f t="shared" si="12"/>
        <v>25.38</v>
      </c>
      <c r="DM6" s="21">
        <f t="shared" si="12"/>
        <v>27.36</v>
      </c>
      <c r="DN6" s="21">
        <f t="shared" si="12"/>
        <v>45.79</v>
      </c>
      <c r="DO6" s="21">
        <f t="shared" si="12"/>
        <v>47.06</v>
      </c>
      <c r="DP6" s="21">
        <f t="shared" si="12"/>
        <v>48.25</v>
      </c>
      <c r="DQ6" s="21">
        <f t="shared" si="12"/>
        <v>49.35</v>
      </c>
      <c r="DR6" s="21">
        <f t="shared" si="12"/>
        <v>50.38</v>
      </c>
      <c r="DS6" s="20" t="str">
        <f>IF(DS7="","",IF(DS7="-","【-】","【"&amp;SUBSTITUTE(TEXT(DS7,"#,##0.00"),"-","△")&amp;"】"))</f>
        <v>【38.17】</v>
      </c>
      <c r="DT6" s="21">
        <f>IF(DT7="",NA(),DT7)</f>
        <v>3.58</v>
      </c>
      <c r="DU6" s="21">
        <f t="shared" ref="DU6:EC6" si="13">IF(DU7="",NA(),DU7)</f>
        <v>3.6</v>
      </c>
      <c r="DV6" s="21">
        <f t="shared" si="13"/>
        <v>4.05</v>
      </c>
      <c r="DW6" s="21">
        <f t="shared" si="13"/>
        <v>4.4800000000000004</v>
      </c>
      <c r="DX6" s="21">
        <f t="shared" si="13"/>
        <v>4.92</v>
      </c>
      <c r="DY6" s="21">
        <f t="shared" si="13"/>
        <v>9</v>
      </c>
      <c r="DZ6" s="21">
        <f t="shared" si="13"/>
        <v>9.6300000000000008</v>
      </c>
      <c r="EA6" s="21">
        <f t="shared" si="13"/>
        <v>10.76</v>
      </c>
      <c r="EB6" s="21">
        <f t="shared" si="13"/>
        <v>12.06</v>
      </c>
      <c r="EC6" s="21">
        <f t="shared" si="13"/>
        <v>13.41</v>
      </c>
      <c r="ED6" s="20" t="str">
        <f>IF(ED7="","",IF(ED7="-","【-】","【"&amp;SUBSTITUTE(TEXT(ED7,"#,##0.00"),"-","△")&amp;"】"))</f>
        <v>【6.54】</v>
      </c>
      <c r="EE6" s="21">
        <f>IF(EE7="",NA(),EE7)</f>
        <v>0.05</v>
      </c>
      <c r="EF6" s="21">
        <f t="shared" ref="EF6:EN6" si="14">IF(EF7="",NA(),EF7)</f>
        <v>0.08</v>
      </c>
      <c r="EG6" s="21">
        <f t="shared" si="14"/>
        <v>0.08</v>
      </c>
      <c r="EH6" s="21">
        <f t="shared" si="14"/>
        <v>0.08</v>
      </c>
      <c r="EI6" s="21">
        <f t="shared" si="14"/>
        <v>0.09</v>
      </c>
      <c r="EJ6" s="21">
        <f t="shared" si="14"/>
        <v>0.43</v>
      </c>
      <c r="EK6" s="21">
        <f t="shared" si="14"/>
        <v>0.39</v>
      </c>
      <c r="EL6" s="21">
        <f t="shared" si="14"/>
        <v>0.41</v>
      </c>
      <c r="EM6" s="21">
        <f t="shared" si="14"/>
        <v>0.41</v>
      </c>
      <c r="EN6" s="21">
        <f t="shared" si="14"/>
        <v>0.45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331007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42.88</v>
      </c>
      <c r="P7" s="24">
        <v>67.349999999999994</v>
      </c>
      <c r="Q7" s="24">
        <v>85.77</v>
      </c>
      <c r="R7" s="24">
        <v>3011</v>
      </c>
      <c r="S7" s="24">
        <v>704487</v>
      </c>
      <c r="T7" s="24">
        <v>789.95</v>
      </c>
      <c r="U7" s="24">
        <v>891.81</v>
      </c>
      <c r="V7" s="24">
        <v>472838</v>
      </c>
      <c r="W7" s="24">
        <v>77</v>
      </c>
      <c r="X7" s="24">
        <v>6140.75</v>
      </c>
      <c r="Y7" s="24">
        <v>99.83</v>
      </c>
      <c r="Z7" s="24">
        <v>99.79</v>
      </c>
      <c r="AA7" s="24">
        <v>100.01</v>
      </c>
      <c r="AB7" s="24">
        <v>99.84</v>
      </c>
      <c r="AC7" s="24">
        <v>100.01</v>
      </c>
      <c r="AD7" s="24">
        <v>109.39</v>
      </c>
      <c r="AE7" s="24">
        <v>109.5</v>
      </c>
      <c r="AF7" s="24">
        <v>108.24</v>
      </c>
      <c r="AG7" s="24">
        <v>105.16</v>
      </c>
      <c r="AH7" s="24">
        <v>106.23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0.22</v>
      </c>
      <c r="AP7" s="24">
        <v>0.01</v>
      </c>
      <c r="AQ7" s="24">
        <v>0</v>
      </c>
      <c r="AR7" s="24">
        <v>0</v>
      </c>
      <c r="AS7" s="24">
        <v>0</v>
      </c>
      <c r="AT7" s="24">
        <v>3.09</v>
      </c>
      <c r="AU7" s="24">
        <v>31.84</v>
      </c>
      <c r="AV7" s="24">
        <v>26.6</v>
      </c>
      <c r="AW7" s="24">
        <v>18.87</v>
      </c>
      <c r="AX7" s="24">
        <v>23.48</v>
      </c>
      <c r="AY7" s="24">
        <v>24.49</v>
      </c>
      <c r="AZ7" s="24">
        <v>64.94</v>
      </c>
      <c r="BA7" s="24">
        <v>70.08</v>
      </c>
      <c r="BB7" s="24">
        <v>72.92</v>
      </c>
      <c r="BC7" s="24">
        <v>71.39</v>
      </c>
      <c r="BD7" s="24">
        <v>74.09</v>
      </c>
      <c r="BE7" s="24">
        <v>71.39</v>
      </c>
      <c r="BF7" s="24">
        <v>1031.3599999999999</v>
      </c>
      <c r="BG7" s="24">
        <v>1007.32</v>
      </c>
      <c r="BH7" s="24">
        <v>972.21</v>
      </c>
      <c r="BI7" s="24">
        <v>960.4</v>
      </c>
      <c r="BJ7" s="24">
        <v>930.44</v>
      </c>
      <c r="BK7" s="24">
        <v>549.48</v>
      </c>
      <c r="BL7" s="24">
        <v>537.13</v>
      </c>
      <c r="BM7" s="24">
        <v>531.38</v>
      </c>
      <c r="BN7" s="24">
        <v>551.04</v>
      </c>
      <c r="BO7" s="24">
        <v>523.58000000000004</v>
      </c>
      <c r="BP7" s="24">
        <v>669.11</v>
      </c>
      <c r="BQ7" s="24">
        <v>98.53</v>
      </c>
      <c r="BR7" s="24">
        <v>98.11</v>
      </c>
      <c r="BS7" s="24">
        <v>99.44</v>
      </c>
      <c r="BT7" s="24">
        <v>97.39</v>
      </c>
      <c r="BU7" s="24">
        <v>95.03</v>
      </c>
      <c r="BV7" s="24">
        <v>113.83</v>
      </c>
      <c r="BW7" s="24">
        <v>112.43</v>
      </c>
      <c r="BX7" s="24">
        <v>110.92</v>
      </c>
      <c r="BY7" s="24">
        <v>105.67</v>
      </c>
      <c r="BZ7" s="24">
        <v>105.37</v>
      </c>
      <c r="CA7" s="24">
        <v>99.73</v>
      </c>
      <c r="CB7" s="24">
        <v>186.38</v>
      </c>
      <c r="CC7" s="24">
        <v>186.8</v>
      </c>
      <c r="CD7" s="24">
        <v>183.48</v>
      </c>
      <c r="CE7" s="24">
        <v>181.3</v>
      </c>
      <c r="CF7" s="24">
        <v>186.51</v>
      </c>
      <c r="CG7" s="24">
        <v>116.87</v>
      </c>
      <c r="CH7" s="24">
        <v>118.55</v>
      </c>
      <c r="CI7" s="24">
        <v>119.33</v>
      </c>
      <c r="CJ7" s="24">
        <v>118.72</v>
      </c>
      <c r="CK7" s="24">
        <v>120.5</v>
      </c>
      <c r="CL7" s="24">
        <v>134.97999999999999</v>
      </c>
      <c r="CM7" s="24">
        <v>224.58</v>
      </c>
      <c r="CN7" s="24">
        <v>218.56</v>
      </c>
      <c r="CO7" s="24">
        <v>222.69</v>
      </c>
      <c r="CP7" s="24">
        <v>63.66</v>
      </c>
      <c r="CQ7" s="24">
        <v>58.43</v>
      </c>
      <c r="CR7" s="24">
        <v>59.44</v>
      </c>
      <c r="CS7" s="24">
        <v>57.38</v>
      </c>
      <c r="CT7" s="24">
        <v>58.09</v>
      </c>
      <c r="CU7" s="24">
        <v>58.16</v>
      </c>
      <c r="CV7" s="24">
        <v>58.91</v>
      </c>
      <c r="CW7" s="24">
        <v>59.99</v>
      </c>
      <c r="CX7" s="24">
        <v>88.21</v>
      </c>
      <c r="CY7" s="24">
        <v>89.03</v>
      </c>
      <c r="CZ7" s="24">
        <v>89.57</v>
      </c>
      <c r="DA7" s="24">
        <v>90.85</v>
      </c>
      <c r="DB7" s="24">
        <v>92.16</v>
      </c>
      <c r="DC7" s="24">
        <v>98.9</v>
      </c>
      <c r="DD7" s="24">
        <v>98.98</v>
      </c>
      <c r="DE7" s="24">
        <v>99.01</v>
      </c>
      <c r="DF7" s="24">
        <v>99.1</v>
      </c>
      <c r="DG7" s="24">
        <v>99.16</v>
      </c>
      <c r="DH7" s="24">
        <v>95.72</v>
      </c>
      <c r="DI7" s="24">
        <v>19.43</v>
      </c>
      <c r="DJ7" s="24">
        <v>21.48</v>
      </c>
      <c r="DK7" s="24">
        <v>23.47</v>
      </c>
      <c r="DL7" s="24">
        <v>25.38</v>
      </c>
      <c r="DM7" s="24">
        <v>27.36</v>
      </c>
      <c r="DN7" s="24">
        <v>45.79</v>
      </c>
      <c r="DO7" s="24">
        <v>47.06</v>
      </c>
      <c r="DP7" s="24">
        <v>48.25</v>
      </c>
      <c r="DQ7" s="24">
        <v>49.35</v>
      </c>
      <c r="DR7" s="24">
        <v>50.38</v>
      </c>
      <c r="DS7" s="24">
        <v>38.17</v>
      </c>
      <c r="DT7" s="24">
        <v>3.58</v>
      </c>
      <c r="DU7" s="24">
        <v>3.6</v>
      </c>
      <c r="DV7" s="24">
        <v>4.05</v>
      </c>
      <c r="DW7" s="24">
        <v>4.4800000000000004</v>
      </c>
      <c r="DX7" s="24">
        <v>4.92</v>
      </c>
      <c r="DY7" s="24">
        <v>9</v>
      </c>
      <c r="DZ7" s="24">
        <v>9.6300000000000008</v>
      </c>
      <c r="EA7" s="24">
        <v>10.76</v>
      </c>
      <c r="EB7" s="24">
        <v>12.06</v>
      </c>
      <c r="EC7" s="24">
        <v>13.41</v>
      </c>
      <c r="ED7" s="24">
        <v>6.54</v>
      </c>
      <c r="EE7" s="24">
        <v>0.05</v>
      </c>
      <c r="EF7" s="24">
        <v>0.08</v>
      </c>
      <c r="EG7" s="24">
        <v>0.08</v>
      </c>
      <c r="EH7" s="24">
        <v>0.08</v>
      </c>
      <c r="EI7" s="24">
        <v>0.09</v>
      </c>
      <c r="EJ7" s="24">
        <v>0.43</v>
      </c>
      <c r="EK7" s="24">
        <v>0.39</v>
      </c>
      <c r="EL7" s="24">
        <v>0.41</v>
      </c>
      <c r="EM7" s="24">
        <v>0.41</v>
      </c>
      <c r="EN7" s="24">
        <v>0.45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P0185183</cp:lastModifiedBy>
  <cp:lastPrinted>2023-01-18T01:31:10Z</cp:lastPrinted>
  <dcterms:created xsi:type="dcterms:W3CDTF">2023-01-12T23:33:44Z</dcterms:created>
  <dcterms:modified xsi:type="dcterms:W3CDTF">2023-01-18T01:34:47Z</dcterms:modified>
  <cp:category/>
</cp:coreProperties>
</file>