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500 経営関係業務\400 決算\100 決算事務 &amp; 決算統計\R03決算統計\02 決算統計\10 公営企業に係る経営比較分析表\01_回答\"/>
    </mc:Choice>
  </mc:AlternateContent>
  <workbookProtection workbookAlgorithmName="SHA-512" workbookHashValue="qUa1NBvMJHaHRVrZQXSCVQt3xEGfFpHbJGNrxpGkkOfckyB74knTqSIgJNfTyujkJeC/HMtBdX4sy4CVpzEfIg==" workbookSaltValue="TUHeyv5JSZ3htrqbuEU8AA==" workbookSpinCount="100000" lockStructure="1"/>
  <bookViews>
    <workbookView xWindow="0" yWindow="90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AD10" i="4"/>
  <c r="W10" i="4"/>
  <c r="P10" i="4"/>
  <c r="B10" i="4"/>
  <c r="BB8" i="4"/>
  <c r="AT8" i="4"/>
  <c r="AL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<sst xmlns="http://schemas.openxmlformats.org/spreadsheetml/2006/main" count="231" uniqueCount="117">
  <si>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</si>
  <si>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</si>
  <si>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</si>
  <si>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</si>
  <si>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</si>
  <si>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</si>
  <si>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</si>
  <si>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</si>
  <si>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</si>
  <si>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</si>
  <si>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</si>
  <si>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</si>
  <si>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</si>
  <si>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</si>
  <si>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</si>
  <si>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</si>
  <si>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</si>
  <si>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</si>
  <si>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</si>
  <si>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</si>
  <si>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</si>
  <si>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</si>
  <si>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</si>
  <si>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</si>
  <si>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</si>
  <si>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</si>
  <si>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</si>
  <si>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</si>
  <si>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</si>
  <si>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</si>
  <si>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</si>
  <si>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</si>
  <si>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</si>
  <si>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</si>
  <si>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</si>
  <si>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</si>
  <si>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</si>
  <si>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</si>
  <si>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</si>
  <si>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</si>
  <si>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</si>
  <si>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</si>
  <si>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</si>
  <si>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</si>
  <si>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</si>
  <si>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</si>
  <si>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</si>
  <si>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</si>
  <si>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</si>
  <si>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</si>
  <si>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</si>
  <si>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</si>
  <si>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</si>
  <si>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</si>
  <si>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</si>
  <si>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</si>
  <si>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</si>
  <si>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</si>
  <si>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</si>
  <si>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</si>
  <si>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</si>
  <si>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</si>
  <si>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</si>
  <si>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</si>
  <si>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</si>
  <si>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</si>
  <si>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</si>
  <si>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</si>
  <si>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</si>
  <si>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</si>
  <si>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</si>
  <si>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</si>
  <si>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</si>
  <si>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</si>
  <si>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</si>
  <si>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</si>
  <si>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</si>
  <si>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</si>
  <si>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</si>
  <si>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</si>
  <si>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</si>
  <si>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</si>
  <si>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</si>
  <si>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</si>
  <si>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</si>
  <si>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</si>
  <si>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</si>
  <si>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</si>
  <si>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</si>
  <si>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</si>
  <si>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</si>
  <si>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</si>
  <si>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</si>
  <si>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</si>
  <si>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</si>
  <si>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</si>
  <si>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岡山県　岡山市</t>
  </si>
  <si>
    <t>法適用</t>
  </si>
  <si>
    <t>下水道事業</t>
  </si>
  <si>
    <t>農業集落排水</t>
  </si>
  <si>
    <t>F1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</si>
  <si>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</si>
  <si>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</si>
  <si>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</si>
  <si>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</si>
  <si>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</si>
  <si>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</si>
  <si>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</si>
  <si>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</si>
  <si>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</si>
  <si>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</si>
  <si>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</si>
  <si>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</si>
  <si>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</si>
  <si>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格的な整備時期が平成一桁以降と遅い上に、償却年数の短い設備が多い処理場が多いことから、近年、老朽化の指標のうち、有形固定資産減価償却率が類似団体平均を上回っている（本市は平成22年度より地方公営企業法を適用しており、①有形固定資産減価償却率（％）は法適用以降の減価償却累計で算出されるため、その点に留意する必要がある。）。
　ただし、将来的には多額の更新需要が見込まれることから、長寿命化や改築更新費用の平準化を計画的に進める必要がある。</t>
    <rPh sb="19" eb="20">
      <t>ウエ</t>
    </rPh>
    <rPh sb="22" eb="24">
      <t>ショウキャク</t>
    </rPh>
    <rPh sb="24" eb="26">
      <t>ネンスウ</t>
    </rPh>
    <rPh sb="27" eb="28">
      <t>ミジカ</t>
    </rPh>
    <rPh sb="29" eb="31">
      <t>セツビ</t>
    </rPh>
    <rPh sb="32" eb="33">
      <t>オオ</t>
    </rPh>
    <rPh sb="34" eb="37">
      <t>ショリジョウ</t>
    </rPh>
    <rPh sb="38" eb="39">
      <t>オオ</t>
    </rPh>
    <rPh sb="45" eb="47">
      <t>キンネン</t>
    </rPh>
    <rPh sb="58" eb="60">
      <t>ユウケイ</t>
    </rPh>
    <rPh sb="60" eb="62">
      <t>コテイ</t>
    </rPh>
    <rPh sb="62" eb="64">
      <t>シサン</t>
    </rPh>
    <rPh sb="64" eb="66">
      <t>ゲンカ</t>
    </rPh>
    <rPh sb="66" eb="68">
      <t>ショウキャク</t>
    </rPh>
    <rPh sb="68" eb="69">
      <t>リツ</t>
    </rPh>
    <rPh sb="70" eb="72">
      <t>ルイジ</t>
    </rPh>
    <rPh sb="72" eb="74">
      <t>ダンタイ</t>
    </rPh>
    <rPh sb="74" eb="76">
      <t>ヘイキン</t>
    </rPh>
    <rPh sb="77" eb="79">
      <t>ウワマワ</t>
    </rPh>
    <phoneticPr fontId="4"/>
  </si>
  <si>
    <t xml:space="preserve">　持続可能な下水道事業の運営を図るため、Ｈ27年度に策定した経営戦略（岡山市下水道事業経営計画2016）の中で目標数値を定め、ＰＤＣＡサイクルにより経営改善を図ることとしている。
　具体的には、接続促進による使用料収入の確保、施設の統廃合や施設管理の効率化等による支出の削減等により、経営改善を進めることとしている。
</t>
    <phoneticPr fontId="4"/>
  </si>
  <si>
    <t>　農業集落排水事業については、整備が終了していることから、水洗化率は高い。
　一方で、処理施設が点在していることから、経営効率は特定環境保全公共下水道事業よりもさらに悪い。
　各指標の特徴としては以下のとおり
①一般会計繰入金により赤字相当額を補てんしており、１００％程度となっている。
②一般会計繰入金により赤字相当額を補てんしており、欠損金は生じていない。
③整備が終了しており、経費に占める償還元金の割合も減少してきているため、改善傾向にある。
④類似団体と比較して処理施設数が多いこと等により、高水準であるが、確実に減少している。
⑤使用料対象としている額に対し、１００％は賄えていない。
⑥資本費が高いこと（④）等により、高水準となっている。
⑦処理区域内人口の減少等により減少傾向にあるが、類似団体と比較して平均程度となってる。
⑧整備が終了していることから、高水準となっている。</t>
    <rPh sb="39" eb="41">
      <t>イッポウ</t>
    </rPh>
    <rPh sb="182" eb="184">
      <t>セイビ</t>
    </rPh>
    <rPh sb="185" eb="187">
      <t>シュウリョウ</t>
    </rPh>
    <rPh sb="192" eb="194">
      <t>ケイヒ</t>
    </rPh>
    <rPh sb="195" eb="196">
      <t>シ</t>
    </rPh>
    <rPh sb="198" eb="200">
      <t>ショウカン</t>
    </rPh>
    <rPh sb="200" eb="202">
      <t>ガンキン</t>
    </rPh>
    <rPh sb="203" eb="205">
      <t>ワリアイ</t>
    </rPh>
    <rPh sb="206" eb="208">
      <t>ゲンショウ</t>
    </rPh>
    <rPh sb="217" eb="219">
      <t>カイゼン</t>
    </rPh>
    <rPh sb="219" eb="221">
      <t>ケイコウ</t>
    </rPh>
    <rPh sb="232" eb="234">
      <t>ヒカク</t>
    </rPh>
    <rPh sb="351" eb="355">
      <t>ルイジダンタイ</t>
    </rPh>
    <rPh sb="356" eb="358">
      <t>ヒカク</t>
    </rPh>
    <rPh sb="360" eb="364">
      <t>ヘイキンテイド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</si>
</sst>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CE-49EB-BC7C-3100061E4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0.02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CE-49EB-BC7C-3100061E4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51.43</c:v>
                </c:pt>
                <c:pt idx="1">
                  <c:v>50.77</c:v>
                </c:pt>
                <c:pt idx="2">
                  <c:v>49.78</c:v>
                </c:pt>
                <c:pt idx="3">
                  <c:v>51.37</c:v>
                </c:pt>
                <c:pt idx="4">
                  <c:v>50.44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A5-404A-8549-B6B8571E0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51.75</c:v>
                </c:pt>
                <c:pt idx="1">
                  <c:v>50.68</c:v>
                </c:pt>
                <c:pt idx="2">
                  <c:v>50.14</c:v>
                </c:pt>
                <c:pt idx="3">
                  <c:v>55.26</c:v>
                </c:pt>
                <c:pt idx="4">
                  <c:v>54.54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A5-404A-8549-B6B8571E0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93.41</c:v>
                </c:pt>
                <c:pt idx="1">
                  <c:v>94.1</c:v>
                </c:pt>
                <c:pt idx="2">
                  <c:v>94.32</c:v>
                </c:pt>
                <c:pt idx="3">
                  <c:v>94.7</c:v>
                </c:pt>
                <c:pt idx="4">
                  <c:v>95.03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5-481D-9F98-F8F5B1481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84.84</c:v>
                </c:pt>
                <c:pt idx="1">
                  <c:v>84.86</c:v>
                </c:pt>
                <c:pt idx="2">
                  <c:v>84.98</c:v>
                </c:pt>
                <c:pt idx="3">
                  <c:v>90.52</c:v>
                </c:pt>
                <c:pt idx="4">
                  <c:v>90.3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5-481D-9F98-F8F5B1481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100.01</c:v>
                </c:pt>
                <c:pt idx="2">
                  <c:v>100.03</c:v>
                </c:pt>
                <c:pt idx="3">
                  <c:v>99.99</c:v>
                </c:pt>
                <c:pt idx="4">
                  <c:v>100.01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5F-4EE6-BD80-A916872AA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100.95</c:v>
                </c:pt>
                <c:pt idx="1">
                  <c:v>101.77</c:v>
                </c:pt>
                <c:pt idx="2">
                  <c:v>103.6</c:v>
                </c:pt>
                <c:pt idx="3">
                  <c:v>103.09</c:v>
                </c:pt>
                <c:pt idx="4">
                  <c:v>102.11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5F-4EE6-BD80-A916872AA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25.54</c:v>
                </c:pt>
                <c:pt idx="1">
                  <c:v>27.88</c:v>
                </c:pt>
                <c:pt idx="2">
                  <c:v>30.4</c:v>
                </c:pt>
                <c:pt idx="3">
                  <c:v>32.86</c:v>
                </c:pt>
                <c:pt idx="4">
                  <c:v>35.14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B8-4ACE-BE7C-D0AB3606E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24.87</c:v>
                </c:pt>
                <c:pt idx="1">
                  <c:v>24.13</c:v>
                </c:pt>
                <c:pt idx="2">
                  <c:v>23.06</c:v>
                </c:pt>
                <c:pt idx="3">
                  <c:v>24.8</c:v>
                </c:pt>
                <c:pt idx="4">
                  <c:v>28.12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B8-4ACE-BE7C-D0AB3606E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15-4584-BB64-CF553F268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15-4584-BB64-CF553F268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F-4C35-BFF0-B93D87A25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224.04</c:v>
                </c:pt>
                <c:pt idx="1">
                  <c:v>227.4</c:v>
                </c:pt>
                <c:pt idx="2">
                  <c:v>193.99</c:v>
                </c:pt>
                <c:pt idx="3">
                  <c:v>101.24</c:v>
                </c:pt>
                <c:pt idx="4">
                  <c:v>124.9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1F-4C35-BFF0-B93D87A25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26.98</c:v>
                </c:pt>
                <c:pt idx="1">
                  <c:v>24.26</c:v>
                </c:pt>
                <c:pt idx="2">
                  <c:v>15.59</c:v>
                </c:pt>
                <c:pt idx="3">
                  <c:v>16.45</c:v>
                </c:pt>
                <c:pt idx="4">
                  <c:v>22.27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A-4FBA-B837-FE1C3938E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29.91</c:v>
                </c:pt>
                <c:pt idx="1">
                  <c:v>29.54</c:v>
                </c:pt>
                <c:pt idx="2">
                  <c:v>26.99</c:v>
                </c:pt>
                <c:pt idx="3">
                  <c:v>37.24</c:v>
                </c:pt>
                <c:pt idx="4">
                  <c:v>33.58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2A-4FBA-B837-FE1C3938E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1962.02</c:v>
                </c:pt>
                <c:pt idx="1">
                  <c:v>1909.47</c:v>
                </c:pt>
                <c:pt idx="2">
                  <c:v>1802.91</c:v>
                </c:pt>
                <c:pt idx="3">
                  <c:v>1655.82</c:v>
                </c:pt>
                <c:pt idx="4">
                  <c:v>1612.73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46-4B20-A37B-1F9307D7B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855.8</c:v>
                </c:pt>
                <c:pt idx="1">
                  <c:v>789.46</c:v>
                </c:pt>
                <c:pt idx="2">
                  <c:v>826.83</c:v>
                </c:pt>
                <c:pt idx="3">
                  <c:v>783.8</c:v>
                </c:pt>
                <c:pt idx="4">
                  <c:v>778.81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46-4B20-A37B-1F9307D7B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30.83</c:v>
                </c:pt>
                <c:pt idx="1">
                  <c:v>30.11</c:v>
                </c:pt>
                <c:pt idx="2">
                  <c:v>29.14</c:v>
                </c:pt>
                <c:pt idx="3">
                  <c:v>30.36</c:v>
                </c:pt>
                <c:pt idx="4">
                  <c:v>32.15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63-4581-8F4F-F19BD6AAF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59.8</c:v>
                </c:pt>
                <c:pt idx="1">
                  <c:v>57.77</c:v>
                </c:pt>
                <c:pt idx="2">
                  <c:v>57.31</c:v>
                </c:pt>
                <c:pt idx="3">
                  <c:v>68.11</c:v>
                </c:pt>
                <c:pt idx="4">
                  <c:v>67.23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63-4581-8F4F-F19BD6AAF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508.63</c:v>
                </c:pt>
                <c:pt idx="1">
                  <c:v>522.53</c:v>
                </c:pt>
                <c:pt idx="2">
                  <c:v>542.37</c:v>
                </c:pt>
                <c:pt idx="3">
                  <c:v>521.84</c:v>
                </c:pt>
                <c:pt idx="4">
                  <c:v>496.33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5C-4E05-8469-AE2495E98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263.76</c:v>
                </c:pt>
                <c:pt idx="1">
                  <c:v>274.35000000000002</c:v>
                </c:pt>
                <c:pt idx="2">
                  <c:v>273.52</c:v>
                </c:pt>
                <c:pt idx="3">
                  <c:v>222.41</c:v>
                </c:pt>
                <c:pt idx="4">
                  <c:v>228.21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5C-4E05-8469-AE2495E98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【128.23】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55" zoomScaleNormal="100" workbookViewId="0">
      <selection activeCell="BI37" sqref="BI37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岡山県　岡山市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農業集落排水</v>
      </c>
      <c r="Q8" s="35"/>
      <c r="R8" s="35"/>
      <c r="S8" s="35"/>
      <c r="T8" s="35"/>
      <c r="U8" s="35"/>
      <c r="V8" s="35"/>
      <c r="W8" s="35" t="str">
        <f>データ!L6</f>
        <v>F1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704487</v>
      </c>
      <c r="AM8" s="37"/>
      <c r="AN8" s="37"/>
      <c r="AO8" s="37"/>
      <c r="AP8" s="37"/>
      <c r="AQ8" s="37"/>
      <c r="AR8" s="37"/>
      <c r="AS8" s="37"/>
      <c r="AT8" s="38">
        <f>データ!T6</f>
        <v>789.95</v>
      </c>
      <c r="AU8" s="38"/>
      <c r="AV8" s="38"/>
      <c r="AW8" s="38"/>
      <c r="AX8" s="38"/>
      <c r="AY8" s="38"/>
      <c r="AZ8" s="38"/>
      <c r="BA8" s="38"/>
      <c r="BB8" s="38">
        <f>データ!U6</f>
        <v>891.81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>
        <f>データ!O6</f>
        <v>41.69</v>
      </c>
      <c r="J10" s="38"/>
      <c r="K10" s="38"/>
      <c r="L10" s="38"/>
      <c r="M10" s="38"/>
      <c r="N10" s="38"/>
      <c r="O10" s="38"/>
      <c r="P10" s="38">
        <f>データ!P6</f>
        <v>0.98</v>
      </c>
      <c r="Q10" s="38"/>
      <c r="R10" s="38"/>
      <c r="S10" s="38"/>
      <c r="T10" s="38"/>
      <c r="U10" s="38"/>
      <c r="V10" s="38"/>
      <c r="W10" s="38">
        <f>データ!Q6</f>
        <v>97.15</v>
      </c>
      <c r="X10" s="38"/>
      <c r="Y10" s="38"/>
      <c r="Z10" s="38"/>
      <c r="AA10" s="38"/>
      <c r="AB10" s="38"/>
      <c r="AC10" s="38"/>
      <c r="AD10" s="37">
        <f>データ!R6</f>
        <v>3011</v>
      </c>
      <c r="AE10" s="37"/>
      <c r="AF10" s="37"/>
      <c r="AG10" s="37"/>
      <c r="AH10" s="37"/>
      <c r="AI10" s="37"/>
      <c r="AJ10" s="37"/>
      <c r="AK10" s="2"/>
      <c r="AL10" s="37">
        <f>データ!V6</f>
        <v>6858</v>
      </c>
      <c r="AM10" s="37"/>
      <c r="AN10" s="37"/>
      <c r="AO10" s="37"/>
      <c r="AP10" s="37"/>
      <c r="AQ10" s="37"/>
      <c r="AR10" s="37"/>
      <c r="AS10" s="37"/>
      <c r="AT10" s="38">
        <f>データ!W6</f>
        <v>2.34</v>
      </c>
      <c r="AU10" s="38"/>
      <c r="AV10" s="38"/>
      <c r="AW10" s="38"/>
      <c r="AX10" s="38"/>
      <c r="AY10" s="38"/>
      <c r="AZ10" s="38"/>
      <c r="BA10" s="38"/>
      <c r="BB10" s="38">
        <f>データ!X6</f>
        <v>2930.77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116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71" t="s">
        <v>114</v>
      </c>
      <c r="BM47" s="72"/>
      <c r="BN47" s="72"/>
      <c r="BO47" s="72"/>
      <c r="BP47" s="72"/>
      <c r="BQ47" s="72"/>
      <c r="BR47" s="72"/>
      <c r="BS47" s="72"/>
      <c r="BT47" s="72"/>
      <c r="BU47" s="72"/>
      <c r="BV47" s="72"/>
      <c r="BW47" s="72"/>
      <c r="BX47" s="72"/>
      <c r="BY47" s="72"/>
      <c r="BZ47" s="7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71"/>
      <c r="BM48" s="72"/>
      <c r="BN48" s="72"/>
      <c r="BO48" s="72"/>
      <c r="BP48" s="72"/>
      <c r="BQ48" s="72"/>
      <c r="BR48" s="72"/>
      <c r="BS48" s="72"/>
      <c r="BT48" s="72"/>
      <c r="BU48" s="72"/>
      <c r="BV48" s="72"/>
      <c r="BW48" s="72"/>
      <c r="BX48" s="72"/>
      <c r="BY48" s="72"/>
      <c r="BZ48" s="7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71"/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71"/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71"/>
      <c r="BM51" s="72"/>
      <c r="BN51" s="72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  <c r="BZ51" s="7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71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71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  <c r="BX53" s="72"/>
      <c r="BY53" s="72"/>
      <c r="BZ53" s="7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71"/>
      <c r="BM54" s="72"/>
      <c r="BN54" s="72"/>
      <c r="BO54" s="72"/>
      <c r="BP54" s="72"/>
      <c r="BQ54" s="72"/>
      <c r="BR54" s="72"/>
      <c r="BS54" s="72"/>
      <c r="BT54" s="72"/>
      <c r="BU54" s="72"/>
      <c r="BV54" s="72"/>
      <c r="BW54" s="72"/>
      <c r="BX54" s="72"/>
      <c r="BY54" s="72"/>
      <c r="BZ54" s="7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71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  <c r="BZ55" s="7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71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  <c r="BZ56" s="7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71"/>
      <c r="BM57" s="72"/>
      <c r="BN57" s="72"/>
      <c r="BO57" s="72"/>
      <c r="BP57" s="72"/>
      <c r="BQ57" s="72"/>
      <c r="BR57" s="72"/>
      <c r="BS57" s="72"/>
      <c r="BT57" s="72"/>
      <c r="BU57" s="72"/>
      <c r="BV57" s="72"/>
      <c r="BW57" s="72"/>
      <c r="BX57" s="72"/>
      <c r="BY57" s="72"/>
      <c r="BZ57" s="7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71"/>
      <c r="BM58" s="72"/>
      <c r="BN58" s="72"/>
      <c r="BO58" s="72"/>
      <c r="BP58" s="72"/>
      <c r="BQ58" s="72"/>
      <c r="BR58" s="72"/>
      <c r="BS58" s="72"/>
      <c r="BT58" s="72"/>
      <c r="BU58" s="72"/>
      <c r="BV58" s="72"/>
      <c r="BW58" s="72"/>
      <c r="BX58" s="72"/>
      <c r="BY58" s="72"/>
      <c r="BZ58" s="7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71"/>
      <c r="BM59" s="72"/>
      <c r="BN59" s="72"/>
      <c r="BO59" s="72"/>
      <c r="BP59" s="72"/>
      <c r="BQ59" s="72"/>
      <c r="BR59" s="72"/>
      <c r="BS59" s="72"/>
      <c r="BT59" s="72"/>
      <c r="BU59" s="72"/>
      <c r="BV59" s="72"/>
      <c r="BW59" s="72"/>
      <c r="BX59" s="72"/>
      <c r="BY59" s="72"/>
      <c r="BZ59" s="73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71"/>
      <c r="BM60" s="72"/>
      <c r="BN60" s="72"/>
      <c r="BO60" s="72"/>
      <c r="BP60" s="72"/>
      <c r="BQ60" s="72"/>
      <c r="BR60" s="72"/>
      <c r="BS60" s="72"/>
      <c r="BT60" s="72"/>
      <c r="BU60" s="72"/>
      <c r="BV60" s="72"/>
      <c r="BW60" s="72"/>
      <c r="BX60" s="72"/>
      <c r="BY60" s="72"/>
      <c r="BZ60" s="73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71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71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74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6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115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7" t="s">
        <v>30</v>
      </c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【104.16】</v>
      </c>
      <c r="F85" s="12" t="str">
        <f>データ!AT6</f>
        <v>【128.23】</v>
      </c>
      <c r="G85" s="12" t="str">
        <f>データ!BE6</f>
        <v>【34.77】</v>
      </c>
      <c r="H85" s="12" t="str">
        <f>データ!BP6</f>
        <v>【786.37】</v>
      </c>
      <c r="I85" s="12" t="str">
        <f>データ!CA6</f>
        <v>【60.65】</v>
      </c>
      <c r="J85" s="12" t="str">
        <f>データ!CL6</f>
        <v>【256.97】</v>
      </c>
      <c r="K85" s="12" t="str">
        <f>データ!CW6</f>
        <v>【61.14】</v>
      </c>
      <c r="L85" s="12" t="str">
        <f>データ!DH6</f>
        <v>【86.91】</v>
      </c>
      <c r="M85" s="12" t="str">
        <f>データ!DS6</f>
        <v>【24.95】</v>
      </c>
      <c r="N85" s="12" t="str">
        <f>データ!ED6</f>
        <v>【0.00】</v>
      </c>
      <c r="O85" s="12" t="str">
        <f>データ!EO6</f>
        <v>【0.03】</v>
      </c>
    </row>
  </sheetData>
  <sheetProtection algorithmName="SHA-512" hashValue="I+qgnquTm3fUi0jMBuFlMnveVyEkCRfPsW3/nFTlQSikOsGF2ywAWoS0drwez2gpuUympBOGmbsKz8Cw63kjIQ==" saltValue="PiYhGw2orjyR6Hd2snC5B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9" t="s">
        <v>52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85" t="s">
        <v>53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54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56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57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58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59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60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61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62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63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64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65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66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331007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岡山県　岡山市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F1</v>
      </c>
      <c r="M6" s="19" t="str">
        <f t="shared" si="3"/>
        <v>非設置</v>
      </c>
      <c r="N6" s="20" t="str">
        <f t="shared" si="3"/>
        <v>-</v>
      </c>
      <c r="O6" s="20">
        <f t="shared" si="3"/>
        <v>41.69</v>
      </c>
      <c r="P6" s="20">
        <f t="shared" si="3"/>
        <v>0.98</v>
      </c>
      <c r="Q6" s="20">
        <f t="shared" si="3"/>
        <v>97.15</v>
      </c>
      <c r="R6" s="20">
        <f t="shared" si="3"/>
        <v>3011</v>
      </c>
      <c r="S6" s="20">
        <f t="shared" si="3"/>
        <v>704487</v>
      </c>
      <c r="T6" s="20">
        <f t="shared" si="3"/>
        <v>789.95</v>
      </c>
      <c r="U6" s="20">
        <f t="shared" si="3"/>
        <v>891.81</v>
      </c>
      <c r="V6" s="20">
        <f t="shared" si="3"/>
        <v>6858</v>
      </c>
      <c r="W6" s="20">
        <f t="shared" si="3"/>
        <v>2.34</v>
      </c>
      <c r="X6" s="20">
        <f t="shared" si="3"/>
        <v>2930.77</v>
      </c>
      <c r="Y6" s="21">
        <f>IF(Y7="",NA(),Y7)</f>
        <v>100</v>
      </c>
      <c r="Z6" s="21">
        <f t="shared" ref="Z6:AH6" si="4">IF(Z7="",NA(),Z7)</f>
        <v>100.01</v>
      </c>
      <c r="AA6" s="21">
        <f t="shared" si="4"/>
        <v>100.03</v>
      </c>
      <c r="AB6" s="21">
        <f t="shared" si="4"/>
        <v>99.99</v>
      </c>
      <c r="AC6" s="21">
        <f t="shared" si="4"/>
        <v>100.01</v>
      </c>
      <c r="AD6" s="21">
        <f t="shared" si="4"/>
        <v>100.95</v>
      </c>
      <c r="AE6" s="21">
        <f t="shared" si="4"/>
        <v>101.77</v>
      </c>
      <c r="AF6" s="21">
        <f t="shared" si="4"/>
        <v>103.6</v>
      </c>
      <c r="AG6" s="21">
        <f t="shared" si="4"/>
        <v>103.09</v>
      </c>
      <c r="AH6" s="21">
        <f t="shared" si="4"/>
        <v>102.11</v>
      </c>
      <c r="AI6" s="20" t="str">
        <f>IF(AI7="","",IF(AI7="-","【-】","【"&amp;SUBSTITUTE(TEXT(AI7,"#,##0.00"),"-","△")&amp;"】"))</f>
        <v>【104.16】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224.04</v>
      </c>
      <c r="AP6" s="21">
        <f t="shared" si="5"/>
        <v>227.4</v>
      </c>
      <c r="AQ6" s="21">
        <f t="shared" si="5"/>
        <v>193.99</v>
      </c>
      <c r="AR6" s="21">
        <f t="shared" si="5"/>
        <v>101.24</v>
      </c>
      <c r="AS6" s="21">
        <f t="shared" si="5"/>
        <v>124.9</v>
      </c>
      <c r="AT6" s="20" t="str">
        <f>IF(AT7="","",IF(AT7="-","【-】","【"&amp;SUBSTITUTE(TEXT(AT7,"#,##0.00"),"-","△")&amp;"】"))</f>
        <v>【128.23】</v>
      </c>
      <c r="AU6" s="21">
        <f>IF(AU7="",NA(),AU7)</f>
        <v>26.98</v>
      </c>
      <c r="AV6" s="21">
        <f t="shared" ref="AV6:BD6" si="6">IF(AV7="",NA(),AV7)</f>
        <v>24.26</v>
      </c>
      <c r="AW6" s="21">
        <f t="shared" si="6"/>
        <v>15.59</v>
      </c>
      <c r="AX6" s="21">
        <f t="shared" si="6"/>
        <v>16.45</v>
      </c>
      <c r="AY6" s="21">
        <f t="shared" si="6"/>
        <v>22.27</v>
      </c>
      <c r="AZ6" s="21">
        <f t="shared" si="6"/>
        <v>29.91</v>
      </c>
      <c r="BA6" s="21">
        <f t="shared" si="6"/>
        <v>29.54</v>
      </c>
      <c r="BB6" s="21">
        <f t="shared" si="6"/>
        <v>26.99</v>
      </c>
      <c r="BC6" s="21">
        <f t="shared" si="6"/>
        <v>37.24</v>
      </c>
      <c r="BD6" s="21">
        <f t="shared" si="6"/>
        <v>33.58</v>
      </c>
      <c r="BE6" s="20" t="str">
        <f>IF(BE7="","",IF(BE7="-","【-】","【"&amp;SUBSTITUTE(TEXT(BE7,"#,##0.00"),"-","△")&amp;"】"))</f>
        <v>【34.77】</v>
      </c>
      <c r="BF6" s="21">
        <f>IF(BF7="",NA(),BF7)</f>
        <v>1962.02</v>
      </c>
      <c r="BG6" s="21">
        <f t="shared" ref="BG6:BO6" si="7">IF(BG7="",NA(),BG7)</f>
        <v>1909.47</v>
      </c>
      <c r="BH6" s="21">
        <f t="shared" si="7"/>
        <v>1802.91</v>
      </c>
      <c r="BI6" s="21">
        <f t="shared" si="7"/>
        <v>1655.82</v>
      </c>
      <c r="BJ6" s="21">
        <f t="shared" si="7"/>
        <v>1612.73</v>
      </c>
      <c r="BK6" s="21">
        <f t="shared" si="7"/>
        <v>855.8</v>
      </c>
      <c r="BL6" s="21">
        <f t="shared" si="7"/>
        <v>789.46</v>
      </c>
      <c r="BM6" s="21">
        <f t="shared" si="7"/>
        <v>826.83</v>
      </c>
      <c r="BN6" s="21">
        <f t="shared" si="7"/>
        <v>783.8</v>
      </c>
      <c r="BO6" s="21">
        <f t="shared" si="7"/>
        <v>778.81</v>
      </c>
      <c r="BP6" s="20" t="str">
        <f>IF(BP7="","",IF(BP7="-","【-】","【"&amp;SUBSTITUTE(TEXT(BP7,"#,##0.00"),"-","△")&amp;"】"))</f>
        <v>【786.37】</v>
      </c>
      <c r="BQ6" s="21">
        <f>IF(BQ7="",NA(),BQ7)</f>
        <v>30.83</v>
      </c>
      <c r="BR6" s="21">
        <f t="shared" ref="BR6:BZ6" si="8">IF(BR7="",NA(),BR7)</f>
        <v>30.11</v>
      </c>
      <c r="BS6" s="21">
        <f t="shared" si="8"/>
        <v>29.14</v>
      </c>
      <c r="BT6" s="21">
        <f t="shared" si="8"/>
        <v>30.36</v>
      </c>
      <c r="BU6" s="21">
        <f t="shared" si="8"/>
        <v>32.15</v>
      </c>
      <c r="BV6" s="21">
        <f t="shared" si="8"/>
        <v>59.8</v>
      </c>
      <c r="BW6" s="21">
        <f t="shared" si="8"/>
        <v>57.77</v>
      </c>
      <c r="BX6" s="21">
        <f t="shared" si="8"/>
        <v>57.31</v>
      </c>
      <c r="BY6" s="21">
        <f t="shared" si="8"/>
        <v>68.11</v>
      </c>
      <c r="BZ6" s="21">
        <f t="shared" si="8"/>
        <v>67.23</v>
      </c>
      <c r="CA6" s="20" t="str">
        <f>IF(CA7="","",IF(CA7="-","【-】","【"&amp;SUBSTITUTE(TEXT(CA7,"#,##0.00"),"-","△")&amp;"】"))</f>
        <v>【60.65】</v>
      </c>
      <c r="CB6" s="21">
        <f>IF(CB7="",NA(),CB7)</f>
        <v>508.63</v>
      </c>
      <c r="CC6" s="21">
        <f t="shared" ref="CC6:CK6" si="9">IF(CC7="",NA(),CC7)</f>
        <v>522.53</v>
      </c>
      <c r="CD6" s="21">
        <f t="shared" si="9"/>
        <v>542.37</v>
      </c>
      <c r="CE6" s="21">
        <f t="shared" si="9"/>
        <v>521.84</v>
      </c>
      <c r="CF6" s="21">
        <f t="shared" si="9"/>
        <v>496.33</v>
      </c>
      <c r="CG6" s="21">
        <f t="shared" si="9"/>
        <v>263.76</v>
      </c>
      <c r="CH6" s="21">
        <f t="shared" si="9"/>
        <v>274.35000000000002</v>
      </c>
      <c r="CI6" s="21">
        <f t="shared" si="9"/>
        <v>273.52</v>
      </c>
      <c r="CJ6" s="21">
        <f t="shared" si="9"/>
        <v>222.41</v>
      </c>
      <c r="CK6" s="21">
        <f t="shared" si="9"/>
        <v>228.21</v>
      </c>
      <c r="CL6" s="20" t="str">
        <f>IF(CL7="","",IF(CL7="-","【-】","【"&amp;SUBSTITUTE(TEXT(CL7,"#,##0.00"),"-","△")&amp;"】"))</f>
        <v>【256.97】</v>
      </c>
      <c r="CM6" s="21">
        <f>IF(CM7="",NA(),CM7)</f>
        <v>51.43</v>
      </c>
      <c r="CN6" s="21">
        <f t="shared" ref="CN6:CV6" si="10">IF(CN7="",NA(),CN7)</f>
        <v>50.77</v>
      </c>
      <c r="CO6" s="21">
        <f t="shared" si="10"/>
        <v>49.78</v>
      </c>
      <c r="CP6" s="21">
        <f t="shared" si="10"/>
        <v>51.37</v>
      </c>
      <c r="CQ6" s="21">
        <f t="shared" si="10"/>
        <v>50.44</v>
      </c>
      <c r="CR6" s="21">
        <f t="shared" si="10"/>
        <v>51.75</v>
      </c>
      <c r="CS6" s="21">
        <f t="shared" si="10"/>
        <v>50.68</v>
      </c>
      <c r="CT6" s="21">
        <f t="shared" si="10"/>
        <v>50.14</v>
      </c>
      <c r="CU6" s="21">
        <f t="shared" si="10"/>
        <v>55.26</v>
      </c>
      <c r="CV6" s="21">
        <f t="shared" si="10"/>
        <v>54.54</v>
      </c>
      <c r="CW6" s="20" t="str">
        <f>IF(CW7="","",IF(CW7="-","【-】","【"&amp;SUBSTITUTE(TEXT(CW7,"#,##0.00"),"-","△")&amp;"】"))</f>
        <v>【61.14】</v>
      </c>
      <c r="CX6" s="21">
        <f>IF(CX7="",NA(),CX7)</f>
        <v>93.41</v>
      </c>
      <c r="CY6" s="21">
        <f t="shared" ref="CY6:DG6" si="11">IF(CY7="",NA(),CY7)</f>
        <v>94.1</v>
      </c>
      <c r="CZ6" s="21">
        <f t="shared" si="11"/>
        <v>94.32</v>
      </c>
      <c r="DA6" s="21">
        <f t="shared" si="11"/>
        <v>94.7</v>
      </c>
      <c r="DB6" s="21">
        <f t="shared" si="11"/>
        <v>95.03</v>
      </c>
      <c r="DC6" s="21">
        <f t="shared" si="11"/>
        <v>84.84</v>
      </c>
      <c r="DD6" s="21">
        <f t="shared" si="11"/>
        <v>84.86</v>
      </c>
      <c r="DE6" s="21">
        <f t="shared" si="11"/>
        <v>84.98</v>
      </c>
      <c r="DF6" s="21">
        <f t="shared" si="11"/>
        <v>90.52</v>
      </c>
      <c r="DG6" s="21">
        <f t="shared" si="11"/>
        <v>90.3</v>
      </c>
      <c r="DH6" s="20" t="str">
        <f>IF(DH7="","",IF(DH7="-","【-】","【"&amp;SUBSTITUTE(TEXT(DH7,"#,##0.00"),"-","△")&amp;"】"))</f>
        <v>【86.91】</v>
      </c>
      <c r="DI6" s="21">
        <f>IF(DI7="",NA(),DI7)</f>
        <v>25.54</v>
      </c>
      <c r="DJ6" s="21">
        <f t="shared" ref="DJ6:DR6" si="12">IF(DJ7="",NA(),DJ7)</f>
        <v>27.88</v>
      </c>
      <c r="DK6" s="21">
        <f t="shared" si="12"/>
        <v>30.4</v>
      </c>
      <c r="DL6" s="21">
        <f t="shared" si="12"/>
        <v>32.86</v>
      </c>
      <c r="DM6" s="21">
        <f t="shared" si="12"/>
        <v>35.14</v>
      </c>
      <c r="DN6" s="21">
        <f t="shared" si="12"/>
        <v>24.87</v>
      </c>
      <c r="DO6" s="21">
        <f t="shared" si="12"/>
        <v>24.13</v>
      </c>
      <c r="DP6" s="21">
        <f t="shared" si="12"/>
        <v>23.06</v>
      </c>
      <c r="DQ6" s="21">
        <f t="shared" si="12"/>
        <v>24.8</v>
      </c>
      <c r="DR6" s="21">
        <f t="shared" si="12"/>
        <v>28.12</v>
      </c>
      <c r="DS6" s="20" t="str">
        <f>IF(DS7="","",IF(DS7="-","【-】","【"&amp;SUBSTITUTE(TEXT(DS7,"#,##0.00"),"-","△")&amp;"】"))</f>
        <v>【24.95】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0">
        <f t="shared" si="13"/>
        <v>0</v>
      </c>
      <c r="DZ6" s="20">
        <f t="shared" si="13"/>
        <v>0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0.01</v>
      </c>
      <c r="EL6" s="21">
        <f t="shared" si="14"/>
        <v>0.02</v>
      </c>
      <c r="EM6" s="21">
        <f t="shared" si="14"/>
        <v>0.02</v>
      </c>
      <c r="EN6" s="21">
        <f t="shared" si="14"/>
        <v>0.01</v>
      </c>
      <c r="EO6" s="20" t="str">
        <f>IF(EO7="","",IF(EO7="-","【-】","【"&amp;SUBSTITUTE(TEXT(EO7,"#,##0.00"),"-","△")&amp;"】"))</f>
        <v>【0.03】</v>
      </c>
    </row>
    <row r="7" spans="1:148" s="22" customFormat="1" x14ac:dyDescent="0.15">
      <c r="A7" s="14"/>
      <c r="B7" s="23">
        <v>2021</v>
      </c>
      <c r="C7" s="23">
        <v>331007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41.69</v>
      </c>
      <c r="P7" s="24">
        <v>0.98</v>
      </c>
      <c r="Q7" s="24">
        <v>97.15</v>
      </c>
      <c r="R7" s="24">
        <v>3011</v>
      </c>
      <c r="S7" s="24">
        <v>704487</v>
      </c>
      <c r="T7" s="24">
        <v>789.95</v>
      </c>
      <c r="U7" s="24">
        <v>891.81</v>
      </c>
      <c r="V7" s="24">
        <v>6858</v>
      </c>
      <c r="W7" s="24">
        <v>2.34</v>
      </c>
      <c r="X7" s="24">
        <v>2930.77</v>
      </c>
      <c r="Y7" s="24">
        <v>100</v>
      </c>
      <c r="Z7" s="24">
        <v>100.01</v>
      </c>
      <c r="AA7" s="24">
        <v>100.03</v>
      </c>
      <c r="AB7" s="24">
        <v>99.99</v>
      </c>
      <c r="AC7" s="24">
        <v>100.01</v>
      </c>
      <c r="AD7" s="24">
        <v>100.95</v>
      </c>
      <c r="AE7" s="24">
        <v>101.77</v>
      </c>
      <c r="AF7" s="24">
        <v>103.6</v>
      </c>
      <c r="AG7" s="24">
        <v>103.09</v>
      </c>
      <c r="AH7" s="24">
        <v>102.11</v>
      </c>
      <c r="AI7" s="24">
        <v>104.16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224.04</v>
      </c>
      <c r="AP7" s="24">
        <v>227.4</v>
      </c>
      <c r="AQ7" s="24">
        <v>193.99</v>
      </c>
      <c r="AR7" s="24">
        <v>101.24</v>
      </c>
      <c r="AS7" s="24">
        <v>124.9</v>
      </c>
      <c r="AT7" s="24">
        <v>128.22999999999999</v>
      </c>
      <c r="AU7" s="24">
        <v>26.98</v>
      </c>
      <c r="AV7" s="24">
        <v>24.26</v>
      </c>
      <c r="AW7" s="24">
        <v>15.59</v>
      </c>
      <c r="AX7" s="24">
        <v>16.45</v>
      </c>
      <c r="AY7" s="24">
        <v>22.27</v>
      </c>
      <c r="AZ7" s="24">
        <v>29.91</v>
      </c>
      <c r="BA7" s="24">
        <v>29.54</v>
      </c>
      <c r="BB7" s="24">
        <v>26.99</v>
      </c>
      <c r="BC7" s="24">
        <v>37.24</v>
      </c>
      <c r="BD7" s="24">
        <v>33.58</v>
      </c>
      <c r="BE7" s="24">
        <v>34.770000000000003</v>
      </c>
      <c r="BF7" s="24">
        <v>1962.02</v>
      </c>
      <c r="BG7" s="24">
        <v>1909.47</v>
      </c>
      <c r="BH7" s="24">
        <v>1802.91</v>
      </c>
      <c r="BI7" s="24">
        <v>1655.82</v>
      </c>
      <c r="BJ7" s="24">
        <v>1612.73</v>
      </c>
      <c r="BK7" s="24">
        <v>855.8</v>
      </c>
      <c r="BL7" s="24">
        <v>789.46</v>
      </c>
      <c r="BM7" s="24">
        <v>826.83</v>
      </c>
      <c r="BN7" s="24">
        <v>783.8</v>
      </c>
      <c r="BO7" s="24">
        <v>778.81</v>
      </c>
      <c r="BP7" s="24">
        <v>786.37</v>
      </c>
      <c r="BQ7" s="24">
        <v>30.83</v>
      </c>
      <c r="BR7" s="24">
        <v>30.11</v>
      </c>
      <c r="BS7" s="24">
        <v>29.14</v>
      </c>
      <c r="BT7" s="24">
        <v>30.36</v>
      </c>
      <c r="BU7" s="24">
        <v>32.15</v>
      </c>
      <c r="BV7" s="24">
        <v>59.8</v>
      </c>
      <c r="BW7" s="24">
        <v>57.77</v>
      </c>
      <c r="BX7" s="24">
        <v>57.31</v>
      </c>
      <c r="BY7" s="24">
        <v>68.11</v>
      </c>
      <c r="BZ7" s="24">
        <v>67.23</v>
      </c>
      <c r="CA7" s="24">
        <v>60.65</v>
      </c>
      <c r="CB7" s="24">
        <v>508.63</v>
      </c>
      <c r="CC7" s="24">
        <v>522.53</v>
      </c>
      <c r="CD7" s="24">
        <v>542.37</v>
      </c>
      <c r="CE7" s="24">
        <v>521.84</v>
      </c>
      <c r="CF7" s="24">
        <v>496.33</v>
      </c>
      <c r="CG7" s="24">
        <v>263.76</v>
      </c>
      <c r="CH7" s="24">
        <v>274.35000000000002</v>
      </c>
      <c r="CI7" s="24">
        <v>273.52</v>
      </c>
      <c r="CJ7" s="24">
        <v>222.41</v>
      </c>
      <c r="CK7" s="24">
        <v>228.21</v>
      </c>
      <c r="CL7" s="24">
        <v>256.97000000000003</v>
      </c>
      <c r="CM7" s="24">
        <v>51.43</v>
      </c>
      <c r="CN7" s="24">
        <v>50.77</v>
      </c>
      <c r="CO7" s="24">
        <v>49.78</v>
      </c>
      <c r="CP7" s="24">
        <v>51.37</v>
      </c>
      <c r="CQ7" s="24">
        <v>50.44</v>
      </c>
      <c r="CR7" s="24">
        <v>51.75</v>
      </c>
      <c r="CS7" s="24">
        <v>50.68</v>
      </c>
      <c r="CT7" s="24">
        <v>50.14</v>
      </c>
      <c r="CU7" s="24">
        <v>55.26</v>
      </c>
      <c r="CV7" s="24">
        <v>54.54</v>
      </c>
      <c r="CW7" s="24">
        <v>61.14</v>
      </c>
      <c r="CX7" s="24">
        <v>93.41</v>
      </c>
      <c r="CY7" s="24">
        <v>94.1</v>
      </c>
      <c r="CZ7" s="24">
        <v>94.32</v>
      </c>
      <c r="DA7" s="24">
        <v>94.7</v>
      </c>
      <c r="DB7" s="24">
        <v>95.03</v>
      </c>
      <c r="DC7" s="24">
        <v>84.84</v>
      </c>
      <c r="DD7" s="24">
        <v>84.86</v>
      </c>
      <c r="DE7" s="24">
        <v>84.98</v>
      </c>
      <c r="DF7" s="24">
        <v>90.52</v>
      </c>
      <c r="DG7" s="24">
        <v>90.3</v>
      </c>
      <c r="DH7" s="24">
        <v>86.91</v>
      </c>
      <c r="DI7" s="24">
        <v>25.54</v>
      </c>
      <c r="DJ7" s="24">
        <v>27.88</v>
      </c>
      <c r="DK7" s="24">
        <v>30.4</v>
      </c>
      <c r="DL7" s="24">
        <v>32.86</v>
      </c>
      <c r="DM7" s="24">
        <v>35.14</v>
      </c>
      <c r="DN7" s="24">
        <v>24.87</v>
      </c>
      <c r="DO7" s="24">
        <v>24.13</v>
      </c>
      <c r="DP7" s="24">
        <v>23.06</v>
      </c>
      <c r="DQ7" s="24">
        <v>24.8</v>
      </c>
      <c r="DR7" s="24">
        <v>28.12</v>
      </c>
      <c r="DS7" s="24">
        <v>24.95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</v>
      </c>
      <c r="EA7" s="24">
        <v>0</v>
      </c>
      <c r="EB7" s="24">
        <v>0</v>
      </c>
      <c r="EC7" s="24">
        <v>0</v>
      </c>
      <c r="ED7" s="24">
        <v>0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0.01</v>
      </c>
      <c r="EL7" s="24">
        <v>0.02</v>
      </c>
      <c r="EM7" s="24">
        <v>0.02</v>
      </c>
      <c r="EN7" s="24">
        <v>0.01</v>
      </c>
      <c r="EO7" s="24">
        <v>0.03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P0185183</cp:lastModifiedBy>
  <cp:lastPrinted>2023-01-18T01:34:43Z</cp:lastPrinted>
  <dcterms:created xsi:type="dcterms:W3CDTF">2023-01-12T23:46:00Z</dcterms:created>
  <dcterms:modified xsi:type="dcterms:W3CDTF">2023-01-18T01:34:44Z</dcterms:modified>
  <cp:category/>
</cp:coreProperties>
</file>