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5 おもてなし推進担当\令和4年度\018 湯来地区関係\01 共通\05 照会・回答\【1月25日期限】公営企業に係る経営比較分析表の分析等について\"/>
    </mc:Choice>
  </mc:AlternateContent>
  <workbookProtection workbookAlgorithmName="SHA-512" workbookHashValue="R694PCgMuaCOIfP6b8yb1lmWwZXmkGDZ/MmqQz8PjlUBTZ+j9G3vncEzUAbOkoq1BHgbxxWyEcZokjnVB0m8tg==" workbookSaltValue="kBQ8bBsp/fpl9DY8pvvhIQ==" workbookSpinCount="100000" lockStructure="1"/>
  <bookViews>
    <workbookView xWindow="0" yWindow="0" windowWidth="15360" windowHeight="7635"/>
  </bookViews>
  <sheets>
    <sheet name="法非適用_観光施設・休養宿泊施設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DI6" i="5"/>
  <c r="CU67" i="4" s="1"/>
  <c r="CW6" i="5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I88" i="4"/>
  <c r="H88" i="4"/>
  <c r="F88" i="4"/>
  <c r="E88" i="4"/>
  <c r="D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B6" i="4"/>
  <c r="IX52" i="4" l="1"/>
  <c r="IX76" i="4"/>
  <c r="BV30" i="4"/>
  <c r="BV76" i="4"/>
  <c r="FJ52" i="4"/>
  <c r="IX30" i="4"/>
  <c r="ML76" i="4"/>
  <c r="FJ30" i="4"/>
  <c r="BV52" i="4"/>
  <c r="ML52" i="4"/>
  <c r="M88" i="4"/>
  <c r="C11" i="5"/>
  <c r="D11" i="5"/>
  <c r="E11" i="5"/>
  <c r="B11" i="5"/>
  <c r="AF76" i="4" l="1"/>
  <c r="DT52" i="4"/>
  <c r="HH30" i="4"/>
  <c r="HH52" i="4"/>
  <c r="KV76" i="4"/>
  <c r="AF52" i="4"/>
  <c r="DT30" i="4"/>
  <c r="KV52" i="4"/>
  <c r="HH76" i="4"/>
  <c r="AF30" i="4"/>
  <c r="GT52" i="4"/>
  <c r="R76" i="4"/>
  <c r="DF52" i="4"/>
  <c r="GT30" i="4"/>
  <c r="R52" i="4"/>
  <c r="DF30" i="4"/>
  <c r="GT76" i="4"/>
  <c r="KH52" i="4"/>
  <c r="KH76" i="4"/>
  <c r="R30" i="4"/>
  <c r="IJ76" i="4"/>
  <c r="LX52" i="4"/>
  <c r="BH30" i="4"/>
  <c r="IJ52" i="4"/>
  <c r="BH76" i="4"/>
  <c r="EV52" i="4"/>
  <c r="IJ30" i="4"/>
  <c r="LX76" i="4"/>
  <c r="BH52" i="4"/>
  <c r="EV30" i="4"/>
  <c r="LJ76" i="4"/>
  <c r="AT52" i="4"/>
  <c r="EH30" i="4"/>
  <c r="AT76" i="4"/>
  <c r="HV76" i="4"/>
  <c r="LJ52" i="4"/>
  <c r="AT30" i="4"/>
  <c r="EH52" i="4"/>
  <c r="HV30" i="4"/>
  <c r="HV52" i="4"/>
</calcChain>
</file>

<file path=xl/sharedStrings.xml><?xml version="1.0" encoding="utf-8"?>
<sst xmlns="http://schemas.openxmlformats.org/spreadsheetml/2006/main" count="301" uniqueCount="140">
  <si>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</si>
  <si>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</si>
  <si>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</si>
  <si>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</si>
  <si>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</si>
  <si>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</si>
  <si>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</si>
  <si>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</si>
  <si>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</si>
  <si>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</si>
  <si>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</si>
  <si>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</si>
  <si>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</si>
  <si>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</si>
  <si>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</si>
  <si>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</si>
  <si>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</si>
  <si>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</si>
  <si>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</si>
  <si>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</si>
  <si>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</si>
  <si>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</si>
  <si>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</si>
  <si>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</si>
  <si>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</si>
  <si>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</si>
  <si>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</si>
  <si>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</si>
  <si>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</si>
  <si>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</si>
  <si>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</si>
  <si>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</si>
  <si>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</si>
  <si>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</si>
  <si>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</si>
  <si>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</si>
  <si>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</si>
  <si>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</si>
  <si>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</si>
  <si>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</si>
  <si>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</si>
  <si>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</si>
  <si>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</si>
  <si>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</si>
  <si>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</si>
  <si>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</si>
  <si>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</si>
  <si>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</si>
  <si>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</si>
  <si>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</si>
  <si>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</si>
  <si>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</si>
  <si>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</si>
  <si>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</si>
  <si>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</si>
  <si>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</si>
  <si>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</si>
  <si>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</si>
  <si>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</si>
  <si>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</si>
  <si>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</si>
  <si>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</si>
  <si>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</si>
  <si>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</si>
  <si>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</si>
  <si>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</si>
  <si>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</si>
  <si>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</si>
  <si>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</si>
  <si>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</si>
  <si>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</si>
  <si>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</si>
  <si>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</si>
  <si>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</si>
  <si>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</si>
  <si>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</si>
  <si>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</si>
  <si>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</si>
  <si>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</si>
  <si>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</si>
  <si>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</si>
  <si>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</si>
  <si>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</si>
  <si>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</si>
  <si>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</si>
  <si>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</si>
  <si>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</si>
  <si>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</si>
  <si>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</si>
  <si>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</si>
  <si>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</si>
  <si>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</si>
  <si>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</si>
  <si>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</si>
  <si>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</si>
  <si>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</si>
  <si>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</si>
  <si>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</si>
  <si>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</si>
  <si>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</si>
  <si>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</si>
  <si>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</si>
  <si>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</si>
  <si>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当該値(N)</t>
    <phoneticPr fontId="5"/>
  </si>
  <si>
    <t>当該値(N-2)</t>
    <phoneticPr fontId="5"/>
  </si>
  <si>
    <t>当該値(N)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</si>
  <si>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</si>
  <si>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</si>
  <si>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</si>
  <si>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</si>
  <si>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</si>
  <si>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</si>
  <si>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</si>
  <si>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</si>
  <si>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</si>
  <si>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</si>
  <si>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</si>
  <si>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</si>
  <si>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</si>
  <si>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</si>
  <si>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</si>
  <si>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湯来ロッジ</t>
  </si>
  <si>
    <t>法非適用</t>
  </si>
  <si>
    <t>観光施設事業</t>
  </si>
  <si>
    <t>休養宿泊施設</t>
  </si>
  <si>
    <t>Ａ１Ｂ１</t>
  </si>
  <si>
    <t>非設置</t>
  </si>
  <si>
    <t>該当数値なし</t>
  </si>
  <si>
    <t>利用料金制</t>
  </si>
  <si>
    <t>有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</si>
  <si>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</si>
  <si>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</si>
  <si>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</si>
  <si>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</si>
  <si>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</si>
  <si>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</si>
  <si>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比較的設備も新しい施設であり、引き続き、経営改善や利用促進に向けた取組を行い、更なる施設の収益性の向上に努める必要があります。</t>
    <rPh sb="1" eb="4">
      <t>ヒカクテキ</t>
    </rPh>
    <rPh sb="4" eb="6">
      <t>セツビ</t>
    </rPh>
    <rPh sb="7" eb="8">
      <t>アタラ</t>
    </rPh>
    <rPh sb="10" eb="12">
      <t>シセツ</t>
    </rPh>
    <rPh sb="16" eb="17">
      <t>ヒ</t>
    </rPh>
    <rPh sb="18" eb="19">
      <t>ツヅ</t>
    </rPh>
    <rPh sb="21" eb="25">
      <t>ケイエイカイゼン</t>
    </rPh>
    <rPh sb="26" eb="30">
      <t>リヨウソクシン</t>
    </rPh>
    <rPh sb="31" eb="32">
      <t>ム</t>
    </rPh>
    <rPh sb="34" eb="36">
      <t>トリクミ</t>
    </rPh>
    <rPh sb="37" eb="38">
      <t>オコナ</t>
    </rPh>
    <rPh sb="40" eb="41">
      <t>サラ</t>
    </rPh>
    <rPh sb="43" eb="45">
      <t>シセツ</t>
    </rPh>
    <rPh sb="46" eb="49">
      <t>シュウエキセイ</t>
    </rPh>
    <rPh sb="50" eb="52">
      <t>コウジョウ</t>
    </rPh>
    <rPh sb="53" eb="54">
      <t>ツト</t>
    </rPh>
    <rPh sb="56" eb="58">
      <t>ヒツヨウ</t>
    </rPh>
    <phoneticPr fontId="5"/>
  </si>
  <si>
    <t>①収益的収支比率
　令和元年度から赤字に転じており、収益改善に向けた取組を行う必要があります。
②他会計補助金比率③宿泊者一人当たりの他会計補助金額
　新型コロナウイルス感染症の影響により、他会計補助金が発生しており、収益改善に向けた取組を行う必要があります。
④定員稼働率
　類似施設平均値を大きく上回っています。
⑤売上高人件費比率
　類似施設平均値程度ですが、数値は年々上昇しており、経営改善に向けた取組を行う必要があります。
⑥売上高ＧＯＰ比率
　類似施設平均値程度ですが、数値が低く、経営改善に向けた取組を行う必要があります。
⑦ＥＢＩＴＤＡ
　類似施設平均値を大幅に下回っており、経営改善に向けた取組を行う必要があります。</t>
    <rPh sb="75" eb="77">
      <t>シンガタ</t>
    </rPh>
    <rPh sb="84" eb="87">
      <t>カンセンショウ</t>
    </rPh>
    <rPh sb="88" eb="90">
      <t>エイキョウ</t>
    </rPh>
    <rPh sb="94" eb="100">
      <t>タカイケイホジョキン</t>
    </rPh>
    <rPh sb="101" eb="103">
      <t>ハッセイ</t>
    </rPh>
    <rPh sb="113" eb="114">
      <t>ム</t>
    </rPh>
    <rPh sb="116" eb="118">
      <t>トリクミ</t>
    </rPh>
    <rPh sb="119" eb="120">
      <t>オコナ</t>
    </rPh>
    <rPh sb="121" eb="123">
      <t>ヒツヨウ</t>
    </rPh>
    <rPh sb="177" eb="179">
      <t>テイド</t>
    </rPh>
    <rPh sb="183" eb="185">
      <t>スウチ</t>
    </rPh>
    <rPh sb="186" eb="188">
      <t>ネンネン</t>
    </rPh>
    <rPh sb="188" eb="190">
      <t>ジョウショウ</t>
    </rPh>
    <rPh sb="235" eb="237">
      <t>テイド</t>
    </rPh>
    <rPh sb="286" eb="288">
      <t>オオハバ</t>
    </rPh>
    <phoneticPr fontId="5"/>
  </si>
  <si>
    <t>⑧有形固定資産減価償却率
　該当数値がありません。
⑨施設の資産価値
　旧施設の改築及び宿泊棟の新築を行い、平成21年度にリニューアルオープンし、宿泊部屋、大浴場・露天風呂、ホール、宴会場などを備えています。
⑩設備投資見込額
　設備投資見込額はありませんが、改築後13年経過しており、不具合や摩耗などが見られる設備について、必要に応じて改修等を行う見込みです。
⑪累積欠損金比率
　該当数値がありません。
⑫企業債残高対料金収入比率
　類似施設平均値より大幅に数値は高くなっており、今後も確実な償還財源の確保に努めていきます。</t>
    <rPh sb="115" eb="117">
      <t>セツビ</t>
    </rPh>
    <rPh sb="163" eb="165">
      <t>ヒツヨウ</t>
    </rPh>
    <rPh sb="166" eb="167">
      <t>オウ</t>
    </rPh>
    <phoneticPr fontId="5"/>
  </si>
  <si>
    <t>⑬施設と周辺地域の宿泊客数動向
　令和２年度と比較して、新型コロナウイルス感染症等の影響により、所在市町村及び当該施設の数値が減少しているため、コロナ禍における利用促進策を検討するなど、利用者数の増加に努めていきます。</t>
    <rPh sb="23" eb="25">
      <t>ヒカク</t>
    </rPh>
    <rPh sb="28" eb="30">
      <t>シンガタ</t>
    </rPh>
    <rPh sb="37" eb="40">
      <t>カンセンショウ</t>
    </rPh>
    <rPh sb="40" eb="41">
      <t>ナド</t>
    </rPh>
    <rPh sb="42" eb="44">
      <t>エイキョウ</t>
    </rPh>
    <rPh sb="53" eb="54">
      <t>オヨ</t>
    </rPh>
    <rPh sb="55" eb="57">
      <t>トウガイ</t>
    </rPh>
    <rPh sb="57" eb="59">
      <t>シセツ</t>
    </rPh>
    <rPh sb="63" eb="65">
      <t>ゲンショウ</t>
    </rPh>
    <rPh sb="75" eb="76">
      <t>カ</t>
    </rPh>
    <rPh sb="93" eb="97">
      <t>リヨウシャスウ</t>
    </rPh>
    <rPh sb="98" eb="100">
      <t>ゾウカ</t>
    </rPh>
    <rPh sb="101" eb="102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</si>
</sst>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183" fontId="0" fillId="0" borderId="0" xfId="0" applyNumberFormat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12" xfId="0" applyFont="1" applyBorder="1" applyAlignment="1" applyProtection="1">
      <alignment horizontal="left" vertical="top" wrapTex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2022</c:v>
                </c:pt>
                <c:pt idx="4">
                  <c:v>7832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0-410F-A798-29933DCA5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15437</c:v>
                </c:pt>
                <c:pt idx="1">
                  <c:v>8029</c:v>
                </c:pt>
                <c:pt idx="2">
                  <c:v>3122</c:v>
                </c:pt>
                <c:pt idx="3">
                  <c:v>200830</c:v>
                </c:pt>
                <c:pt idx="4">
                  <c:v>161674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D0-410F-A798-29933DCA5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9.1999999999999993</c:v>
                </c:pt>
                <c:pt idx="4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E-4908-B90B-1007EC3FA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30.7</c:v>
                </c:pt>
                <c:pt idx="1">
                  <c:v>18.899999999999999</c:v>
                </c:pt>
                <c:pt idx="2">
                  <c:v>19.5</c:v>
                </c:pt>
                <c:pt idx="3">
                  <c:v>31.3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E-4908-B90B-1007EC3FA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102.9</c:v>
                </c:pt>
                <c:pt idx="1">
                  <c:v>101.1</c:v>
                </c:pt>
                <c:pt idx="2">
                  <c:v>90.4</c:v>
                </c:pt>
                <c:pt idx="3">
                  <c:v>90.1</c:v>
                </c:pt>
                <c:pt idx="4">
                  <c:v>83.1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9-4D4C-A3D5-CC4D834B5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92.2</c:v>
                </c:pt>
                <c:pt idx="1">
                  <c:v>88.4</c:v>
                </c:pt>
                <c:pt idx="2">
                  <c:v>92.2</c:v>
                </c:pt>
                <c:pt idx="3">
                  <c:v>88.4</c:v>
                </c:pt>
                <c:pt idx="4">
                  <c:v>92.8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59-4D4C-A3D5-CC4D834B5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23837</c:v>
                </c:pt>
                <c:pt idx="1">
                  <c:v>17639</c:v>
                </c:pt>
                <c:pt idx="2">
                  <c:v>-29969</c:v>
                </c:pt>
                <c:pt idx="3">
                  <c:v>-50597</c:v>
                </c:pt>
                <c:pt idx="4">
                  <c:v>-103356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5-4CFA-916C-4E26C0CE1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-13739</c:v>
                </c:pt>
                <c:pt idx="1">
                  <c:v>-14463</c:v>
                </c:pt>
                <c:pt idx="2">
                  <c:v>-18007</c:v>
                </c:pt>
                <c:pt idx="3">
                  <c:v>-27446</c:v>
                </c:pt>
                <c:pt idx="4">
                  <c:v>-15708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E5-4CFA-916C-4E26C0CE1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-16.2</c:v>
                </c:pt>
                <c:pt idx="1">
                  <c:v>-26.3</c:v>
                </c:pt>
                <c:pt idx="2">
                  <c:v>-10.6</c:v>
                </c:pt>
                <c:pt idx="3">
                  <c:v>-23.6</c:v>
                </c:pt>
                <c:pt idx="4">
                  <c:v>-67.8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5-41D0-B33D-A57953285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-21.9</c:v>
                </c:pt>
                <c:pt idx="1">
                  <c:v>-56.5</c:v>
                </c:pt>
                <c:pt idx="2">
                  <c:v>-19.8</c:v>
                </c:pt>
                <c:pt idx="3">
                  <c:v>-73</c:v>
                </c:pt>
                <c:pt idx="4">
                  <c:v>-61.8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75-41D0-B33D-A57953285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36</c:v>
                </c:pt>
                <c:pt idx="1">
                  <c:v>37.799999999999997</c:v>
                </c:pt>
                <c:pt idx="2">
                  <c:v>37.9</c:v>
                </c:pt>
                <c:pt idx="3">
                  <c:v>40.4</c:v>
                </c:pt>
                <c:pt idx="4">
                  <c:v>57.2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1-4BDE-AC45-8848F5246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45.4</c:v>
                </c:pt>
                <c:pt idx="1">
                  <c:v>36.1</c:v>
                </c:pt>
                <c:pt idx="2">
                  <c:v>40.299999999999997</c:v>
                </c:pt>
                <c:pt idx="3">
                  <c:v>292.8</c:v>
                </c:pt>
                <c:pt idx="4">
                  <c:v>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21-4BDE-AC45-8848F5246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50.7</c:v>
                </c:pt>
                <c:pt idx="1">
                  <c:v>48.5</c:v>
                </c:pt>
                <c:pt idx="2">
                  <c:v>42.2</c:v>
                </c:pt>
                <c:pt idx="3">
                  <c:v>41.2</c:v>
                </c:pt>
                <c:pt idx="4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A-458C-93DD-FEF879283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15.5</c:v>
                </c:pt>
                <c:pt idx="1">
                  <c:v>15.7</c:v>
                </c:pt>
                <c:pt idx="2">
                  <c:v>19.100000000000001</c:v>
                </c:pt>
                <c:pt idx="3">
                  <c:v>13.3</c:v>
                </c:pt>
                <c:pt idx="4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AA-458C-93DD-FEF879283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817.8</c:v>
                </c:pt>
                <c:pt idx="1">
                  <c:v>822.4</c:v>
                </c:pt>
                <c:pt idx="2">
                  <c:v>743.6</c:v>
                </c:pt>
                <c:pt idx="3">
                  <c:v>871.8</c:v>
                </c:pt>
                <c:pt idx="4">
                  <c:v>1168.7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2-4F72-AF7D-2443CB955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33</c:v>
                </c:pt>
                <c:pt idx="1">
                  <c:v>35.6</c:v>
                </c:pt>
                <c:pt idx="2">
                  <c:v>43.6</c:v>
                </c:pt>
                <c:pt idx="3">
                  <c:v>11.4</c:v>
                </c:pt>
                <c:pt idx="4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42-4F72-AF7D-2443CB955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399-4A7C-861A-6AB6E4301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9-4A7C-861A-6AB6E4301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78E-477A-BFB1-AF6F6D07A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8E-477A-BFB1-AF6F6D07A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0.58509999999999995</c:v>
                </c:pt>
                <c:pt idx="1">
                  <c:v>0.61580000000000001</c:v>
                </c:pt>
                <c:pt idx="2">
                  <c:v>0.61829999999999996</c:v>
                </c:pt>
                <c:pt idx="3">
                  <c:v>0.5847</c:v>
                </c:pt>
                <c:pt idx="4">
                  <c:v>0.56779999999999997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5-4D9E-B454-D7D1C1CCF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1.5E-3</c:v>
                </c:pt>
                <c:pt idx="1">
                  <c:v>1.4E-3</c:v>
                </c:pt>
                <c:pt idx="2">
                  <c:v>1.1000000000000001E-3</c:v>
                </c:pt>
                <c:pt idx="3">
                  <c:v>1.8E-3</c:v>
                </c:pt>
                <c:pt idx="4">
                  <c:v>1.2999999999999999E-3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95-4D9E-B454-D7D1C1CCF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00352"/>
        <c:axId val="96098560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96098560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100352"/>
        <c:crosses val="max"/>
        <c:crossBetween val="between"/>
      </c:valAx>
      <c:catAx>
        <c:axId val="9610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098560"/>
        <c:crosses val="autoZero"/>
        <c:auto val="1"/>
        <c:lblAlgn val="ctr"/>
        <c:lblOffset val="100"/>
        <c:noMultiLvlLbl val="1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【208,749】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【△24,115】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【△43.7】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topLeftCell="GF43" zoomScaleNormal="100" zoomScaleSheetLayoutView="70" workbookViewId="0">
      <selection activeCell="NI49" sqref="NI49:NW64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</row>
    <row r="3" spans="1:387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</row>
    <row r="4" spans="1:387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  <c r="NS4" s="129"/>
      <c r="NT4" s="129"/>
      <c r="NU4" s="129"/>
      <c r="NV4" s="129"/>
      <c r="NW4" s="129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130" t="str">
        <f>データ!H6&amp;"　"&amp;データ!I6</f>
        <v>広島県広島市　湯来ロッジ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116" t="s">
        <v>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8"/>
      <c r="AQ7" s="116" t="s">
        <v>2</v>
      </c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8"/>
      <c r="CF7" s="116" t="s">
        <v>3</v>
      </c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8"/>
      <c r="DU7" s="119" t="s">
        <v>4</v>
      </c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 t="s">
        <v>5</v>
      </c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119" t="s">
        <v>6</v>
      </c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19"/>
      <c r="JD7" s="119"/>
      <c r="JE7" s="119"/>
      <c r="JF7" s="119"/>
      <c r="JG7" s="119"/>
      <c r="JH7" s="119"/>
      <c r="JI7" s="119"/>
      <c r="JJ7" s="119"/>
      <c r="JK7" s="119"/>
      <c r="JL7" s="119"/>
      <c r="JM7" s="119"/>
      <c r="JN7" s="119"/>
      <c r="JO7" s="119"/>
      <c r="JP7" s="119"/>
      <c r="JQ7" s="119"/>
      <c r="JR7" s="119"/>
      <c r="JS7" s="119"/>
      <c r="JT7" s="119"/>
      <c r="JU7" s="119"/>
      <c r="JV7" s="119" t="s">
        <v>7</v>
      </c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19"/>
      <c r="KM7" s="119"/>
      <c r="KN7" s="119"/>
      <c r="KO7" s="119"/>
      <c r="KP7" s="119"/>
      <c r="KQ7" s="119"/>
      <c r="KR7" s="119"/>
      <c r="KS7" s="119"/>
      <c r="KT7" s="119"/>
      <c r="KU7" s="119"/>
      <c r="KV7" s="119"/>
      <c r="KW7" s="119"/>
      <c r="KX7" s="119"/>
      <c r="KY7" s="119"/>
      <c r="KZ7" s="119"/>
      <c r="LA7" s="119"/>
      <c r="LB7" s="119"/>
      <c r="LC7" s="119"/>
      <c r="LD7" s="119"/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 t="s">
        <v>8</v>
      </c>
      <c r="LP7" s="119"/>
      <c r="LQ7" s="119"/>
      <c r="LR7" s="119"/>
      <c r="LS7" s="119"/>
      <c r="LT7" s="119"/>
      <c r="LU7" s="119"/>
      <c r="LV7" s="119"/>
      <c r="LW7" s="119"/>
      <c r="LX7" s="119"/>
      <c r="LY7" s="119"/>
      <c r="LZ7" s="119"/>
      <c r="MA7" s="119"/>
      <c r="MB7" s="119"/>
      <c r="MC7" s="119"/>
      <c r="MD7" s="119"/>
      <c r="ME7" s="119"/>
      <c r="MF7" s="119"/>
      <c r="MG7" s="119"/>
      <c r="MH7" s="119"/>
      <c r="MI7" s="119"/>
      <c r="MJ7" s="119"/>
      <c r="MK7" s="119"/>
      <c r="ML7" s="119"/>
      <c r="MM7" s="119"/>
      <c r="MN7" s="119"/>
      <c r="MO7" s="119"/>
      <c r="MP7" s="119"/>
      <c r="MQ7" s="119"/>
      <c r="MR7" s="119"/>
      <c r="MS7" s="119"/>
      <c r="MT7" s="119"/>
      <c r="MU7" s="119"/>
      <c r="MV7" s="119"/>
      <c r="MW7" s="119"/>
      <c r="MX7" s="119"/>
      <c r="MY7" s="119"/>
      <c r="MZ7" s="119"/>
      <c r="NA7" s="119"/>
      <c r="NB7" s="119"/>
      <c r="NC7" s="119"/>
      <c r="ND7" s="119"/>
      <c r="NE7" s="119"/>
      <c r="NF7" s="119"/>
      <c r="NG7" s="119"/>
      <c r="NH7" s="3"/>
      <c r="NI7" s="131" t="s">
        <v>9</v>
      </c>
      <c r="NJ7" s="132"/>
      <c r="NK7" s="132"/>
      <c r="NL7" s="132"/>
      <c r="NM7" s="132"/>
      <c r="NN7" s="132"/>
      <c r="NO7" s="132"/>
      <c r="NP7" s="132"/>
      <c r="NQ7" s="132"/>
      <c r="NR7" s="132"/>
      <c r="NS7" s="132"/>
      <c r="NT7" s="132"/>
      <c r="NU7" s="132"/>
      <c r="NV7" s="133"/>
    </row>
    <row r="8" spans="1:387" ht="18.75" customHeight="1" x14ac:dyDescent="0.15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観光施設事業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休養宿泊施設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89" t="str">
        <f>データ!M7</f>
        <v>Ａ１Ｂ１</v>
      </c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 t="str">
        <f>データ!N7</f>
        <v>非設置</v>
      </c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112">
        <f>データ!S7</f>
        <v>5231</v>
      </c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  <c r="IR8" s="112"/>
      <c r="IS8" s="112"/>
      <c r="IT8" s="112"/>
      <c r="IU8" s="112"/>
      <c r="IV8" s="112"/>
      <c r="IW8" s="112"/>
      <c r="IX8" s="112"/>
      <c r="IY8" s="112"/>
      <c r="IZ8" s="112"/>
      <c r="JA8" s="112"/>
      <c r="JB8" s="112"/>
      <c r="JC8" s="112"/>
      <c r="JD8" s="112"/>
      <c r="JE8" s="112"/>
      <c r="JF8" s="112"/>
      <c r="JG8" s="112"/>
      <c r="JH8" s="112"/>
      <c r="JI8" s="112"/>
      <c r="JJ8" s="112"/>
      <c r="JK8" s="112"/>
      <c r="JL8" s="112"/>
      <c r="JM8" s="112"/>
      <c r="JN8" s="112"/>
      <c r="JO8" s="112"/>
      <c r="JP8" s="112"/>
      <c r="JQ8" s="112"/>
      <c r="JR8" s="112"/>
      <c r="JS8" s="112"/>
      <c r="JT8" s="112"/>
      <c r="JU8" s="112"/>
      <c r="JV8" s="89" t="str">
        <f>データ!T7</f>
        <v>利用料金制</v>
      </c>
      <c r="JW8" s="89"/>
      <c r="JX8" s="89"/>
      <c r="JY8" s="89"/>
      <c r="JZ8" s="89"/>
      <c r="KA8" s="89"/>
      <c r="KB8" s="89"/>
      <c r="KC8" s="89"/>
      <c r="KD8" s="89"/>
      <c r="KE8" s="89"/>
      <c r="KF8" s="89"/>
      <c r="KG8" s="89"/>
      <c r="KH8" s="89"/>
      <c r="KI8" s="89"/>
      <c r="KJ8" s="89"/>
      <c r="KK8" s="89"/>
      <c r="KL8" s="89"/>
      <c r="KM8" s="89"/>
      <c r="KN8" s="89"/>
      <c r="KO8" s="89"/>
      <c r="KP8" s="89"/>
      <c r="KQ8" s="89"/>
      <c r="KR8" s="89"/>
      <c r="KS8" s="89"/>
      <c r="KT8" s="89"/>
      <c r="KU8" s="89"/>
      <c r="KV8" s="89"/>
      <c r="KW8" s="89"/>
      <c r="KX8" s="89"/>
      <c r="KY8" s="89"/>
      <c r="KZ8" s="89"/>
      <c r="LA8" s="89"/>
      <c r="LB8" s="89"/>
      <c r="LC8" s="89"/>
      <c r="LD8" s="89"/>
      <c r="LE8" s="89"/>
      <c r="LF8" s="89"/>
      <c r="LG8" s="89"/>
      <c r="LH8" s="89"/>
      <c r="LI8" s="89"/>
      <c r="LJ8" s="89"/>
      <c r="LK8" s="89"/>
      <c r="LL8" s="89"/>
      <c r="LM8" s="89"/>
      <c r="LN8" s="89"/>
      <c r="LO8" s="113">
        <f>データ!U7</f>
        <v>36.200000000000003</v>
      </c>
      <c r="LP8" s="113"/>
      <c r="LQ8" s="113"/>
      <c r="LR8" s="113"/>
      <c r="LS8" s="113"/>
      <c r="LT8" s="113"/>
      <c r="LU8" s="113"/>
      <c r="LV8" s="113"/>
      <c r="LW8" s="113"/>
      <c r="LX8" s="113"/>
      <c r="LY8" s="113"/>
      <c r="LZ8" s="113"/>
      <c r="MA8" s="113"/>
      <c r="MB8" s="113"/>
      <c r="MC8" s="113"/>
      <c r="MD8" s="113"/>
      <c r="ME8" s="113"/>
      <c r="MF8" s="113"/>
      <c r="MG8" s="113"/>
      <c r="MH8" s="113"/>
      <c r="MI8" s="113"/>
      <c r="MJ8" s="113"/>
      <c r="MK8" s="113"/>
      <c r="ML8" s="113"/>
      <c r="MM8" s="113"/>
      <c r="MN8" s="113"/>
      <c r="MO8" s="113"/>
      <c r="MP8" s="113"/>
      <c r="MQ8" s="113"/>
      <c r="MR8" s="113"/>
      <c r="MS8" s="113"/>
      <c r="MT8" s="113"/>
      <c r="MU8" s="113"/>
      <c r="MV8" s="113"/>
      <c r="MW8" s="113"/>
      <c r="MX8" s="113"/>
      <c r="MY8" s="113"/>
      <c r="MZ8" s="113"/>
      <c r="NA8" s="113"/>
      <c r="NB8" s="113"/>
      <c r="NC8" s="113"/>
      <c r="ND8" s="113"/>
      <c r="NE8" s="113"/>
      <c r="NF8" s="113"/>
      <c r="NG8" s="113"/>
      <c r="NH8" s="3"/>
      <c r="NI8" s="127" t="s">
        <v>10</v>
      </c>
      <c r="NJ8" s="128"/>
      <c r="NK8" s="114" t="s">
        <v>11</v>
      </c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5"/>
    </row>
    <row r="9" spans="1:387" ht="18.75" customHeight="1" x14ac:dyDescent="0.15">
      <c r="A9" s="2"/>
      <c r="B9" s="116" t="s">
        <v>12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8"/>
      <c r="AQ9" s="116" t="s">
        <v>13</v>
      </c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8"/>
      <c r="CF9" s="116" t="s">
        <v>14</v>
      </c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8"/>
      <c r="DU9" s="119" t="s">
        <v>15</v>
      </c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119" t="s">
        <v>16</v>
      </c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  <c r="IR9" s="119"/>
      <c r="IS9" s="119"/>
      <c r="IT9" s="119"/>
      <c r="IU9" s="119"/>
      <c r="IV9" s="119"/>
      <c r="IW9" s="119"/>
      <c r="IX9" s="119"/>
      <c r="IY9" s="119"/>
      <c r="IZ9" s="119"/>
      <c r="JA9" s="119"/>
      <c r="JB9" s="119"/>
      <c r="JC9" s="119"/>
      <c r="JD9" s="119"/>
      <c r="JE9" s="119"/>
      <c r="JF9" s="119"/>
      <c r="JG9" s="119"/>
      <c r="JH9" s="119"/>
      <c r="JI9" s="119"/>
      <c r="JJ9" s="119"/>
      <c r="JK9" s="119"/>
      <c r="JL9" s="119"/>
      <c r="JM9" s="119"/>
      <c r="JN9" s="119"/>
      <c r="JO9" s="119"/>
      <c r="JP9" s="119"/>
      <c r="JQ9" s="119"/>
      <c r="JR9" s="119"/>
      <c r="JS9" s="119"/>
      <c r="JT9" s="119"/>
      <c r="JU9" s="119"/>
      <c r="JV9" s="119" t="s">
        <v>17</v>
      </c>
      <c r="JW9" s="119"/>
      <c r="JX9" s="119"/>
      <c r="JY9" s="119"/>
      <c r="JZ9" s="119"/>
      <c r="KA9" s="119"/>
      <c r="KB9" s="119"/>
      <c r="KC9" s="119"/>
      <c r="KD9" s="119"/>
      <c r="KE9" s="119"/>
      <c r="KF9" s="119"/>
      <c r="KG9" s="119"/>
      <c r="KH9" s="119"/>
      <c r="KI9" s="119"/>
      <c r="KJ9" s="119"/>
      <c r="KK9" s="119"/>
      <c r="KL9" s="119"/>
      <c r="KM9" s="119"/>
      <c r="KN9" s="119"/>
      <c r="KO9" s="119"/>
      <c r="KP9" s="119"/>
      <c r="KQ9" s="119"/>
      <c r="KR9" s="119"/>
      <c r="KS9" s="119"/>
      <c r="KT9" s="119"/>
      <c r="KU9" s="119"/>
      <c r="KV9" s="119"/>
      <c r="KW9" s="119"/>
      <c r="KX9" s="119"/>
      <c r="KY9" s="119"/>
      <c r="KZ9" s="119"/>
      <c r="LA9" s="119"/>
      <c r="LB9" s="119"/>
      <c r="LC9" s="119"/>
      <c r="LD9" s="119"/>
      <c r="LE9" s="119"/>
      <c r="LF9" s="119"/>
      <c r="LG9" s="119"/>
      <c r="LH9" s="119"/>
      <c r="LI9" s="119"/>
      <c r="LJ9" s="119"/>
      <c r="LK9" s="119"/>
      <c r="LL9" s="119"/>
      <c r="LM9" s="119"/>
      <c r="LN9" s="119"/>
      <c r="LO9" s="119" t="s">
        <v>18</v>
      </c>
      <c r="LP9" s="119"/>
      <c r="LQ9" s="119"/>
      <c r="LR9" s="119"/>
      <c r="LS9" s="119"/>
      <c r="LT9" s="119"/>
      <c r="LU9" s="119"/>
      <c r="LV9" s="119"/>
      <c r="LW9" s="119"/>
      <c r="LX9" s="119"/>
      <c r="LY9" s="119"/>
      <c r="LZ9" s="119"/>
      <c r="MA9" s="119"/>
      <c r="MB9" s="119"/>
      <c r="MC9" s="119"/>
      <c r="MD9" s="119"/>
      <c r="ME9" s="119"/>
      <c r="MF9" s="119"/>
      <c r="MG9" s="119"/>
      <c r="MH9" s="119"/>
      <c r="MI9" s="119"/>
      <c r="MJ9" s="119"/>
      <c r="MK9" s="119"/>
      <c r="ML9" s="119"/>
      <c r="MM9" s="119"/>
      <c r="MN9" s="119"/>
      <c r="MO9" s="119"/>
      <c r="MP9" s="119"/>
      <c r="MQ9" s="119"/>
      <c r="MR9" s="119"/>
      <c r="MS9" s="119"/>
      <c r="MT9" s="119"/>
      <c r="MU9" s="119"/>
      <c r="MV9" s="119"/>
      <c r="MW9" s="119"/>
      <c r="MX9" s="119"/>
      <c r="MY9" s="119"/>
      <c r="MZ9" s="119"/>
      <c r="NA9" s="119"/>
      <c r="NB9" s="119"/>
      <c r="NC9" s="119"/>
      <c r="ND9" s="119"/>
      <c r="NE9" s="119"/>
      <c r="NF9" s="119"/>
      <c r="NG9" s="119"/>
      <c r="NH9" s="3"/>
      <c r="NI9" s="120" t="s">
        <v>19</v>
      </c>
      <c r="NJ9" s="121"/>
      <c r="NK9" s="122" t="s">
        <v>20</v>
      </c>
      <c r="NL9" s="122"/>
      <c r="NM9" s="122"/>
      <c r="NN9" s="122"/>
      <c r="NO9" s="122"/>
      <c r="NP9" s="122"/>
      <c r="NQ9" s="122"/>
      <c r="NR9" s="122"/>
      <c r="NS9" s="122"/>
      <c r="NT9" s="122"/>
      <c r="NU9" s="122"/>
      <c r="NV9" s="123"/>
    </row>
    <row r="10" spans="1:387" ht="18.75" customHeight="1" x14ac:dyDescent="0.15">
      <c r="A10" s="2"/>
      <c r="B10" s="106" t="str">
        <f>データ!O7</f>
        <v>該当数値なし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8"/>
      <c r="AQ10" s="106" t="str">
        <f>データ!P7</f>
        <v>該当数値なし</v>
      </c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8"/>
      <c r="CF10" s="109">
        <f>データ!Q7</f>
        <v>4929</v>
      </c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1"/>
      <c r="DU10" s="112">
        <f>データ!R7</f>
        <v>80</v>
      </c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89" t="str">
        <f>データ!V7</f>
        <v>有</v>
      </c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/>
      <c r="JR10" s="89"/>
      <c r="JS10" s="89"/>
      <c r="JT10" s="89"/>
      <c r="JU10" s="89"/>
      <c r="JV10" s="113">
        <f>データ!W7</f>
        <v>87</v>
      </c>
      <c r="JW10" s="113"/>
      <c r="JX10" s="113"/>
      <c r="JY10" s="113"/>
      <c r="JZ10" s="113"/>
      <c r="KA10" s="113"/>
      <c r="KB10" s="113"/>
      <c r="KC10" s="113"/>
      <c r="KD10" s="113"/>
      <c r="KE10" s="113"/>
      <c r="KF10" s="113"/>
      <c r="KG10" s="113"/>
      <c r="KH10" s="113"/>
      <c r="KI10" s="113"/>
      <c r="KJ10" s="113"/>
      <c r="KK10" s="113"/>
      <c r="KL10" s="113"/>
      <c r="KM10" s="113"/>
      <c r="KN10" s="113"/>
      <c r="KO10" s="113"/>
      <c r="KP10" s="113"/>
      <c r="KQ10" s="113"/>
      <c r="KR10" s="113"/>
      <c r="KS10" s="113"/>
      <c r="KT10" s="113"/>
      <c r="KU10" s="113"/>
      <c r="KV10" s="113"/>
      <c r="KW10" s="113"/>
      <c r="KX10" s="113"/>
      <c r="KY10" s="113"/>
      <c r="KZ10" s="113"/>
      <c r="LA10" s="113"/>
      <c r="LB10" s="113"/>
      <c r="LC10" s="113"/>
      <c r="LD10" s="113"/>
      <c r="LE10" s="113"/>
      <c r="LF10" s="113"/>
      <c r="LG10" s="113"/>
      <c r="LH10" s="113"/>
      <c r="LI10" s="113"/>
      <c r="LJ10" s="113"/>
      <c r="LK10" s="113"/>
      <c r="LL10" s="113"/>
      <c r="LM10" s="113"/>
      <c r="LN10" s="113"/>
      <c r="LO10" s="89" t="str">
        <f>データ!X7</f>
        <v>有</v>
      </c>
      <c r="LP10" s="89"/>
      <c r="LQ10" s="89"/>
      <c r="LR10" s="89"/>
      <c r="LS10" s="89"/>
      <c r="LT10" s="89"/>
      <c r="LU10" s="89"/>
      <c r="LV10" s="89"/>
      <c r="LW10" s="89"/>
      <c r="LX10" s="89"/>
      <c r="LY10" s="89"/>
      <c r="LZ10" s="89"/>
      <c r="MA10" s="89"/>
      <c r="MB10" s="89"/>
      <c r="MC10" s="89"/>
      <c r="MD10" s="89"/>
      <c r="ME10" s="89"/>
      <c r="MF10" s="89"/>
      <c r="MG10" s="89"/>
      <c r="MH10" s="89"/>
      <c r="MI10" s="89"/>
      <c r="MJ10" s="89"/>
      <c r="MK10" s="89"/>
      <c r="ML10" s="89"/>
      <c r="MM10" s="89"/>
      <c r="MN10" s="89"/>
      <c r="MO10" s="89"/>
      <c r="MP10" s="89"/>
      <c r="MQ10" s="89"/>
      <c r="MR10" s="89"/>
      <c r="MS10" s="89"/>
      <c r="MT10" s="89"/>
      <c r="MU10" s="89"/>
      <c r="MV10" s="89"/>
      <c r="MW10" s="89"/>
      <c r="MX10" s="89"/>
      <c r="MY10" s="89"/>
      <c r="MZ10" s="89"/>
      <c r="NA10" s="89"/>
      <c r="NB10" s="89"/>
      <c r="NC10" s="89"/>
      <c r="ND10" s="89"/>
      <c r="NE10" s="89"/>
      <c r="NF10" s="89"/>
      <c r="NG10" s="89"/>
      <c r="NH10" s="2"/>
      <c r="NI10" s="90" t="s">
        <v>21</v>
      </c>
      <c r="NJ10" s="91"/>
      <c r="NK10" s="92" t="s">
        <v>22</v>
      </c>
      <c r="NL10" s="92"/>
      <c r="NM10" s="92"/>
      <c r="NN10" s="92"/>
      <c r="NO10" s="92"/>
      <c r="NP10" s="92"/>
      <c r="NQ10" s="92"/>
      <c r="NR10" s="92"/>
      <c r="NS10" s="92"/>
      <c r="NT10" s="92"/>
      <c r="NU10" s="92"/>
      <c r="NV10" s="93"/>
    </row>
    <row r="11" spans="1:387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94" t="s">
        <v>23</v>
      </c>
      <c r="NJ11" s="94"/>
      <c r="NK11" s="94"/>
      <c r="NL11" s="94"/>
      <c r="NM11" s="94"/>
      <c r="NN11" s="94"/>
      <c r="NO11" s="94"/>
      <c r="NP11" s="94"/>
      <c r="NQ11" s="94"/>
      <c r="NR11" s="94"/>
      <c r="NS11" s="94"/>
      <c r="NT11" s="94"/>
      <c r="NU11" s="94"/>
      <c r="NV11" s="94"/>
      <c r="NW11" s="94"/>
    </row>
    <row r="12" spans="1:387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94"/>
      <c r="NJ12" s="94"/>
      <c r="NK12" s="94"/>
      <c r="NL12" s="94"/>
      <c r="NM12" s="94"/>
      <c r="NN12" s="94"/>
      <c r="NO12" s="94"/>
      <c r="NP12" s="94"/>
      <c r="NQ12" s="94"/>
      <c r="NR12" s="94"/>
      <c r="NS12" s="94"/>
      <c r="NT12" s="94"/>
      <c r="NU12" s="94"/>
      <c r="NV12" s="94"/>
      <c r="NW12" s="94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95"/>
      <c r="NJ13" s="95"/>
      <c r="NK13" s="95"/>
      <c r="NL13" s="95"/>
      <c r="NM13" s="95"/>
      <c r="NN13" s="95"/>
      <c r="NO13" s="95"/>
      <c r="NP13" s="95"/>
      <c r="NQ13" s="95"/>
      <c r="NR13" s="95"/>
      <c r="NS13" s="95"/>
      <c r="NT13" s="95"/>
      <c r="NU13" s="95"/>
      <c r="NV13" s="95"/>
      <c r="NW13" s="95"/>
    </row>
    <row r="14" spans="1:387" ht="13.5" customHeight="1" x14ac:dyDescent="0.15">
      <c r="A14" s="4"/>
      <c r="B14" s="5"/>
      <c r="C14" s="6"/>
      <c r="D14" s="6"/>
      <c r="E14" s="6"/>
      <c r="F14" s="6"/>
      <c r="G14" s="6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6"/>
      <c r="JO14" s="6"/>
      <c r="JP14" s="6"/>
      <c r="JQ14" s="6"/>
      <c r="JR14" s="6"/>
      <c r="JS14" s="6"/>
      <c r="JT14" s="96" t="s">
        <v>25</v>
      </c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85"/>
      <c r="MX14" s="85"/>
      <c r="MY14" s="85"/>
      <c r="MZ14" s="85"/>
      <c r="NA14" s="85"/>
      <c r="NB14" s="85"/>
      <c r="NC14" s="85"/>
      <c r="ND14" s="85"/>
      <c r="NE14" s="85"/>
      <c r="NF14" s="85"/>
      <c r="NG14" s="97"/>
      <c r="NH14" s="2"/>
      <c r="NI14" s="73" t="s">
        <v>26</v>
      </c>
      <c r="NJ14" s="74"/>
      <c r="NK14" s="74"/>
      <c r="NL14" s="74"/>
      <c r="NM14" s="74"/>
      <c r="NN14" s="74"/>
      <c r="NO14" s="74"/>
      <c r="NP14" s="74"/>
      <c r="NQ14" s="74"/>
      <c r="NR14" s="74"/>
      <c r="NS14" s="74"/>
      <c r="NT14" s="74"/>
      <c r="NU14" s="74"/>
      <c r="NV14" s="74"/>
      <c r="NW14" s="75"/>
    </row>
    <row r="15" spans="1:387" ht="13.5" customHeight="1" x14ac:dyDescent="0.15">
      <c r="A15" s="2"/>
      <c r="B15" s="7"/>
      <c r="C15" s="8"/>
      <c r="D15" s="8"/>
      <c r="E15" s="8"/>
      <c r="F15" s="8"/>
      <c r="G15" s="8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"/>
      <c r="JO15" s="8"/>
      <c r="JP15" s="8"/>
      <c r="JQ15" s="8"/>
      <c r="JR15" s="8"/>
      <c r="JS15" s="8"/>
      <c r="JT15" s="98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86"/>
      <c r="MX15" s="86"/>
      <c r="MY15" s="86"/>
      <c r="MZ15" s="86"/>
      <c r="NA15" s="86"/>
      <c r="NB15" s="86"/>
      <c r="NC15" s="86"/>
      <c r="ND15" s="86"/>
      <c r="NE15" s="86"/>
      <c r="NF15" s="86"/>
      <c r="NG15" s="99"/>
      <c r="NH15" s="2"/>
      <c r="NI15" s="100" t="s">
        <v>137</v>
      </c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2"/>
    </row>
    <row r="16" spans="1:387" ht="13.5" customHeight="1" x14ac:dyDescent="0.15">
      <c r="A16" s="2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9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10"/>
      <c r="NH16" s="2"/>
      <c r="NI16" s="100"/>
      <c r="NJ16" s="101"/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2"/>
    </row>
    <row r="17" spans="1:387" ht="13.5" customHeight="1" x14ac:dyDescent="0.15">
      <c r="A17" s="2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1"/>
      <c r="DD17" s="1"/>
      <c r="DE17" s="2"/>
      <c r="DF17" s="2"/>
      <c r="DG17" s="2"/>
      <c r="DH17" s="2"/>
      <c r="DI17" s="2"/>
      <c r="DJ17" s="2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9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0"/>
      <c r="NH17" s="2"/>
      <c r="NI17" s="100"/>
      <c r="NJ17" s="101"/>
      <c r="NK17" s="101"/>
      <c r="NL17" s="101"/>
      <c r="NM17" s="101"/>
      <c r="NN17" s="101"/>
      <c r="NO17" s="101"/>
      <c r="NP17" s="101"/>
      <c r="NQ17" s="101"/>
      <c r="NR17" s="101"/>
      <c r="NS17" s="101"/>
      <c r="NT17" s="101"/>
      <c r="NU17" s="101"/>
      <c r="NV17" s="101"/>
      <c r="NW17" s="102"/>
    </row>
    <row r="18" spans="1:387" ht="13.5" customHeight="1" x14ac:dyDescent="0.15">
      <c r="A18" s="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1"/>
      <c r="DD18" s="1"/>
      <c r="DE18" s="2"/>
      <c r="DF18" s="2"/>
      <c r="DG18" s="2"/>
      <c r="DH18" s="2"/>
      <c r="DI18" s="2"/>
      <c r="DJ18" s="2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9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0"/>
      <c r="NH18" s="2"/>
      <c r="NI18" s="100"/>
      <c r="NJ18" s="101"/>
      <c r="NK18" s="101"/>
      <c r="NL18" s="101"/>
      <c r="NM18" s="101"/>
      <c r="NN18" s="101"/>
      <c r="NO18" s="101"/>
      <c r="NP18" s="101"/>
      <c r="NQ18" s="101"/>
      <c r="NR18" s="101"/>
      <c r="NS18" s="101"/>
      <c r="NT18" s="101"/>
      <c r="NU18" s="101"/>
      <c r="NV18" s="101"/>
      <c r="NW18" s="102"/>
    </row>
    <row r="19" spans="1:387" ht="13.5" customHeight="1" x14ac:dyDescent="0.15">
      <c r="A19" s="2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9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10"/>
      <c r="NH19" s="2"/>
      <c r="NI19" s="100"/>
      <c r="NJ19" s="101"/>
      <c r="NK19" s="101"/>
      <c r="NL19" s="101"/>
      <c r="NM19" s="101"/>
      <c r="NN19" s="101"/>
      <c r="NO19" s="101"/>
      <c r="NP19" s="101"/>
      <c r="NQ19" s="101"/>
      <c r="NR19" s="101"/>
      <c r="NS19" s="101"/>
      <c r="NT19" s="101"/>
      <c r="NU19" s="101"/>
      <c r="NV19" s="101"/>
      <c r="NW19" s="102"/>
    </row>
    <row r="20" spans="1:387" ht="13.5" customHeight="1" x14ac:dyDescent="0.15">
      <c r="A20" s="2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9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10"/>
      <c r="NH20" s="2"/>
      <c r="NI20" s="100"/>
      <c r="NJ20" s="101"/>
      <c r="NK20" s="101"/>
      <c r="NL20" s="101"/>
      <c r="NM20" s="101"/>
      <c r="NN20" s="101"/>
      <c r="NO20" s="101"/>
      <c r="NP20" s="101"/>
      <c r="NQ20" s="101"/>
      <c r="NR20" s="101"/>
      <c r="NS20" s="101"/>
      <c r="NT20" s="101"/>
      <c r="NU20" s="101"/>
      <c r="NV20" s="101"/>
      <c r="NW20" s="102"/>
    </row>
    <row r="21" spans="1:387" ht="13.5" customHeight="1" x14ac:dyDescent="0.15">
      <c r="A21" s="2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9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10"/>
      <c r="NH21" s="2"/>
      <c r="NI21" s="100"/>
      <c r="NJ21" s="101"/>
      <c r="NK21" s="101"/>
      <c r="NL21" s="101"/>
      <c r="NM21" s="101"/>
      <c r="NN21" s="101"/>
      <c r="NO21" s="101"/>
      <c r="NP21" s="101"/>
      <c r="NQ21" s="101"/>
      <c r="NR21" s="101"/>
      <c r="NS21" s="101"/>
      <c r="NT21" s="101"/>
      <c r="NU21" s="101"/>
      <c r="NV21" s="101"/>
      <c r="NW21" s="102"/>
    </row>
    <row r="22" spans="1:387" ht="13.5" customHeight="1" x14ac:dyDescent="0.15">
      <c r="A22" s="2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9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10"/>
      <c r="NH22" s="2"/>
      <c r="NI22" s="100"/>
      <c r="NJ22" s="101"/>
      <c r="NK22" s="101"/>
      <c r="NL22" s="101"/>
      <c r="NM22" s="101"/>
      <c r="NN22" s="101"/>
      <c r="NO22" s="101"/>
      <c r="NP22" s="101"/>
      <c r="NQ22" s="101"/>
      <c r="NR22" s="101"/>
      <c r="NS22" s="101"/>
      <c r="NT22" s="101"/>
      <c r="NU22" s="101"/>
      <c r="NV22" s="101"/>
      <c r="NW22" s="102"/>
    </row>
    <row r="23" spans="1:387" ht="13.5" customHeight="1" x14ac:dyDescent="0.15">
      <c r="A23" s="2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9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10"/>
      <c r="NH23" s="2"/>
      <c r="NI23" s="100"/>
      <c r="NJ23" s="101"/>
      <c r="NK23" s="101"/>
      <c r="NL23" s="101"/>
      <c r="NM23" s="101"/>
      <c r="NN23" s="101"/>
      <c r="NO23" s="101"/>
      <c r="NP23" s="101"/>
      <c r="NQ23" s="101"/>
      <c r="NR23" s="101"/>
      <c r="NS23" s="101"/>
      <c r="NT23" s="101"/>
      <c r="NU23" s="101"/>
      <c r="NV23" s="101"/>
      <c r="NW23" s="102"/>
    </row>
    <row r="24" spans="1:387" ht="13.5" customHeight="1" x14ac:dyDescent="0.15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9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10"/>
      <c r="NH24" s="2"/>
      <c r="NI24" s="100"/>
      <c r="NJ24" s="101"/>
      <c r="NK24" s="101"/>
      <c r="NL24" s="101"/>
      <c r="NM24" s="101"/>
      <c r="NN24" s="101"/>
      <c r="NO24" s="101"/>
      <c r="NP24" s="101"/>
      <c r="NQ24" s="101"/>
      <c r="NR24" s="101"/>
      <c r="NS24" s="101"/>
      <c r="NT24" s="101"/>
      <c r="NU24" s="101"/>
      <c r="NV24" s="101"/>
      <c r="NW24" s="102"/>
    </row>
    <row r="25" spans="1:387" ht="13.5" customHeight="1" x14ac:dyDescent="0.15">
      <c r="A25" s="2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9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10"/>
      <c r="NH25" s="2"/>
      <c r="NI25" s="100"/>
      <c r="NJ25" s="101"/>
      <c r="NK25" s="101"/>
      <c r="NL25" s="101"/>
      <c r="NM25" s="101"/>
      <c r="NN25" s="101"/>
      <c r="NO25" s="101"/>
      <c r="NP25" s="101"/>
      <c r="NQ25" s="101"/>
      <c r="NR25" s="101"/>
      <c r="NS25" s="101"/>
      <c r="NT25" s="101"/>
      <c r="NU25" s="101"/>
      <c r="NV25" s="101"/>
      <c r="NW25" s="102"/>
    </row>
    <row r="26" spans="1:387" ht="13.5" customHeight="1" x14ac:dyDescent="0.15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9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10"/>
      <c r="NH26" s="2"/>
      <c r="NI26" s="100"/>
      <c r="NJ26" s="101"/>
      <c r="NK26" s="101"/>
      <c r="NL26" s="101"/>
      <c r="NM26" s="101"/>
      <c r="NN26" s="101"/>
      <c r="NO26" s="101"/>
      <c r="NP26" s="101"/>
      <c r="NQ26" s="101"/>
      <c r="NR26" s="101"/>
      <c r="NS26" s="101"/>
      <c r="NT26" s="101"/>
      <c r="NU26" s="101"/>
      <c r="NV26" s="101"/>
      <c r="NW26" s="102"/>
    </row>
    <row r="27" spans="1:387" ht="13.5" customHeight="1" x14ac:dyDescent="0.15">
      <c r="A27" s="2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9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10"/>
      <c r="NH27" s="2"/>
      <c r="NI27" s="100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2"/>
    </row>
    <row r="28" spans="1:387" ht="13.5" customHeight="1" x14ac:dyDescent="0.15">
      <c r="A28" s="2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9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10"/>
      <c r="NH28" s="2"/>
      <c r="NI28" s="100"/>
      <c r="NJ28" s="101"/>
      <c r="NK28" s="101"/>
      <c r="NL28" s="101"/>
      <c r="NM28" s="101"/>
      <c r="NN28" s="101"/>
      <c r="NO28" s="101"/>
      <c r="NP28" s="101"/>
      <c r="NQ28" s="101"/>
      <c r="NR28" s="101"/>
      <c r="NS28" s="101"/>
      <c r="NT28" s="101"/>
      <c r="NU28" s="101"/>
      <c r="NV28" s="101"/>
      <c r="NW28" s="102"/>
    </row>
    <row r="29" spans="1:387" ht="13.5" customHeight="1" x14ac:dyDescent="0.15">
      <c r="A29" s="2"/>
      <c r="B29" s="9"/>
      <c r="C29" s="2"/>
      <c r="D29" s="2"/>
      <c r="E29" s="2"/>
      <c r="F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9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10"/>
      <c r="NH29" s="2"/>
      <c r="NI29" s="100"/>
      <c r="NJ29" s="101"/>
      <c r="NK29" s="101"/>
      <c r="NL29" s="101"/>
      <c r="NM29" s="101"/>
      <c r="NN29" s="101"/>
      <c r="NO29" s="101"/>
      <c r="NP29" s="101"/>
      <c r="NQ29" s="101"/>
      <c r="NR29" s="101"/>
      <c r="NS29" s="101"/>
      <c r="NT29" s="101"/>
      <c r="NU29" s="101"/>
      <c r="NV29" s="101"/>
      <c r="NW29" s="102"/>
    </row>
    <row r="30" spans="1:387" ht="13.5" customHeight="1" x14ac:dyDescent="0.15">
      <c r="A30" s="2"/>
      <c r="B30" s="9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71" t="str">
        <f>データ!$B$11</f>
        <v>H29</v>
      </c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 t="str">
        <f>データ!$C$11</f>
        <v>H30</v>
      </c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 t="str">
        <f>データ!$D$11</f>
        <v>R01</v>
      </c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 t="str">
        <f>データ!$E$11</f>
        <v>R02</v>
      </c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 t="str">
        <f>データ!$F$11</f>
        <v>R03</v>
      </c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71" t="str">
        <f>データ!$B$11</f>
        <v>H29</v>
      </c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 t="str">
        <f>データ!$C$11</f>
        <v>H30</v>
      </c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 t="str">
        <f>データ!$D$11</f>
        <v>R01</v>
      </c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 t="str">
        <f>データ!$E$11</f>
        <v>R02</v>
      </c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 t="str">
        <f>データ!$F$11</f>
        <v>R03</v>
      </c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71" t="str">
        <f>データ!$B$11</f>
        <v>H29</v>
      </c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 t="str">
        <f>データ!$C$11</f>
        <v>H30</v>
      </c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 t="str">
        <f>データ!$D$11</f>
        <v>R01</v>
      </c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 t="str">
        <f>データ!$E$11</f>
        <v>R02</v>
      </c>
      <c r="IK30" s="71"/>
      <c r="IL30" s="71"/>
      <c r="IM30" s="71"/>
      <c r="IN30" s="71"/>
      <c r="IO30" s="71"/>
      <c r="IP30" s="71"/>
      <c r="IQ30" s="71"/>
      <c r="IR30" s="71"/>
      <c r="IS30" s="71"/>
      <c r="IT30" s="71"/>
      <c r="IU30" s="71"/>
      <c r="IV30" s="71"/>
      <c r="IW30" s="71"/>
      <c r="IX30" s="71" t="str">
        <f>データ!$F$11</f>
        <v>R03</v>
      </c>
      <c r="IY30" s="71"/>
      <c r="IZ30" s="71"/>
      <c r="JA30" s="71"/>
      <c r="JB30" s="71"/>
      <c r="JC30" s="71"/>
      <c r="JD30" s="71"/>
      <c r="JE30" s="71"/>
      <c r="JF30" s="71"/>
      <c r="JG30" s="71"/>
      <c r="JH30" s="71"/>
      <c r="JI30" s="71"/>
      <c r="JJ30" s="71"/>
      <c r="JK30" s="71"/>
      <c r="JL30" s="2"/>
      <c r="JM30" s="2"/>
      <c r="JN30" s="2"/>
      <c r="JO30" s="2"/>
      <c r="JP30" s="2"/>
      <c r="JQ30" s="2"/>
      <c r="JR30" s="2"/>
      <c r="JS30" s="2"/>
      <c r="JT30" s="9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10"/>
      <c r="NH30" s="2"/>
      <c r="NI30" s="103"/>
      <c r="NJ30" s="104"/>
      <c r="NK30" s="104"/>
      <c r="NL30" s="104"/>
      <c r="NM30" s="104"/>
      <c r="NN30" s="104"/>
      <c r="NO30" s="104"/>
      <c r="NP30" s="104"/>
      <c r="NQ30" s="104"/>
      <c r="NR30" s="104"/>
      <c r="NS30" s="104"/>
      <c r="NT30" s="104"/>
      <c r="NU30" s="104"/>
      <c r="NV30" s="104"/>
      <c r="NW30" s="105"/>
    </row>
    <row r="31" spans="1:387" ht="13.5" customHeight="1" x14ac:dyDescent="0.15">
      <c r="A31" s="2"/>
      <c r="B31" s="9"/>
      <c r="C31" s="2"/>
      <c r="D31" s="2"/>
      <c r="E31" s="2"/>
      <c r="F31" s="2"/>
      <c r="I31" s="69" t="s">
        <v>27</v>
      </c>
      <c r="J31" s="69"/>
      <c r="K31" s="69"/>
      <c r="L31" s="69"/>
      <c r="M31" s="69"/>
      <c r="N31" s="69"/>
      <c r="O31" s="69"/>
      <c r="P31" s="69"/>
      <c r="Q31" s="69"/>
      <c r="R31" s="67">
        <f>データ!Y7</f>
        <v>102.9</v>
      </c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>
        <f>データ!Z7</f>
        <v>101.1</v>
      </c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>
        <f>データ!AA7</f>
        <v>90.4</v>
      </c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>
        <f>データ!AB7</f>
        <v>90.1</v>
      </c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>
        <f>データ!AC7</f>
        <v>83.1</v>
      </c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69" t="s">
        <v>27</v>
      </c>
      <c r="CX31" s="69"/>
      <c r="CY31" s="69"/>
      <c r="CZ31" s="69"/>
      <c r="DA31" s="69"/>
      <c r="DB31" s="69"/>
      <c r="DC31" s="69"/>
      <c r="DD31" s="69"/>
      <c r="DE31" s="69"/>
      <c r="DF31" s="67">
        <f>データ!AJ7</f>
        <v>0</v>
      </c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>
        <f>データ!AK7</f>
        <v>0</v>
      </c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>
        <f>データ!AL7</f>
        <v>0</v>
      </c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>
        <f>データ!AM7</f>
        <v>9.1999999999999993</v>
      </c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>
        <f>データ!AN7</f>
        <v>23.6</v>
      </c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69" t="s">
        <v>27</v>
      </c>
      <c r="GL31" s="69"/>
      <c r="GM31" s="69"/>
      <c r="GN31" s="69"/>
      <c r="GO31" s="69"/>
      <c r="GP31" s="69"/>
      <c r="GQ31" s="69"/>
      <c r="GR31" s="69"/>
      <c r="GS31" s="69"/>
      <c r="GT31" s="87">
        <f>データ!AU7</f>
        <v>0</v>
      </c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>
        <f>データ!AV7</f>
        <v>0</v>
      </c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>
        <f>データ!AW7</f>
        <v>0</v>
      </c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>
        <f>データ!AX7</f>
        <v>2022</v>
      </c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  <c r="IW31" s="87"/>
      <c r="IX31" s="87">
        <f>データ!AY7</f>
        <v>7832</v>
      </c>
      <c r="IY31" s="87"/>
      <c r="IZ31" s="87"/>
      <c r="JA31" s="87"/>
      <c r="JB31" s="87"/>
      <c r="JC31" s="87"/>
      <c r="JD31" s="87"/>
      <c r="JE31" s="87"/>
      <c r="JF31" s="87"/>
      <c r="JG31" s="87"/>
      <c r="JH31" s="87"/>
      <c r="JI31" s="87"/>
      <c r="JJ31" s="87"/>
      <c r="JK31" s="87"/>
      <c r="JL31" s="2"/>
      <c r="JM31" s="2"/>
      <c r="JN31" s="2"/>
      <c r="JO31" s="2"/>
      <c r="JP31" s="2"/>
      <c r="JQ31" s="2"/>
      <c r="JR31" s="2"/>
      <c r="JS31" s="2"/>
      <c r="JT31" s="9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10"/>
      <c r="NH31" s="2"/>
      <c r="NI31" s="73" t="s">
        <v>28</v>
      </c>
      <c r="NJ31" s="74"/>
      <c r="NK31" s="74"/>
      <c r="NL31" s="74"/>
      <c r="NM31" s="74"/>
      <c r="NN31" s="74"/>
      <c r="NO31" s="74"/>
      <c r="NP31" s="74"/>
      <c r="NQ31" s="74"/>
      <c r="NR31" s="74"/>
      <c r="NS31" s="74"/>
      <c r="NT31" s="74"/>
      <c r="NU31" s="74"/>
      <c r="NV31" s="74"/>
      <c r="NW31" s="75"/>
    </row>
    <row r="32" spans="1:387" ht="13.5" customHeight="1" x14ac:dyDescent="0.15">
      <c r="A32" s="2"/>
      <c r="B32" s="9"/>
      <c r="C32" s="2"/>
      <c r="D32" s="2"/>
      <c r="E32" s="2"/>
      <c r="F32" s="2"/>
      <c r="G32" s="2"/>
      <c r="H32" s="2"/>
      <c r="I32" s="69" t="s">
        <v>29</v>
      </c>
      <c r="J32" s="69"/>
      <c r="K32" s="69"/>
      <c r="L32" s="69"/>
      <c r="M32" s="69"/>
      <c r="N32" s="69"/>
      <c r="O32" s="69"/>
      <c r="P32" s="69"/>
      <c r="Q32" s="69"/>
      <c r="R32" s="67">
        <f>データ!AD7</f>
        <v>92.2</v>
      </c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>
        <f>データ!AE7</f>
        <v>88.4</v>
      </c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>
        <f>データ!AF7</f>
        <v>92.2</v>
      </c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>
        <f>データ!AG7</f>
        <v>88.4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>
        <f>データ!AH7</f>
        <v>92.8</v>
      </c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69" t="s">
        <v>29</v>
      </c>
      <c r="CX32" s="69"/>
      <c r="CY32" s="69"/>
      <c r="CZ32" s="69"/>
      <c r="DA32" s="69"/>
      <c r="DB32" s="69"/>
      <c r="DC32" s="69"/>
      <c r="DD32" s="69"/>
      <c r="DE32" s="69"/>
      <c r="DF32" s="67">
        <f>データ!AO7</f>
        <v>30.7</v>
      </c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>
        <f>データ!AP7</f>
        <v>18.899999999999999</v>
      </c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>
        <f>データ!AQ7</f>
        <v>19.5</v>
      </c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>
        <f>データ!AR7</f>
        <v>31.3</v>
      </c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>
        <f>データ!AS7</f>
        <v>42</v>
      </c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69" t="s">
        <v>29</v>
      </c>
      <c r="GL32" s="69"/>
      <c r="GM32" s="69"/>
      <c r="GN32" s="69"/>
      <c r="GO32" s="69"/>
      <c r="GP32" s="69"/>
      <c r="GQ32" s="69"/>
      <c r="GR32" s="69"/>
      <c r="GS32" s="69"/>
      <c r="GT32" s="87">
        <f>データ!AZ7</f>
        <v>15437</v>
      </c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>
        <f>データ!BA7</f>
        <v>8029</v>
      </c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>
        <f>データ!BB7</f>
        <v>3122</v>
      </c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>
        <f>データ!BC7</f>
        <v>200830</v>
      </c>
      <c r="IK32" s="87"/>
      <c r="IL32" s="87"/>
      <c r="IM32" s="87"/>
      <c r="IN32" s="87"/>
      <c r="IO32" s="87"/>
      <c r="IP32" s="87"/>
      <c r="IQ32" s="87"/>
      <c r="IR32" s="87"/>
      <c r="IS32" s="87"/>
      <c r="IT32" s="87"/>
      <c r="IU32" s="87"/>
      <c r="IV32" s="87"/>
      <c r="IW32" s="87"/>
      <c r="IX32" s="87">
        <f>データ!BD7</f>
        <v>161674</v>
      </c>
      <c r="IY32" s="87"/>
      <c r="IZ32" s="87"/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7"/>
      <c r="JL32" s="2"/>
      <c r="JM32" s="2"/>
      <c r="JN32" s="2"/>
      <c r="JO32" s="2"/>
      <c r="JP32" s="2"/>
      <c r="JQ32" s="2"/>
      <c r="JR32" s="2"/>
      <c r="JS32" s="2"/>
      <c r="JT32" s="9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10"/>
      <c r="NH32" s="2"/>
      <c r="NI32" s="76" t="s">
        <v>138</v>
      </c>
      <c r="NJ32" s="88"/>
      <c r="NK32" s="88"/>
      <c r="NL32" s="88"/>
      <c r="NM32" s="88"/>
      <c r="NN32" s="88"/>
      <c r="NO32" s="88"/>
      <c r="NP32" s="88"/>
      <c r="NQ32" s="88"/>
      <c r="NR32" s="88"/>
      <c r="NS32" s="88"/>
      <c r="NT32" s="88"/>
      <c r="NU32" s="88"/>
      <c r="NV32" s="88"/>
      <c r="NW32" s="78"/>
    </row>
    <row r="33" spans="1:387" ht="13.5" customHeight="1" x14ac:dyDescent="0.15">
      <c r="A33" s="2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9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10"/>
      <c r="NH33" s="2"/>
      <c r="NI33" s="76"/>
      <c r="NJ33" s="88"/>
      <c r="NK33" s="88"/>
      <c r="NL33" s="88"/>
      <c r="NM33" s="88"/>
      <c r="NN33" s="88"/>
      <c r="NO33" s="88"/>
      <c r="NP33" s="88"/>
      <c r="NQ33" s="88"/>
      <c r="NR33" s="88"/>
      <c r="NS33" s="88"/>
      <c r="NT33" s="88"/>
      <c r="NU33" s="88"/>
      <c r="NV33" s="88"/>
      <c r="NW33" s="78"/>
    </row>
    <row r="34" spans="1:387" ht="13.5" customHeight="1" x14ac:dyDescent="0.15">
      <c r="A34" s="2"/>
      <c r="B34" s="9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"/>
      <c r="CN34" s="2"/>
      <c r="CO34" s="2"/>
      <c r="CP34" s="2"/>
      <c r="CQ34" s="2"/>
      <c r="CR34" s="2"/>
      <c r="CS34" s="2"/>
      <c r="CT34" s="2"/>
      <c r="CU34" s="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2"/>
      <c r="JP34" s="2"/>
      <c r="JQ34" s="2"/>
      <c r="JR34" s="2"/>
      <c r="JS34" s="2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2"/>
      <c r="NH34" s="2"/>
      <c r="NI34" s="76"/>
      <c r="NJ34" s="88"/>
      <c r="NK34" s="88"/>
      <c r="NL34" s="88"/>
      <c r="NM34" s="88"/>
      <c r="NN34" s="88"/>
      <c r="NO34" s="88"/>
      <c r="NP34" s="88"/>
      <c r="NQ34" s="88"/>
      <c r="NR34" s="88"/>
      <c r="NS34" s="88"/>
      <c r="NT34" s="88"/>
      <c r="NU34" s="88"/>
      <c r="NV34" s="88"/>
      <c r="NW34" s="78"/>
    </row>
    <row r="35" spans="1:387" ht="13.5" customHeight="1" x14ac:dyDescent="0.15">
      <c r="A35" s="2"/>
      <c r="B35" s="9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"/>
      <c r="CN35" s="2"/>
      <c r="CO35" s="2"/>
      <c r="CP35" s="2"/>
      <c r="CQ35" s="2"/>
      <c r="CR35" s="2"/>
      <c r="CS35" s="2"/>
      <c r="CT35" s="2"/>
      <c r="CU35" s="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2"/>
      <c r="JP35" s="2"/>
      <c r="JQ35" s="2"/>
      <c r="JR35" s="2"/>
      <c r="JS35" s="2"/>
      <c r="JT35" s="13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5"/>
      <c r="NH35" s="2"/>
      <c r="NI35" s="76"/>
      <c r="NJ35" s="88"/>
      <c r="NK35" s="88"/>
      <c r="NL35" s="88"/>
      <c r="NM35" s="88"/>
      <c r="NN35" s="88"/>
      <c r="NO35" s="88"/>
      <c r="NP35" s="88"/>
      <c r="NQ35" s="88"/>
      <c r="NR35" s="88"/>
      <c r="NS35" s="88"/>
      <c r="NT35" s="88"/>
      <c r="NU35" s="88"/>
      <c r="NV35" s="88"/>
      <c r="NW35" s="78"/>
    </row>
    <row r="36" spans="1:387" ht="13.5" customHeight="1" x14ac:dyDescent="0.15">
      <c r="A36" s="2"/>
      <c r="B36" s="9"/>
      <c r="C36" s="8"/>
      <c r="D36" s="2"/>
      <c r="E36" s="2"/>
      <c r="F36" s="2"/>
      <c r="G36" s="2"/>
      <c r="H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2"/>
      <c r="GQ36" s="2"/>
      <c r="GR36" s="8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2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10"/>
      <c r="NH36" s="2"/>
      <c r="NI36" s="76"/>
      <c r="NJ36" s="88"/>
      <c r="NK36" s="88"/>
      <c r="NL36" s="88"/>
      <c r="NM36" s="88"/>
      <c r="NN36" s="88"/>
      <c r="NO36" s="88"/>
      <c r="NP36" s="88"/>
      <c r="NQ36" s="88"/>
      <c r="NR36" s="88"/>
      <c r="NS36" s="88"/>
      <c r="NT36" s="88"/>
      <c r="NU36" s="88"/>
      <c r="NV36" s="88"/>
      <c r="NW36" s="78"/>
    </row>
    <row r="37" spans="1:387" ht="13.5" customHeight="1" x14ac:dyDescent="0.15">
      <c r="A37" s="2"/>
      <c r="B37" s="9"/>
      <c r="C37" s="8"/>
      <c r="D37" s="2"/>
      <c r="E37" s="2"/>
      <c r="F37" s="2"/>
      <c r="G37" s="2"/>
      <c r="H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2"/>
      <c r="GQ37" s="2"/>
      <c r="GR37" s="8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2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10"/>
      <c r="NH37" s="2"/>
      <c r="NI37" s="76"/>
      <c r="NJ37" s="88"/>
      <c r="NK37" s="88"/>
      <c r="NL37" s="88"/>
      <c r="NM37" s="88"/>
      <c r="NN37" s="88"/>
      <c r="NO37" s="88"/>
      <c r="NP37" s="88"/>
      <c r="NQ37" s="88"/>
      <c r="NR37" s="88"/>
      <c r="NS37" s="88"/>
      <c r="NT37" s="88"/>
      <c r="NU37" s="88"/>
      <c r="NV37" s="88"/>
      <c r="NW37" s="78"/>
    </row>
    <row r="38" spans="1:387" ht="13.5" customHeight="1" x14ac:dyDescent="0.15">
      <c r="A38" s="2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10"/>
      <c r="NH38" s="2"/>
      <c r="NI38" s="76"/>
      <c r="NJ38" s="88"/>
      <c r="NK38" s="88"/>
      <c r="NL38" s="88"/>
      <c r="NM38" s="88"/>
      <c r="NN38" s="88"/>
      <c r="NO38" s="88"/>
      <c r="NP38" s="88"/>
      <c r="NQ38" s="88"/>
      <c r="NR38" s="88"/>
      <c r="NS38" s="88"/>
      <c r="NT38" s="88"/>
      <c r="NU38" s="88"/>
      <c r="NV38" s="88"/>
      <c r="NW38" s="78"/>
    </row>
    <row r="39" spans="1:387" ht="13.5" customHeight="1" x14ac:dyDescent="0.15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"/>
      <c r="DD39" s="1"/>
      <c r="DE39" s="2"/>
      <c r="DF39" s="2"/>
      <c r="DG39" s="2"/>
      <c r="DH39" s="2"/>
      <c r="DI39" s="2"/>
      <c r="DJ39" s="2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2"/>
      <c r="NG39" s="10"/>
      <c r="NH39" s="2"/>
      <c r="NI39" s="76"/>
      <c r="NJ39" s="88"/>
      <c r="NK39" s="88"/>
      <c r="NL39" s="88"/>
      <c r="NM39" s="88"/>
      <c r="NN39" s="88"/>
      <c r="NO39" s="88"/>
      <c r="NP39" s="88"/>
      <c r="NQ39" s="88"/>
      <c r="NR39" s="88"/>
      <c r="NS39" s="88"/>
      <c r="NT39" s="88"/>
      <c r="NU39" s="88"/>
      <c r="NV39" s="88"/>
      <c r="NW39" s="78"/>
    </row>
    <row r="40" spans="1:387" ht="13.5" customHeight="1" x14ac:dyDescent="0.15">
      <c r="A40" s="2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1"/>
      <c r="DD40" s="1"/>
      <c r="DE40" s="2"/>
      <c r="DF40" s="2"/>
      <c r="DG40" s="2"/>
      <c r="DH40" s="2"/>
      <c r="DI40" s="2"/>
      <c r="DJ40" s="2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2"/>
      <c r="NG40" s="10"/>
      <c r="NH40" s="2"/>
      <c r="NI40" s="76"/>
      <c r="NJ40" s="88"/>
      <c r="NK40" s="88"/>
      <c r="NL40" s="88"/>
      <c r="NM40" s="88"/>
      <c r="NN40" s="88"/>
      <c r="NO40" s="88"/>
      <c r="NP40" s="88"/>
      <c r="NQ40" s="88"/>
      <c r="NR40" s="88"/>
      <c r="NS40" s="88"/>
      <c r="NT40" s="88"/>
      <c r="NU40" s="88"/>
      <c r="NV40" s="88"/>
      <c r="NW40" s="78"/>
    </row>
    <row r="41" spans="1:387" ht="13.5" customHeight="1" x14ac:dyDescent="0.15">
      <c r="A41" s="2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10"/>
      <c r="NH41" s="2"/>
      <c r="NI41" s="76"/>
      <c r="NJ41" s="88"/>
      <c r="NK41" s="88"/>
      <c r="NL41" s="88"/>
      <c r="NM41" s="88"/>
      <c r="NN41" s="88"/>
      <c r="NO41" s="88"/>
      <c r="NP41" s="88"/>
      <c r="NQ41" s="88"/>
      <c r="NR41" s="88"/>
      <c r="NS41" s="88"/>
      <c r="NT41" s="88"/>
      <c r="NU41" s="88"/>
      <c r="NV41" s="88"/>
      <c r="NW41" s="78"/>
    </row>
    <row r="42" spans="1:387" ht="13.5" customHeight="1" x14ac:dyDescent="0.15">
      <c r="A42" s="2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10"/>
      <c r="NH42" s="2"/>
      <c r="NI42" s="76"/>
      <c r="NJ42" s="88"/>
      <c r="NK42" s="88"/>
      <c r="NL42" s="88"/>
      <c r="NM42" s="88"/>
      <c r="NN42" s="88"/>
      <c r="NO42" s="88"/>
      <c r="NP42" s="88"/>
      <c r="NQ42" s="88"/>
      <c r="NR42" s="88"/>
      <c r="NS42" s="88"/>
      <c r="NT42" s="88"/>
      <c r="NU42" s="88"/>
      <c r="NV42" s="88"/>
      <c r="NW42" s="78"/>
    </row>
    <row r="43" spans="1:387" ht="13.5" customHeight="1" x14ac:dyDescent="0.15">
      <c r="A43" s="2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10"/>
      <c r="NH43" s="2"/>
      <c r="NI43" s="76"/>
      <c r="NJ43" s="88"/>
      <c r="NK43" s="88"/>
      <c r="NL43" s="88"/>
      <c r="NM43" s="88"/>
      <c r="NN43" s="88"/>
      <c r="NO43" s="88"/>
      <c r="NP43" s="88"/>
      <c r="NQ43" s="88"/>
      <c r="NR43" s="88"/>
      <c r="NS43" s="88"/>
      <c r="NT43" s="88"/>
      <c r="NU43" s="88"/>
      <c r="NV43" s="88"/>
      <c r="NW43" s="78"/>
    </row>
    <row r="44" spans="1:387" ht="13.5" customHeight="1" x14ac:dyDescent="0.15">
      <c r="A44" s="2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10"/>
      <c r="NH44" s="2"/>
      <c r="NI44" s="76"/>
      <c r="NJ44" s="88"/>
      <c r="NK44" s="88"/>
      <c r="NL44" s="88"/>
      <c r="NM44" s="88"/>
      <c r="NN44" s="88"/>
      <c r="NO44" s="88"/>
      <c r="NP44" s="88"/>
      <c r="NQ44" s="88"/>
      <c r="NR44" s="88"/>
      <c r="NS44" s="88"/>
      <c r="NT44" s="88"/>
      <c r="NU44" s="88"/>
      <c r="NV44" s="88"/>
      <c r="NW44" s="78"/>
    </row>
    <row r="45" spans="1:387" ht="13.5" customHeight="1" x14ac:dyDescent="0.15">
      <c r="A45" s="2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10"/>
      <c r="NH45" s="2"/>
      <c r="NI45" s="76"/>
      <c r="NJ45" s="88"/>
      <c r="NK45" s="88"/>
      <c r="NL45" s="88"/>
      <c r="NM45" s="88"/>
      <c r="NN45" s="88"/>
      <c r="NO45" s="88"/>
      <c r="NP45" s="88"/>
      <c r="NQ45" s="88"/>
      <c r="NR45" s="88"/>
      <c r="NS45" s="88"/>
      <c r="NT45" s="88"/>
      <c r="NU45" s="88"/>
      <c r="NV45" s="88"/>
      <c r="NW45" s="78"/>
    </row>
    <row r="46" spans="1:387" ht="13.5" customHeight="1" x14ac:dyDescent="0.15">
      <c r="A46" s="2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10"/>
      <c r="NH46" s="2"/>
      <c r="NI46" s="76"/>
      <c r="NJ46" s="88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78"/>
    </row>
    <row r="47" spans="1:387" ht="13.5" customHeight="1" x14ac:dyDescent="0.15">
      <c r="A47" s="2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10"/>
      <c r="NH47" s="2"/>
      <c r="NI47" s="79"/>
      <c r="NJ47" s="80"/>
      <c r="NK47" s="80"/>
      <c r="NL47" s="80"/>
      <c r="NM47" s="80"/>
      <c r="NN47" s="80"/>
      <c r="NO47" s="80"/>
      <c r="NP47" s="80"/>
      <c r="NQ47" s="80"/>
      <c r="NR47" s="80"/>
      <c r="NS47" s="80"/>
      <c r="NT47" s="80"/>
      <c r="NU47" s="80"/>
      <c r="NV47" s="80"/>
      <c r="NW47" s="81"/>
    </row>
    <row r="48" spans="1:387" ht="13.5" customHeight="1" x14ac:dyDescent="0.15">
      <c r="A48" s="2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10"/>
      <c r="NH48" s="2"/>
      <c r="NI48" s="73" t="s">
        <v>30</v>
      </c>
      <c r="NJ48" s="74"/>
      <c r="NK48" s="74"/>
      <c r="NL48" s="74"/>
      <c r="NM48" s="74"/>
      <c r="NN48" s="74"/>
      <c r="NO48" s="74"/>
      <c r="NP48" s="74"/>
      <c r="NQ48" s="74"/>
      <c r="NR48" s="74"/>
      <c r="NS48" s="74"/>
      <c r="NT48" s="74"/>
      <c r="NU48" s="74"/>
      <c r="NV48" s="74"/>
      <c r="NW48" s="75"/>
    </row>
    <row r="49" spans="1:387" ht="13.5" customHeight="1" x14ac:dyDescent="0.15">
      <c r="A49" s="2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10"/>
      <c r="NH49" s="2"/>
      <c r="NI49" s="76" t="s">
        <v>139</v>
      </c>
      <c r="NJ49" s="77"/>
      <c r="NK49" s="77"/>
      <c r="NL49" s="77"/>
      <c r="NM49" s="77"/>
      <c r="NN49" s="77"/>
      <c r="NO49" s="77"/>
      <c r="NP49" s="77"/>
      <c r="NQ49" s="77"/>
      <c r="NR49" s="77"/>
      <c r="NS49" s="77"/>
      <c r="NT49" s="77"/>
      <c r="NU49" s="77"/>
      <c r="NV49" s="77"/>
      <c r="NW49" s="78"/>
    </row>
    <row r="50" spans="1:387" ht="13.5" customHeight="1" x14ac:dyDescent="0.15">
      <c r="A50" s="2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10"/>
      <c r="NH50" s="2"/>
      <c r="NI50" s="76"/>
      <c r="NJ50" s="77"/>
      <c r="NK50" s="77"/>
      <c r="NL50" s="77"/>
      <c r="NM50" s="77"/>
      <c r="NN50" s="77"/>
      <c r="NO50" s="77"/>
      <c r="NP50" s="77"/>
      <c r="NQ50" s="77"/>
      <c r="NR50" s="77"/>
      <c r="NS50" s="77"/>
      <c r="NT50" s="77"/>
      <c r="NU50" s="77"/>
      <c r="NV50" s="77"/>
      <c r="NW50" s="78"/>
    </row>
    <row r="51" spans="1:387" ht="13.5" customHeight="1" x14ac:dyDescent="0.15">
      <c r="A51" s="2"/>
      <c r="B51" s="9"/>
      <c r="C51" s="2"/>
      <c r="D51" s="2"/>
      <c r="E51" s="2"/>
      <c r="F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10"/>
      <c r="NH51" s="2"/>
      <c r="NI51" s="76"/>
      <c r="NJ51" s="77"/>
      <c r="NK51" s="77"/>
      <c r="NL51" s="77"/>
      <c r="NM51" s="77"/>
      <c r="NN51" s="77"/>
      <c r="NO51" s="77"/>
      <c r="NP51" s="77"/>
      <c r="NQ51" s="77"/>
      <c r="NR51" s="77"/>
      <c r="NS51" s="77"/>
      <c r="NT51" s="77"/>
      <c r="NU51" s="77"/>
      <c r="NV51" s="77"/>
      <c r="NW51" s="78"/>
    </row>
    <row r="52" spans="1:387" ht="13.5" customHeight="1" x14ac:dyDescent="0.15">
      <c r="A52" s="2"/>
      <c r="B52" s="9"/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  <c r="P52" s="2"/>
      <c r="Q52" s="2"/>
      <c r="R52" s="71" t="str">
        <f>データ!$B$11</f>
        <v>H29</v>
      </c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 t="str">
        <f>データ!$C$11</f>
        <v>H30</v>
      </c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 t="str">
        <f>データ!$D$11</f>
        <v>R01</v>
      </c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 t="str">
        <f>データ!$E$11</f>
        <v>R02</v>
      </c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 t="str">
        <f>データ!$F$11</f>
        <v>R03</v>
      </c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71" t="str">
        <f>データ!$B$11</f>
        <v>H29</v>
      </c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 t="str">
        <f>データ!$C$11</f>
        <v>H30</v>
      </c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 t="str">
        <f>データ!$D$11</f>
        <v>R01</v>
      </c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 t="str">
        <f>データ!$E$11</f>
        <v>R02</v>
      </c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 t="str">
        <f>データ!$F$11</f>
        <v>R03</v>
      </c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71" t="str">
        <f>データ!$B$11</f>
        <v>H29</v>
      </c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 t="str">
        <f>データ!$C$11</f>
        <v>H30</v>
      </c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 t="str">
        <f>データ!$D$11</f>
        <v>R01</v>
      </c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 t="str">
        <f>データ!$E$11</f>
        <v>R02</v>
      </c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  <c r="IW52" s="71"/>
      <c r="IX52" s="71" t="str">
        <f>データ!$F$11</f>
        <v>R03</v>
      </c>
      <c r="IY52" s="71"/>
      <c r="IZ52" s="71"/>
      <c r="JA52" s="71"/>
      <c r="JB52" s="71"/>
      <c r="JC52" s="71"/>
      <c r="JD52" s="71"/>
      <c r="JE52" s="71"/>
      <c r="JF52" s="71"/>
      <c r="JG52" s="71"/>
      <c r="JH52" s="71"/>
      <c r="JI52" s="71"/>
      <c r="JJ52" s="71"/>
      <c r="JK52" s="71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71" t="str">
        <f>データ!$B$11</f>
        <v>H29</v>
      </c>
      <c r="KI52" s="71"/>
      <c r="KJ52" s="71"/>
      <c r="KK52" s="71"/>
      <c r="KL52" s="71"/>
      <c r="KM52" s="71"/>
      <c r="KN52" s="71"/>
      <c r="KO52" s="71"/>
      <c r="KP52" s="71"/>
      <c r="KQ52" s="71"/>
      <c r="KR52" s="71"/>
      <c r="KS52" s="71"/>
      <c r="KT52" s="71"/>
      <c r="KU52" s="71"/>
      <c r="KV52" s="71" t="str">
        <f>データ!$C$11</f>
        <v>H30</v>
      </c>
      <c r="KW52" s="71"/>
      <c r="KX52" s="71"/>
      <c r="KY52" s="71"/>
      <c r="KZ52" s="71"/>
      <c r="LA52" s="71"/>
      <c r="LB52" s="71"/>
      <c r="LC52" s="71"/>
      <c r="LD52" s="71"/>
      <c r="LE52" s="71"/>
      <c r="LF52" s="71"/>
      <c r="LG52" s="71"/>
      <c r="LH52" s="71"/>
      <c r="LI52" s="71"/>
      <c r="LJ52" s="71" t="str">
        <f>データ!$D$11</f>
        <v>R01</v>
      </c>
      <c r="LK52" s="71"/>
      <c r="LL52" s="71"/>
      <c r="LM52" s="71"/>
      <c r="LN52" s="71"/>
      <c r="LO52" s="71"/>
      <c r="LP52" s="71"/>
      <c r="LQ52" s="71"/>
      <c r="LR52" s="71"/>
      <c r="LS52" s="71"/>
      <c r="LT52" s="71"/>
      <c r="LU52" s="71"/>
      <c r="LV52" s="71"/>
      <c r="LW52" s="71"/>
      <c r="LX52" s="71" t="str">
        <f>データ!$E$11</f>
        <v>R02</v>
      </c>
      <c r="LY52" s="71"/>
      <c r="LZ52" s="71"/>
      <c r="MA52" s="71"/>
      <c r="MB52" s="71"/>
      <c r="MC52" s="71"/>
      <c r="MD52" s="71"/>
      <c r="ME52" s="71"/>
      <c r="MF52" s="71"/>
      <c r="MG52" s="71"/>
      <c r="MH52" s="71"/>
      <c r="MI52" s="71"/>
      <c r="MJ52" s="71"/>
      <c r="MK52" s="71"/>
      <c r="ML52" s="71" t="str">
        <f>データ!$F$11</f>
        <v>R03</v>
      </c>
      <c r="MM52" s="71"/>
      <c r="MN52" s="71"/>
      <c r="MO52" s="71"/>
      <c r="MP52" s="71"/>
      <c r="MQ52" s="71"/>
      <c r="MR52" s="71"/>
      <c r="MS52" s="71"/>
      <c r="MT52" s="71"/>
      <c r="MU52" s="71"/>
      <c r="MV52" s="71"/>
      <c r="MW52" s="71"/>
      <c r="MX52" s="71"/>
      <c r="MY52" s="71"/>
      <c r="MZ52" s="2"/>
      <c r="NA52" s="2"/>
      <c r="NB52" s="2"/>
      <c r="NC52" s="2"/>
      <c r="ND52" s="2"/>
      <c r="NE52" s="2"/>
      <c r="NF52" s="2"/>
      <c r="NG52" s="10"/>
      <c r="NH52" s="2"/>
      <c r="NI52" s="76"/>
      <c r="NJ52" s="77"/>
      <c r="NK52" s="77"/>
      <c r="NL52" s="77"/>
      <c r="NM52" s="77"/>
      <c r="NN52" s="77"/>
      <c r="NO52" s="77"/>
      <c r="NP52" s="77"/>
      <c r="NQ52" s="77"/>
      <c r="NR52" s="77"/>
      <c r="NS52" s="77"/>
      <c r="NT52" s="77"/>
      <c r="NU52" s="77"/>
      <c r="NV52" s="77"/>
      <c r="NW52" s="78"/>
    </row>
    <row r="53" spans="1:387" ht="13.5" customHeight="1" x14ac:dyDescent="0.15">
      <c r="A53" s="2"/>
      <c r="B53" s="9"/>
      <c r="C53" s="2"/>
      <c r="D53" s="2"/>
      <c r="E53" s="2"/>
      <c r="F53" s="2"/>
      <c r="I53" s="69" t="s">
        <v>27</v>
      </c>
      <c r="J53" s="69"/>
      <c r="K53" s="69"/>
      <c r="L53" s="69"/>
      <c r="M53" s="69"/>
      <c r="N53" s="69"/>
      <c r="O53" s="69"/>
      <c r="P53" s="69"/>
      <c r="Q53" s="69"/>
      <c r="R53" s="67">
        <f>データ!BF7</f>
        <v>50.7</v>
      </c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>
        <f>データ!BG7</f>
        <v>48.5</v>
      </c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>
        <f>データ!BH7</f>
        <v>42.2</v>
      </c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>
        <f>データ!BI7</f>
        <v>41.2</v>
      </c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>
        <f>データ!BJ7</f>
        <v>26.4</v>
      </c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69" t="s">
        <v>27</v>
      </c>
      <c r="CX53" s="69"/>
      <c r="CY53" s="69"/>
      <c r="CZ53" s="69"/>
      <c r="DA53" s="69"/>
      <c r="DB53" s="69"/>
      <c r="DC53" s="69"/>
      <c r="DD53" s="69"/>
      <c r="DE53" s="69"/>
      <c r="DF53" s="67">
        <f>データ!BQ7</f>
        <v>36</v>
      </c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>
        <f>データ!BR7</f>
        <v>37.799999999999997</v>
      </c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>
        <f>データ!BS7</f>
        <v>37.9</v>
      </c>
      <c r="EI53" s="67"/>
      <c r="EJ53" s="67"/>
      <c r="EK53" s="67"/>
      <c r="EL53" s="67"/>
      <c r="EM53" s="67"/>
      <c r="EN53" s="67"/>
      <c r="EO53" s="67"/>
      <c r="EP53" s="67"/>
      <c r="EQ53" s="67"/>
      <c r="ER53" s="67"/>
      <c r="ES53" s="67"/>
      <c r="ET53" s="67"/>
      <c r="EU53" s="67"/>
      <c r="EV53" s="67">
        <f>データ!BT7</f>
        <v>40.4</v>
      </c>
      <c r="EW53" s="67"/>
      <c r="EX53" s="67"/>
      <c r="EY53" s="67"/>
      <c r="EZ53" s="67"/>
      <c r="FA53" s="67"/>
      <c r="FB53" s="67"/>
      <c r="FC53" s="67"/>
      <c r="FD53" s="67"/>
      <c r="FE53" s="67"/>
      <c r="FF53" s="67"/>
      <c r="FG53" s="67"/>
      <c r="FH53" s="67"/>
      <c r="FI53" s="67"/>
      <c r="FJ53" s="67">
        <f>データ!BU7</f>
        <v>57.2</v>
      </c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69" t="s">
        <v>27</v>
      </c>
      <c r="GL53" s="69"/>
      <c r="GM53" s="69"/>
      <c r="GN53" s="69"/>
      <c r="GO53" s="69"/>
      <c r="GP53" s="69"/>
      <c r="GQ53" s="69"/>
      <c r="GR53" s="69"/>
      <c r="GS53" s="69"/>
      <c r="GT53" s="67">
        <f>データ!CB7</f>
        <v>-16.2</v>
      </c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>
        <f>データ!CC7</f>
        <v>-26.3</v>
      </c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>
        <f>データ!CD7</f>
        <v>-10.6</v>
      </c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>
        <f>データ!CE7</f>
        <v>-23.6</v>
      </c>
      <c r="IK53" s="67"/>
      <c r="IL53" s="67"/>
      <c r="IM53" s="67"/>
      <c r="IN53" s="67"/>
      <c r="IO53" s="67"/>
      <c r="IP53" s="67"/>
      <c r="IQ53" s="67"/>
      <c r="IR53" s="67"/>
      <c r="IS53" s="67"/>
      <c r="IT53" s="67"/>
      <c r="IU53" s="67"/>
      <c r="IV53" s="67"/>
      <c r="IW53" s="67"/>
      <c r="IX53" s="67">
        <f>データ!CF7</f>
        <v>-67.8</v>
      </c>
      <c r="IY53" s="67"/>
      <c r="IZ53" s="67"/>
      <c r="JA53" s="67"/>
      <c r="JB53" s="67"/>
      <c r="JC53" s="67"/>
      <c r="JD53" s="67"/>
      <c r="JE53" s="67"/>
      <c r="JF53" s="67"/>
      <c r="JG53" s="67"/>
      <c r="JH53" s="67"/>
      <c r="JI53" s="67"/>
      <c r="JJ53" s="67"/>
      <c r="JK53" s="67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69" t="s">
        <v>27</v>
      </c>
      <c r="JZ53" s="69"/>
      <c r="KA53" s="69"/>
      <c r="KB53" s="69"/>
      <c r="KC53" s="69"/>
      <c r="KD53" s="69"/>
      <c r="KE53" s="69"/>
      <c r="KF53" s="69"/>
      <c r="KG53" s="69"/>
      <c r="KH53" s="87">
        <f>データ!CM7</f>
        <v>23837</v>
      </c>
      <c r="KI53" s="87"/>
      <c r="KJ53" s="87"/>
      <c r="KK53" s="87"/>
      <c r="KL53" s="87"/>
      <c r="KM53" s="87"/>
      <c r="KN53" s="87"/>
      <c r="KO53" s="87"/>
      <c r="KP53" s="87"/>
      <c r="KQ53" s="87"/>
      <c r="KR53" s="87"/>
      <c r="KS53" s="87"/>
      <c r="KT53" s="87"/>
      <c r="KU53" s="87"/>
      <c r="KV53" s="87">
        <f>データ!CN7</f>
        <v>17639</v>
      </c>
      <c r="KW53" s="87"/>
      <c r="KX53" s="87"/>
      <c r="KY53" s="87"/>
      <c r="KZ53" s="87"/>
      <c r="LA53" s="87"/>
      <c r="LB53" s="87"/>
      <c r="LC53" s="87"/>
      <c r="LD53" s="87"/>
      <c r="LE53" s="87"/>
      <c r="LF53" s="87"/>
      <c r="LG53" s="87"/>
      <c r="LH53" s="87"/>
      <c r="LI53" s="87"/>
      <c r="LJ53" s="87">
        <f>データ!CO7</f>
        <v>-29969</v>
      </c>
      <c r="LK53" s="87"/>
      <c r="LL53" s="87"/>
      <c r="LM53" s="87"/>
      <c r="LN53" s="87"/>
      <c r="LO53" s="87"/>
      <c r="LP53" s="87"/>
      <c r="LQ53" s="87"/>
      <c r="LR53" s="87"/>
      <c r="LS53" s="87"/>
      <c r="LT53" s="87"/>
      <c r="LU53" s="87"/>
      <c r="LV53" s="87"/>
      <c r="LW53" s="87"/>
      <c r="LX53" s="87">
        <f>データ!CP7</f>
        <v>-50597</v>
      </c>
      <c r="LY53" s="87"/>
      <c r="LZ53" s="87"/>
      <c r="MA53" s="87"/>
      <c r="MB53" s="87"/>
      <c r="MC53" s="87"/>
      <c r="MD53" s="87"/>
      <c r="ME53" s="87"/>
      <c r="MF53" s="87"/>
      <c r="MG53" s="87"/>
      <c r="MH53" s="87"/>
      <c r="MI53" s="87"/>
      <c r="MJ53" s="87"/>
      <c r="MK53" s="87"/>
      <c r="ML53" s="87">
        <f>データ!CQ7</f>
        <v>-103356</v>
      </c>
      <c r="MM53" s="87"/>
      <c r="MN53" s="87"/>
      <c r="MO53" s="87"/>
      <c r="MP53" s="87"/>
      <c r="MQ53" s="87"/>
      <c r="MR53" s="87"/>
      <c r="MS53" s="87"/>
      <c r="MT53" s="87"/>
      <c r="MU53" s="87"/>
      <c r="MV53" s="87"/>
      <c r="MW53" s="87"/>
      <c r="MX53" s="87"/>
      <c r="MY53" s="87"/>
      <c r="MZ53" s="2"/>
      <c r="NA53" s="2"/>
      <c r="NB53" s="2"/>
      <c r="NC53" s="2"/>
      <c r="ND53" s="2"/>
      <c r="NE53" s="2"/>
      <c r="NF53" s="2"/>
      <c r="NG53" s="10"/>
      <c r="NH53" s="2"/>
      <c r="NI53" s="76"/>
      <c r="NJ53" s="77"/>
      <c r="NK53" s="77"/>
      <c r="NL53" s="77"/>
      <c r="NM53" s="77"/>
      <c r="NN53" s="77"/>
      <c r="NO53" s="77"/>
      <c r="NP53" s="77"/>
      <c r="NQ53" s="77"/>
      <c r="NR53" s="77"/>
      <c r="NS53" s="77"/>
      <c r="NT53" s="77"/>
      <c r="NU53" s="77"/>
      <c r="NV53" s="77"/>
      <c r="NW53" s="78"/>
    </row>
    <row r="54" spans="1:387" ht="13.5" customHeight="1" x14ac:dyDescent="0.15">
      <c r="A54" s="2"/>
      <c r="B54" s="9"/>
      <c r="C54" s="2"/>
      <c r="D54" s="2"/>
      <c r="E54" s="2"/>
      <c r="F54" s="2"/>
      <c r="G54" s="2"/>
      <c r="H54" s="2"/>
      <c r="I54" s="69" t="s">
        <v>29</v>
      </c>
      <c r="J54" s="69"/>
      <c r="K54" s="69"/>
      <c r="L54" s="69"/>
      <c r="M54" s="69"/>
      <c r="N54" s="69"/>
      <c r="O54" s="69"/>
      <c r="P54" s="69"/>
      <c r="Q54" s="69"/>
      <c r="R54" s="67">
        <f>データ!BK7</f>
        <v>15.5</v>
      </c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>
        <f>データ!BL7</f>
        <v>15.7</v>
      </c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>
        <f>データ!BM7</f>
        <v>19.100000000000001</v>
      </c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>
        <f>データ!BN7</f>
        <v>13.3</v>
      </c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>
        <f>データ!BO7</f>
        <v>6.4</v>
      </c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69" t="s">
        <v>29</v>
      </c>
      <c r="CX54" s="69"/>
      <c r="CY54" s="69"/>
      <c r="CZ54" s="69"/>
      <c r="DA54" s="69"/>
      <c r="DB54" s="69"/>
      <c r="DC54" s="69"/>
      <c r="DD54" s="69"/>
      <c r="DE54" s="69"/>
      <c r="DF54" s="67">
        <f>データ!BV7</f>
        <v>45.4</v>
      </c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>
        <f>データ!BW7</f>
        <v>36.1</v>
      </c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>
        <f>データ!BX7</f>
        <v>40.299999999999997</v>
      </c>
      <c r="EI54" s="67"/>
      <c r="EJ54" s="67"/>
      <c r="EK54" s="67"/>
      <c r="EL54" s="67"/>
      <c r="EM54" s="67"/>
      <c r="EN54" s="67"/>
      <c r="EO54" s="67"/>
      <c r="EP54" s="67"/>
      <c r="EQ54" s="67"/>
      <c r="ER54" s="67"/>
      <c r="ES54" s="67"/>
      <c r="ET54" s="67"/>
      <c r="EU54" s="67"/>
      <c r="EV54" s="67">
        <f>データ!BY7</f>
        <v>292.8</v>
      </c>
      <c r="EW54" s="67"/>
      <c r="EX54" s="67"/>
      <c r="EY54" s="67"/>
      <c r="EZ54" s="67"/>
      <c r="FA54" s="67"/>
      <c r="FB54" s="67"/>
      <c r="FC54" s="67"/>
      <c r="FD54" s="67"/>
      <c r="FE54" s="67"/>
      <c r="FF54" s="67"/>
      <c r="FG54" s="67"/>
      <c r="FH54" s="67"/>
      <c r="FI54" s="67"/>
      <c r="FJ54" s="67">
        <f>データ!BZ7</f>
        <v>58.5</v>
      </c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69" t="s">
        <v>29</v>
      </c>
      <c r="GL54" s="69"/>
      <c r="GM54" s="69"/>
      <c r="GN54" s="69"/>
      <c r="GO54" s="69"/>
      <c r="GP54" s="69"/>
      <c r="GQ54" s="69"/>
      <c r="GR54" s="69"/>
      <c r="GS54" s="69"/>
      <c r="GT54" s="67">
        <f>データ!CG7</f>
        <v>-21.9</v>
      </c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>
        <f>データ!CH7</f>
        <v>-56.5</v>
      </c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>
        <f>データ!CI7</f>
        <v>-19.8</v>
      </c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>
        <f>データ!CJ7</f>
        <v>-73</v>
      </c>
      <c r="IK54" s="67"/>
      <c r="IL54" s="67"/>
      <c r="IM54" s="67"/>
      <c r="IN54" s="67"/>
      <c r="IO54" s="67"/>
      <c r="IP54" s="67"/>
      <c r="IQ54" s="67"/>
      <c r="IR54" s="67"/>
      <c r="IS54" s="67"/>
      <c r="IT54" s="67"/>
      <c r="IU54" s="67"/>
      <c r="IV54" s="67"/>
      <c r="IW54" s="67"/>
      <c r="IX54" s="67">
        <f>データ!CK7</f>
        <v>-61.8</v>
      </c>
      <c r="IY54" s="67"/>
      <c r="IZ54" s="67"/>
      <c r="JA54" s="67"/>
      <c r="JB54" s="67"/>
      <c r="JC54" s="67"/>
      <c r="JD54" s="67"/>
      <c r="JE54" s="67"/>
      <c r="JF54" s="67"/>
      <c r="JG54" s="67"/>
      <c r="JH54" s="67"/>
      <c r="JI54" s="67"/>
      <c r="JJ54" s="67"/>
      <c r="JK54" s="67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69" t="s">
        <v>29</v>
      </c>
      <c r="JZ54" s="69"/>
      <c r="KA54" s="69"/>
      <c r="KB54" s="69"/>
      <c r="KC54" s="69"/>
      <c r="KD54" s="69"/>
      <c r="KE54" s="69"/>
      <c r="KF54" s="69"/>
      <c r="KG54" s="69"/>
      <c r="KH54" s="82">
        <f>データ!CR7</f>
        <v>-13739</v>
      </c>
      <c r="KI54" s="83"/>
      <c r="KJ54" s="83"/>
      <c r="KK54" s="83"/>
      <c r="KL54" s="83"/>
      <c r="KM54" s="83"/>
      <c r="KN54" s="83"/>
      <c r="KO54" s="83"/>
      <c r="KP54" s="83"/>
      <c r="KQ54" s="83"/>
      <c r="KR54" s="83"/>
      <c r="KS54" s="83"/>
      <c r="KT54" s="83"/>
      <c r="KU54" s="84"/>
      <c r="KV54" s="82">
        <f>データ!CS7</f>
        <v>-14463</v>
      </c>
      <c r="KW54" s="83"/>
      <c r="KX54" s="83"/>
      <c r="KY54" s="83"/>
      <c r="KZ54" s="83"/>
      <c r="LA54" s="83"/>
      <c r="LB54" s="83"/>
      <c r="LC54" s="83"/>
      <c r="LD54" s="83"/>
      <c r="LE54" s="83"/>
      <c r="LF54" s="83"/>
      <c r="LG54" s="83"/>
      <c r="LH54" s="83"/>
      <c r="LI54" s="84"/>
      <c r="LJ54" s="82">
        <f>データ!CT7</f>
        <v>-18007</v>
      </c>
      <c r="LK54" s="83"/>
      <c r="LL54" s="83"/>
      <c r="LM54" s="83"/>
      <c r="LN54" s="83"/>
      <c r="LO54" s="83"/>
      <c r="LP54" s="83"/>
      <c r="LQ54" s="83"/>
      <c r="LR54" s="83"/>
      <c r="LS54" s="83"/>
      <c r="LT54" s="83"/>
      <c r="LU54" s="83"/>
      <c r="LV54" s="83"/>
      <c r="LW54" s="84"/>
      <c r="LX54" s="82">
        <f>データ!CU7</f>
        <v>-27446</v>
      </c>
      <c r="LY54" s="83"/>
      <c r="LZ54" s="83"/>
      <c r="MA54" s="83"/>
      <c r="MB54" s="83"/>
      <c r="MC54" s="83"/>
      <c r="MD54" s="83"/>
      <c r="ME54" s="83"/>
      <c r="MF54" s="83"/>
      <c r="MG54" s="83"/>
      <c r="MH54" s="83"/>
      <c r="MI54" s="83"/>
      <c r="MJ54" s="83"/>
      <c r="MK54" s="84"/>
      <c r="ML54" s="82">
        <f>データ!CV7</f>
        <v>-15708</v>
      </c>
      <c r="MM54" s="83"/>
      <c r="MN54" s="83"/>
      <c r="MO54" s="83"/>
      <c r="MP54" s="83"/>
      <c r="MQ54" s="83"/>
      <c r="MR54" s="83"/>
      <c r="MS54" s="83"/>
      <c r="MT54" s="83"/>
      <c r="MU54" s="83"/>
      <c r="MV54" s="83"/>
      <c r="MW54" s="83"/>
      <c r="MX54" s="83"/>
      <c r="MY54" s="84"/>
      <c r="MZ54" s="2"/>
      <c r="NA54" s="2"/>
      <c r="NB54" s="2"/>
      <c r="NC54" s="2"/>
      <c r="ND54" s="2"/>
      <c r="NE54" s="2"/>
      <c r="NF54" s="2"/>
      <c r="NG54" s="10"/>
      <c r="NH54" s="2"/>
      <c r="NI54" s="76"/>
      <c r="NJ54" s="77"/>
      <c r="NK54" s="77"/>
      <c r="NL54" s="77"/>
      <c r="NM54" s="77"/>
      <c r="NN54" s="77"/>
      <c r="NO54" s="77"/>
      <c r="NP54" s="77"/>
      <c r="NQ54" s="77"/>
      <c r="NR54" s="77"/>
      <c r="NS54" s="77"/>
      <c r="NT54" s="77"/>
      <c r="NU54" s="77"/>
      <c r="NV54" s="77"/>
      <c r="NW54" s="78"/>
    </row>
    <row r="55" spans="1:387" ht="13.5" customHeight="1" x14ac:dyDescent="0.15">
      <c r="A55" s="2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10"/>
      <c r="NH55" s="2"/>
      <c r="NI55" s="76"/>
      <c r="NJ55" s="77"/>
      <c r="NK55" s="77"/>
      <c r="NL55" s="77"/>
      <c r="NM55" s="77"/>
      <c r="NN55" s="77"/>
      <c r="NO55" s="77"/>
      <c r="NP55" s="77"/>
      <c r="NQ55" s="77"/>
      <c r="NR55" s="77"/>
      <c r="NS55" s="77"/>
      <c r="NT55" s="77"/>
      <c r="NU55" s="77"/>
      <c r="NV55" s="77"/>
      <c r="NW55" s="78"/>
    </row>
    <row r="56" spans="1:387" ht="13.5" customHeight="1" x14ac:dyDescent="0.15">
      <c r="A56" s="2"/>
      <c r="B56" s="9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"/>
      <c r="CN56" s="2"/>
      <c r="CO56" s="2"/>
      <c r="CP56" s="2"/>
      <c r="CQ56" s="2"/>
      <c r="CR56" s="2"/>
      <c r="CS56" s="2"/>
      <c r="CT56" s="2"/>
      <c r="CU56" s="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2"/>
      <c r="JP56" s="2"/>
      <c r="JQ56" s="2"/>
      <c r="JR56" s="2"/>
      <c r="JS56" s="2"/>
      <c r="JT56" s="2"/>
      <c r="JU56" s="2"/>
      <c r="JV56" s="2"/>
      <c r="JW56" s="2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0"/>
      <c r="NH56" s="2"/>
      <c r="NI56" s="76"/>
      <c r="NJ56" s="77"/>
      <c r="NK56" s="77"/>
      <c r="NL56" s="77"/>
      <c r="NM56" s="77"/>
      <c r="NN56" s="77"/>
      <c r="NO56" s="77"/>
      <c r="NP56" s="77"/>
      <c r="NQ56" s="77"/>
      <c r="NR56" s="77"/>
      <c r="NS56" s="77"/>
      <c r="NT56" s="77"/>
      <c r="NU56" s="77"/>
      <c r="NV56" s="77"/>
      <c r="NW56" s="78"/>
    </row>
    <row r="57" spans="1:387" ht="13.5" customHeight="1" x14ac:dyDescent="0.15">
      <c r="A57" s="2"/>
      <c r="B57" s="9"/>
      <c r="C57" s="1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"/>
      <c r="CN57" s="2"/>
      <c r="CO57" s="2"/>
      <c r="CP57" s="2"/>
      <c r="CQ57" s="2"/>
      <c r="CR57" s="2"/>
      <c r="CS57" s="2"/>
      <c r="CT57" s="2"/>
      <c r="CU57" s="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2"/>
      <c r="JP57" s="2"/>
      <c r="JQ57" s="2"/>
      <c r="JR57" s="2"/>
      <c r="JS57" s="2"/>
      <c r="JT57" s="2"/>
      <c r="JU57" s="2"/>
      <c r="JV57" s="2"/>
      <c r="JW57" s="2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0"/>
      <c r="NH57" s="2"/>
      <c r="NI57" s="76"/>
      <c r="NJ57" s="77"/>
      <c r="NK57" s="77"/>
      <c r="NL57" s="77"/>
      <c r="NM57" s="77"/>
      <c r="NN57" s="77"/>
      <c r="NO57" s="77"/>
      <c r="NP57" s="77"/>
      <c r="NQ57" s="77"/>
      <c r="NR57" s="77"/>
      <c r="NS57" s="77"/>
      <c r="NT57" s="77"/>
      <c r="NU57" s="77"/>
      <c r="NV57" s="77"/>
      <c r="NW57" s="78"/>
    </row>
    <row r="58" spans="1:387" ht="13.5" customHeight="1" x14ac:dyDescent="0.15">
      <c r="A58" s="2"/>
      <c r="B58" s="9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7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7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2"/>
      <c r="BG58" s="2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7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7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7"/>
      <c r="DB58" s="16"/>
      <c r="DC58" s="16"/>
      <c r="DD58" s="16"/>
      <c r="DE58" s="16"/>
      <c r="DF58" s="16"/>
      <c r="DG58" s="16"/>
      <c r="DH58" s="16"/>
      <c r="DI58" s="16"/>
      <c r="DJ58" s="17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2"/>
      <c r="GQ58" s="2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7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7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7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2"/>
      <c r="IU58" s="2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7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7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7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2"/>
      <c r="LC58" s="2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7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0"/>
      <c r="NH58" s="2"/>
      <c r="NI58" s="76"/>
      <c r="NJ58" s="77"/>
      <c r="NK58" s="77"/>
      <c r="NL58" s="77"/>
      <c r="NM58" s="77"/>
      <c r="NN58" s="77"/>
      <c r="NO58" s="77"/>
      <c r="NP58" s="77"/>
      <c r="NQ58" s="77"/>
      <c r="NR58" s="77"/>
      <c r="NS58" s="77"/>
      <c r="NT58" s="77"/>
      <c r="NU58" s="77"/>
      <c r="NV58" s="77"/>
      <c r="NW58" s="78"/>
    </row>
    <row r="59" spans="1:387" ht="13.5" customHeight="1" x14ac:dyDescent="0.15">
      <c r="A59" s="2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20"/>
      <c r="NH59" s="2"/>
      <c r="NI59" s="76"/>
      <c r="NJ59" s="77"/>
      <c r="NK59" s="77"/>
      <c r="NL59" s="77"/>
      <c r="NM59" s="77"/>
      <c r="NN59" s="77"/>
      <c r="NO59" s="77"/>
      <c r="NP59" s="77"/>
      <c r="NQ59" s="77"/>
      <c r="NR59" s="77"/>
      <c r="NS59" s="77"/>
      <c r="NT59" s="77"/>
      <c r="NU59" s="77"/>
      <c r="NV59" s="77"/>
      <c r="NW59" s="78"/>
    </row>
    <row r="60" spans="1:387" ht="13.5" customHeight="1" x14ac:dyDescent="0.15">
      <c r="A60" s="10"/>
      <c r="B60" s="7"/>
      <c r="C60" s="8"/>
      <c r="D60" s="8"/>
      <c r="E60" s="8"/>
      <c r="F60" s="8"/>
      <c r="G60" s="8"/>
      <c r="H60" s="85" t="s">
        <v>31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85"/>
      <c r="MX60" s="85"/>
      <c r="MY60" s="85"/>
      <c r="MZ60" s="85"/>
      <c r="NA60" s="85"/>
      <c r="NB60" s="8"/>
      <c r="NC60" s="8"/>
      <c r="ND60" s="8"/>
      <c r="NE60" s="8"/>
      <c r="NF60" s="8"/>
      <c r="NG60" s="21"/>
      <c r="NH60" s="2"/>
      <c r="NI60" s="76"/>
      <c r="NJ60" s="77"/>
      <c r="NK60" s="77"/>
      <c r="NL60" s="77"/>
      <c r="NM60" s="77"/>
      <c r="NN60" s="77"/>
      <c r="NO60" s="77"/>
      <c r="NP60" s="77"/>
      <c r="NQ60" s="77"/>
      <c r="NR60" s="77"/>
      <c r="NS60" s="77"/>
      <c r="NT60" s="77"/>
      <c r="NU60" s="77"/>
      <c r="NV60" s="77"/>
      <c r="NW60" s="78"/>
    </row>
    <row r="61" spans="1:387" ht="13.5" customHeight="1" x14ac:dyDescent="0.15">
      <c r="A61" s="10"/>
      <c r="B61" s="7"/>
      <c r="C61" s="8"/>
      <c r="D61" s="8"/>
      <c r="E61" s="8"/>
      <c r="F61" s="8"/>
      <c r="G61" s="8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86"/>
      <c r="MX61" s="86"/>
      <c r="MY61" s="86"/>
      <c r="MZ61" s="86"/>
      <c r="NA61" s="86"/>
      <c r="NB61" s="8"/>
      <c r="NC61" s="8"/>
      <c r="ND61" s="8"/>
      <c r="NE61" s="8"/>
      <c r="NF61" s="8"/>
      <c r="NG61" s="21"/>
      <c r="NH61" s="2"/>
      <c r="NI61" s="76"/>
      <c r="NJ61" s="77"/>
      <c r="NK61" s="77"/>
      <c r="NL61" s="77"/>
      <c r="NM61" s="77"/>
      <c r="NN61" s="77"/>
      <c r="NO61" s="77"/>
      <c r="NP61" s="77"/>
      <c r="NQ61" s="77"/>
      <c r="NR61" s="77"/>
      <c r="NS61" s="77"/>
      <c r="NT61" s="77"/>
      <c r="NU61" s="77"/>
      <c r="NV61" s="77"/>
      <c r="NW61" s="78"/>
    </row>
    <row r="62" spans="1:387" ht="13.5" customHeight="1" x14ac:dyDescent="0.15">
      <c r="A62" s="2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10"/>
      <c r="NH62" s="2"/>
      <c r="NI62" s="76"/>
      <c r="NJ62" s="77"/>
      <c r="NK62" s="77"/>
      <c r="NL62" s="77"/>
      <c r="NM62" s="77"/>
      <c r="NN62" s="77"/>
      <c r="NO62" s="77"/>
      <c r="NP62" s="77"/>
      <c r="NQ62" s="77"/>
      <c r="NR62" s="77"/>
      <c r="NS62" s="77"/>
      <c r="NT62" s="77"/>
      <c r="NU62" s="77"/>
      <c r="NV62" s="77"/>
      <c r="NW62" s="78"/>
    </row>
    <row r="63" spans="1:387" ht="13.5" customHeight="1" x14ac:dyDescent="0.15">
      <c r="A63" s="2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72" t="s">
        <v>32</v>
      </c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0"/>
      <c r="NH63" s="2"/>
      <c r="NI63" s="76"/>
      <c r="NJ63" s="77"/>
      <c r="NK63" s="77"/>
      <c r="NL63" s="77"/>
      <c r="NM63" s="77"/>
      <c r="NN63" s="77"/>
      <c r="NO63" s="77"/>
      <c r="NP63" s="77"/>
      <c r="NQ63" s="77"/>
      <c r="NR63" s="77"/>
      <c r="NS63" s="77"/>
      <c r="NT63" s="77"/>
      <c r="NU63" s="77"/>
      <c r="NV63" s="77"/>
      <c r="NW63" s="78"/>
    </row>
    <row r="64" spans="1:387" ht="13.5" customHeight="1" x14ac:dyDescent="0.15">
      <c r="A64" s="2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0"/>
      <c r="NH64" s="2"/>
      <c r="NI64" s="79"/>
      <c r="NJ64" s="80"/>
      <c r="NK64" s="80"/>
      <c r="NL64" s="80"/>
      <c r="NM64" s="80"/>
      <c r="NN64" s="80"/>
      <c r="NO64" s="80"/>
      <c r="NP64" s="80"/>
      <c r="NQ64" s="80"/>
      <c r="NR64" s="80"/>
      <c r="NS64" s="80"/>
      <c r="NT64" s="80"/>
      <c r="NU64" s="80"/>
      <c r="NV64" s="80"/>
      <c r="NW64" s="81"/>
    </row>
    <row r="65" spans="1:387" ht="13.5" customHeight="1" x14ac:dyDescent="0.15">
      <c r="A65" s="2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1"/>
      <c r="NG65" s="10"/>
      <c r="NH65" s="2"/>
      <c r="NI65" s="73" t="s">
        <v>33</v>
      </c>
      <c r="NJ65" s="74"/>
      <c r="NK65" s="74"/>
      <c r="NL65" s="74"/>
      <c r="NM65" s="74"/>
      <c r="NN65" s="74"/>
      <c r="NO65" s="74"/>
      <c r="NP65" s="74"/>
      <c r="NQ65" s="74"/>
      <c r="NR65" s="74"/>
      <c r="NS65" s="74"/>
      <c r="NT65" s="74"/>
      <c r="NU65" s="74"/>
      <c r="NV65" s="74"/>
      <c r="NW65" s="75"/>
    </row>
    <row r="66" spans="1:387" ht="13.5" customHeight="1" x14ac:dyDescent="0.15">
      <c r="A66" s="2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1"/>
      <c r="NG66" s="10"/>
      <c r="NH66" s="2"/>
      <c r="NI66" s="76" t="s">
        <v>136</v>
      </c>
      <c r="NJ66" s="77"/>
      <c r="NK66" s="77"/>
      <c r="NL66" s="77"/>
      <c r="NM66" s="77"/>
      <c r="NN66" s="77"/>
      <c r="NO66" s="77"/>
      <c r="NP66" s="77"/>
      <c r="NQ66" s="77"/>
      <c r="NR66" s="77"/>
      <c r="NS66" s="77"/>
      <c r="NT66" s="77"/>
      <c r="NU66" s="77"/>
      <c r="NV66" s="77"/>
      <c r="NW66" s="78"/>
    </row>
    <row r="67" spans="1:387" ht="13.5" customHeight="1" x14ac:dyDescent="0.15">
      <c r="A67" s="2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70">
        <f>データ!DI6</f>
        <v>714388</v>
      </c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2"/>
      <c r="NG67" s="10"/>
      <c r="NH67" s="2"/>
      <c r="NI67" s="76"/>
      <c r="NJ67" s="77"/>
      <c r="NK67" s="77"/>
      <c r="NL67" s="77"/>
      <c r="NM67" s="77"/>
      <c r="NN67" s="77"/>
      <c r="NO67" s="77"/>
      <c r="NP67" s="77"/>
      <c r="NQ67" s="77"/>
      <c r="NR67" s="77"/>
      <c r="NS67" s="77"/>
      <c r="NT67" s="77"/>
      <c r="NU67" s="77"/>
      <c r="NV67" s="77"/>
      <c r="NW67" s="78"/>
    </row>
    <row r="68" spans="1:387" ht="13.5" customHeight="1" x14ac:dyDescent="0.15">
      <c r="A68" s="2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2"/>
      <c r="NG68" s="10"/>
      <c r="NH68" s="2"/>
      <c r="NI68" s="76"/>
      <c r="NJ68" s="77"/>
      <c r="NK68" s="77"/>
      <c r="NL68" s="77"/>
      <c r="NM68" s="77"/>
      <c r="NN68" s="77"/>
      <c r="NO68" s="77"/>
      <c r="NP68" s="77"/>
      <c r="NQ68" s="77"/>
      <c r="NR68" s="77"/>
      <c r="NS68" s="77"/>
      <c r="NT68" s="77"/>
      <c r="NU68" s="77"/>
      <c r="NV68" s="77"/>
      <c r="NW68" s="78"/>
    </row>
    <row r="69" spans="1:387" ht="13.5" customHeight="1" x14ac:dyDescent="0.15">
      <c r="A69" s="2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2"/>
      <c r="NG69" s="10"/>
      <c r="NH69" s="2"/>
      <c r="NI69" s="76"/>
      <c r="NJ69" s="77"/>
      <c r="NK69" s="77"/>
      <c r="NL69" s="77"/>
      <c r="NM69" s="77"/>
      <c r="NN69" s="77"/>
      <c r="NO69" s="77"/>
      <c r="NP69" s="77"/>
      <c r="NQ69" s="77"/>
      <c r="NR69" s="77"/>
      <c r="NS69" s="77"/>
      <c r="NT69" s="77"/>
      <c r="NU69" s="77"/>
      <c r="NV69" s="77"/>
      <c r="NW69" s="78"/>
    </row>
    <row r="70" spans="1:387" ht="13.5" customHeight="1" x14ac:dyDescent="0.15">
      <c r="A70" s="2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2"/>
      <c r="NG70" s="10"/>
      <c r="NH70" s="2"/>
      <c r="NI70" s="76"/>
      <c r="NJ70" s="77"/>
      <c r="NK70" s="77"/>
      <c r="NL70" s="77"/>
      <c r="NM70" s="77"/>
      <c r="NN70" s="77"/>
      <c r="NO70" s="77"/>
      <c r="NP70" s="77"/>
      <c r="NQ70" s="77"/>
      <c r="NR70" s="77"/>
      <c r="NS70" s="77"/>
      <c r="NT70" s="77"/>
      <c r="NU70" s="77"/>
      <c r="NV70" s="77"/>
      <c r="NW70" s="78"/>
    </row>
    <row r="71" spans="1:387" ht="13.5" customHeight="1" x14ac:dyDescent="0.15">
      <c r="A71" s="2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8"/>
      <c r="NG71" s="10"/>
      <c r="NH71" s="2"/>
      <c r="NI71" s="76"/>
      <c r="NJ71" s="77"/>
      <c r="NK71" s="77"/>
      <c r="NL71" s="77"/>
      <c r="NM71" s="77"/>
      <c r="NN71" s="77"/>
      <c r="NO71" s="77"/>
      <c r="NP71" s="77"/>
      <c r="NQ71" s="77"/>
      <c r="NR71" s="77"/>
      <c r="NS71" s="77"/>
      <c r="NT71" s="77"/>
      <c r="NU71" s="77"/>
      <c r="NV71" s="77"/>
      <c r="NW71" s="78"/>
    </row>
    <row r="72" spans="1:387" ht="13.5" customHeight="1" x14ac:dyDescent="0.15">
      <c r="A72" s="2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72" t="s">
        <v>34</v>
      </c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1"/>
      <c r="NG72" s="10"/>
      <c r="NH72" s="2"/>
      <c r="NI72" s="76"/>
      <c r="NJ72" s="77"/>
      <c r="NK72" s="77"/>
      <c r="NL72" s="77"/>
      <c r="NM72" s="77"/>
      <c r="NN72" s="77"/>
      <c r="NO72" s="77"/>
      <c r="NP72" s="77"/>
      <c r="NQ72" s="77"/>
      <c r="NR72" s="77"/>
      <c r="NS72" s="77"/>
      <c r="NT72" s="77"/>
      <c r="NU72" s="77"/>
      <c r="NV72" s="77"/>
      <c r="NW72" s="78"/>
    </row>
    <row r="73" spans="1:387" ht="13.5" customHeight="1" x14ac:dyDescent="0.15">
      <c r="A73" s="2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X73" s="72"/>
      <c r="FY73" s="72"/>
      <c r="FZ73" s="7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1"/>
      <c r="NG73" s="10"/>
      <c r="NH73" s="2"/>
      <c r="NI73" s="76"/>
      <c r="NJ73" s="77"/>
      <c r="NK73" s="77"/>
      <c r="NL73" s="77"/>
      <c r="NM73" s="77"/>
      <c r="NN73" s="77"/>
      <c r="NO73" s="77"/>
      <c r="NP73" s="77"/>
      <c r="NQ73" s="77"/>
      <c r="NR73" s="77"/>
      <c r="NS73" s="77"/>
      <c r="NT73" s="77"/>
      <c r="NU73" s="77"/>
      <c r="NV73" s="77"/>
      <c r="NW73" s="78"/>
    </row>
    <row r="74" spans="1:387" ht="13.5" customHeight="1" x14ac:dyDescent="0.15">
      <c r="A74" s="2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X74" s="72"/>
      <c r="FY74" s="72"/>
      <c r="FZ74" s="7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1"/>
      <c r="NG74" s="10"/>
      <c r="NH74" s="2"/>
      <c r="NI74" s="76"/>
      <c r="NJ74" s="77"/>
      <c r="NK74" s="77"/>
      <c r="NL74" s="77"/>
      <c r="NM74" s="77"/>
      <c r="NN74" s="77"/>
      <c r="NO74" s="77"/>
      <c r="NP74" s="77"/>
      <c r="NQ74" s="77"/>
      <c r="NR74" s="77"/>
      <c r="NS74" s="77"/>
      <c r="NT74" s="77"/>
      <c r="NU74" s="77"/>
      <c r="NV74" s="77"/>
      <c r="NW74" s="78"/>
    </row>
    <row r="75" spans="1:387" ht="13.5" customHeight="1" x14ac:dyDescent="0.15">
      <c r="A75" s="2"/>
      <c r="B75" s="9"/>
      <c r="C75" s="2"/>
      <c r="D75" s="2"/>
      <c r="E75" s="2"/>
      <c r="F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X75" s="72"/>
      <c r="FY75" s="72"/>
      <c r="FZ75" s="7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1"/>
      <c r="NG75" s="10"/>
      <c r="NH75" s="2"/>
      <c r="NI75" s="76"/>
      <c r="NJ75" s="77"/>
      <c r="NK75" s="77"/>
      <c r="NL75" s="77"/>
      <c r="NM75" s="77"/>
      <c r="NN75" s="77"/>
      <c r="NO75" s="77"/>
      <c r="NP75" s="77"/>
      <c r="NQ75" s="77"/>
      <c r="NR75" s="77"/>
      <c r="NS75" s="77"/>
      <c r="NT75" s="77"/>
      <c r="NU75" s="77"/>
      <c r="NV75" s="77"/>
      <c r="NW75" s="78"/>
    </row>
    <row r="76" spans="1:387" ht="13.5" customHeight="1" x14ac:dyDescent="0.15">
      <c r="A76" s="2"/>
      <c r="B76" s="9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71" t="str">
        <f>データ!$B$11</f>
        <v>H29</v>
      </c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 t="str">
        <f>データ!$C$11</f>
        <v>H30</v>
      </c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 t="str">
        <f>データ!$D$11</f>
        <v>R01</v>
      </c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 t="str">
        <f>データ!$E$11</f>
        <v>R02</v>
      </c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 t="str">
        <f>データ!$F$11</f>
        <v>R03</v>
      </c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23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70">
        <f>データ!DJ6</f>
        <v>0</v>
      </c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70"/>
      <c r="FY76" s="70"/>
      <c r="FZ76" s="70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71" t="str">
        <f>データ!$B$11</f>
        <v>H29</v>
      </c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 t="str">
        <f>データ!$C$11</f>
        <v>H30</v>
      </c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 t="str">
        <f>データ!$D$11</f>
        <v>R01</v>
      </c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  <c r="IJ76" s="71" t="str">
        <f>データ!$E$11</f>
        <v>R02</v>
      </c>
      <c r="IK76" s="71"/>
      <c r="IL76" s="71"/>
      <c r="IM76" s="71"/>
      <c r="IN76" s="71"/>
      <c r="IO76" s="71"/>
      <c r="IP76" s="71"/>
      <c r="IQ76" s="71"/>
      <c r="IR76" s="71"/>
      <c r="IS76" s="71"/>
      <c r="IT76" s="71"/>
      <c r="IU76" s="71"/>
      <c r="IV76" s="71"/>
      <c r="IW76" s="71"/>
      <c r="IX76" s="71" t="str">
        <f>データ!$F$11</f>
        <v>R03</v>
      </c>
      <c r="IY76" s="71"/>
      <c r="IZ76" s="71"/>
      <c r="JA76" s="71"/>
      <c r="JB76" s="71"/>
      <c r="JC76" s="71"/>
      <c r="JD76" s="71"/>
      <c r="JE76" s="71"/>
      <c r="JF76" s="71"/>
      <c r="JG76" s="71"/>
      <c r="JH76" s="71"/>
      <c r="JI76" s="71"/>
      <c r="JJ76" s="71"/>
      <c r="JK76" s="71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71" t="str">
        <f>データ!$B$11</f>
        <v>H29</v>
      </c>
      <c r="KI76" s="71"/>
      <c r="KJ76" s="71"/>
      <c r="KK76" s="71"/>
      <c r="KL76" s="71"/>
      <c r="KM76" s="71"/>
      <c r="KN76" s="71"/>
      <c r="KO76" s="71"/>
      <c r="KP76" s="71"/>
      <c r="KQ76" s="71"/>
      <c r="KR76" s="71"/>
      <c r="KS76" s="71"/>
      <c r="KT76" s="71"/>
      <c r="KU76" s="71"/>
      <c r="KV76" s="71" t="str">
        <f>データ!$C$11</f>
        <v>H30</v>
      </c>
      <c r="KW76" s="71"/>
      <c r="KX76" s="71"/>
      <c r="KY76" s="71"/>
      <c r="KZ76" s="71"/>
      <c r="LA76" s="71"/>
      <c r="LB76" s="71"/>
      <c r="LC76" s="71"/>
      <c r="LD76" s="71"/>
      <c r="LE76" s="71"/>
      <c r="LF76" s="71"/>
      <c r="LG76" s="71"/>
      <c r="LH76" s="71"/>
      <c r="LI76" s="71"/>
      <c r="LJ76" s="71" t="str">
        <f>データ!$D$11</f>
        <v>R01</v>
      </c>
      <c r="LK76" s="71"/>
      <c r="LL76" s="71"/>
      <c r="LM76" s="71"/>
      <c r="LN76" s="71"/>
      <c r="LO76" s="71"/>
      <c r="LP76" s="71"/>
      <c r="LQ76" s="71"/>
      <c r="LR76" s="71"/>
      <c r="LS76" s="71"/>
      <c r="LT76" s="71"/>
      <c r="LU76" s="71"/>
      <c r="LV76" s="71"/>
      <c r="LW76" s="71"/>
      <c r="LX76" s="71" t="str">
        <f>データ!$E$11</f>
        <v>R02</v>
      </c>
      <c r="LY76" s="71"/>
      <c r="LZ76" s="71"/>
      <c r="MA76" s="71"/>
      <c r="MB76" s="71"/>
      <c r="MC76" s="71"/>
      <c r="MD76" s="71"/>
      <c r="ME76" s="71"/>
      <c r="MF76" s="71"/>
      <c r="MG76" s="71"/>
      <c r="MH76" s="71"/>
      <c r="MI76" s="71"/>
      <c r="MJ76" s="71"/>
      <c r="MK76" s="71"/>
      <c r="ML76" s="71" t="str">
        <f>データ!$F$11</f>
        <v>R03</v>
      </c>
      <c r="MM76" s="71"/>
      <c r="MN76" s="71"/>
      <c r="MO76" s="71"/>
      <c r="MP76" s="71"/>
      <c r="MQ76" s="71"/>
      <c r="MR76" s="71"/>
      <c r="MS76" s="71"/>
      <c r="MT76" s="71"/>
      <c r="MU76" s="71"/>
      <c r="MV76" s="71"/>
      <c r="MW76" s="71"/>
      <c r="MX76" s="71"/>
      <c r="MY76" s="71"/>
      <c r="MZ76" s="2"/>
      <c r="NA76" s="2"/>
      <c r="NB76" s="2"/>
      <c r="NC76" s="2"/>
      <c r="ND76" s="2"/>
      <c r="NE76" s="2"/>
      <c r="NF76" s="22"/>
      <c r="NG76" s="10"/>
      <c r="NH76" s="2"/>
      <c r="NI76" s="76"/>
      <c r="NJ76" s="77"/>
      <c r="NK76" s="77"/>
      <c r="NL76" s="77"/>
      <c r="NM76" s="77"/>
      <c r="NN76" s="77"/>
      <c r="NO76" s="77"/>
      <c r="NP76" s="77"/>
      <c r="NQ76" s="77"/>
      <c r="NR76" s="77"/>
      <c r="NS76" s="77"/>
      <c r="NT76" s="77"/>
      <c r="NU76" s="77"/>
      <c r="NV76" s="77"/>
      <c r="NW76" s="78"/>
    </row>
    <row r="77" spans="1:387" ht="13.5" customHeight="1" x14ac:dyDescent="0.15">
      <c r="A77" s="2"/>
      <c r="B77" s="9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8" t="str">
        <f>データ!CX7</f>
        <v xml:space="preserve"> </v>
      </c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 t="str">
        <f>データ!CY7</f>
        <v xml:space="preserve"> </v>
      </c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 t="str">
        <f>データ!CZ7</f>
        <v xml:space="preserve"> </v>
      </c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 t="str">
        <f>データ!DA7</f>
        <v xml:space="preserve"> </v>
      </c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 t="str">
        <f>データ!DB7</f>
        <v xml:space="preserve"> </v>
      </c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23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69" t="s">
        <v>27</v>
      </c>
      <c r="GL77" s="69"/>
      <c r="GM77" s="69"/>
      <c r="GN77" s="69"/>
      <c r="GO77" s="69"/>
      <c r="GP77" s="69"/>
      <c r="GQ77" s="69"/>
      <c r="GR77" s="69"/>
      <c r="GS77" s="69"/>
      <c r="GT77" s="68" t="str">
        <f>データ!DK7</f>
        <v xml:space="preserve"> </v>
      </c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 t="str">
        <f>データ!DL7</f>
        <v xml:space="preserve"> </v>
      </c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 t="str">
        <f>データ!DM7</f>
        <v xml:space="preserve"> </v>
      </c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 t="str">
        <f>データ!DN7</f>
        <v xml:space="preserve"> </v>
      </c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  <c r="IV77" s="68"/>
      <c r="IW77" s="68"/>
      <c r="IX77" s="68" t="str">
        <f>データ!DO7</f>
        <v xml:space="preserve"> </v>
      </c>
      <c r="IY77" s="68"/>
      <c r="IZ77" s="68"/>
      <c r="JA77" s="68"/>
      <c r="JB77" s="68"/>
      <c r="JC77" s="68"/>
      <c r="JD77" s="68"/>
      <c r="JE77" s="68"/>
      <c r="JF77" s="68"/>
      <c r="JG77" s="68"/>
      <c r="JH77" s="68"/>
      <c r="JI77" s="68"/>
      <c r="JJ77" s="68"/>
      <c r="JK77" s="68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69" t="s">
        <v>27</v>
      </c>
      <c r="JZ77" s="69"/>
      <c r="KA77" s="69"/>
      <c r="KB77" s="69"/>
      <c r="KC77" s="69"/>
      <c r="KD77" s="69"/>
      <c r="KE77" s="69"/>
      <c r="KF77" s="69"/>
      <c r="KG77" s="69"/>
      <c r="KH77" s="67">
        <f>データ!DV7</f>
        <v>817.8</v>
      </c>
      <c r="KI77" s="67"/>
      <c r="KJ77" s="67"/>
      <c r="KK77" s="67"/>
      <c r="KL77" s="67"/>
      <c r="KM77" s="67"/>
      <c r="KN77" s="67"/>
      <c r="KO77" s="67"/>
      <c r="KP77" s="67"/>
      <c r="KQ77" s="67"/>
      <c r="KR77" s="67"/>
      <c r="KS77" s="67"/>
      <c r="KT77" s="67"/>
      <c r="KU77" s="67"/>
      <c r="KV77" s="67">
        <f>データ!DW7</f>
        <v>822.4</v>
      </c>
      <c r="KW77" s="67"/>
      <c r="KX77" s="67"/>
      <c r="KY77" s="67"/>
      <c r="KZ77" s="67"/>
      <c r="LA77" s="67"/>
      <c r="LB77" s="67"/>
      <c r="LC77" s="67"/>
      <c r="LD77" s="67"/>
      <c r="LE77" s="67"/>
      <c r="LF77" s="67"/>
      <c r="LG77" s="67"/>
      <c r="LH77" s="67"/>
      <c r="LI77" s="67"/>
      <c r="LJ77" s="67">
        <f>データ!DX7</f>
        <v>743.6</v>
      </c>
      <c r="LK77" s="67"/>
      <c r="LL77" s="67"/>
      <c r="LM77" s="67"/>
      <c r="LN77" s="67"/>
      <c r="LO77" s="67"/>
      <c r="LP77" s="67"/>
      <c r="LQ77" s="67"/>
      <c r="LR77" s="67"/>
      <c r="LS77" s="67"/>
      <c r="LT77" s="67"/>
      <c r="LU77" s="67"/>
      <c r="LV77" s="67"/>
      <c r="LW77" s="67"/>
      <c r="LX77" s="67">
        <f>データ!DY7</f>
        <v>871.8</v>
      </c>
      <c r="LY77" s="67"/>
      <c r="LZ77" s="67"/>
      <c r="MA77" s="67"/>
      <c r="MB77" s="67"/>
      <c r="MC77" s="67"/>
      <c r="MD77" s="67"/>
      <c r="ME77" s="67"/>
      <c r="MF77" s="67"/>
      <c r="MG77" s="67"/>
      <c r="MH77" s="67"/>
      <c r="MI77" s="67"/>
      <c r="MJ77" s="67"/>
      <c r="MK77" s="67"/>
      <c r="ML77" s="67">
        <f>データ!DZ7</f>
        <v>1168.7</v>
      </c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7"/>
      <c r="MX77" s="67"/>
      <c r="MY77" s="67"/>
      <c r="MZ77" s="2"/>
      <c r="NA77" s="2"/>
      <c r="NB77" s="2"/>
      <c r="NC77" s="2"/>
      <c r="ND77" s="2"/>
      <c r="NE77" s="2"/>
      <c r="NF77" s="22"/>
      <c r="NG77" s="10"/>
      <c r="NH77" s="2"/>
      <c r="NI77" s="76"/>
      <c r="NJ77" s="77"/>
      <c r="NK77" s="77"/>
      <c r="NL77" s="77"/>
      <c r="NM77" s="77"/>
      <c r="NN77" s="77"/>
      <c r="NO77" s="77"/>
      <c r="NP77" s="77"/>
      <c r="NQ77" s="77"/>
      <c r="NR77" s="77"/>
      <c r="NS77" s="77"/>
      <c r="NT77" s="77"/>
      <c r="NU77" s="77"/>
      <c r="NV77" s="77"/>
      <c r="NW77" s="78"/>
    </row>
    <row r="78" spans="1:387" ht="13.5" customHeight="1" x14ac:dyDescent="0.15">
      <c r="A78" s="2"/>
      <c r="B78" s="9"/>
      <c r="C78" s="2"/>
      <c r="D78" s="2"/>
      <c r="E78" s="2"/>
      <c r="F78" s="2"/>
      <c r="G78" s="2"/>
      <c r="H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8" t="str">
        <f>データ!DC7</f>
        <v xml:space="preserve"> </v>
      </c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 t="str">
        <f>データ!DD7</f>
        <v xml:space="preserve"> </v>
      </c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 t="str">
        <f>データ!DE7</f>
        <v xml:space="preserve"> </v>
      </c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 t="str">
        <f>データ!DF7</f>
        <v xml:space="preserve"> </v>
      </c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 t="str">
        <f>データ!DG7</f>
        <v xml:space="preserve"> </v>
      </c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23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69" t="s">
        <v>29</v>
      </c>
      <c r="GL78" s="69"/>
      <c r="GM78" s="69"/>
      <c r="GN78" s="69"/>
      <c r="GO78" s="69"/>
      <c r="GP78" s="69"/>
      <c r="GQ78" s="69"/>
      <c r="GR78" s="69"/>
      <c r="GS78" s="69"/>
      <c r="GT78" s="68" t="str">
        <f>データ!DP7</f>
        <v xml:space="preserve"> </v>
      </c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 t="str">
        <f>データ!DQ7</f>
        <v xml:space="preserve"> </v>
      </c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 t="str">
        <f>データ!DR7</f>
        <v xml:space="preserve"> </v>
      </c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 t="str">
        <f>データ!DS7</f>
        <v xml:space="preserve"> </v>
      </c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  <c r="IV78" s="68"/>
      <c r="IW78" s="68"/>
      <c r="IX78" s="68" t="str">
        <f>データ!DT7</f>
        <v xml:space="preserve"> </v>
      </c>
      <c r="IY78" s="68"/>
      <c r="IZ78" s="68"/>
      <c r="JA78" s="68"/>
      <c r="JB78" s="68"/>
      <c r="JC78" s="68"/>
      <c r="JD78" s="68"/>
      <c r="JE78" s="68"/>
      <c r="JF78" s="68"/>
      <c r="JG78" s="68"/>
      <c r="JH78" s="68"/>
      <c r="JI78" s="68"/>
      <c r="JJ78" s="68"/>
      <c r="JK78" s="68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69" t="s">
        <v>29</v>
      </c>
      <c r="JZ78" s="69"/>
      <c r="KA78" s="69"/>
      <c r="KB78" s="69"/>
      <c r="KC78" s="69"/>
      <c r="KD78" s="69"/>
      <c r="KE78" s="69"/>
      <c r="KF78" s="69"/>
      <c r="KG78" s="69"/>
      <c r="KH78" s="67">
        <f>データ!EA7</f>
        <v>33</v>
      </c>
      <c r="KI78" s="67"/>
      <c r="KJ78" s="67"/>
      <c r="KK78" s="67"/>
      <c r="KL78" s="67"/>
      <c r="KM78" s="67"/>
      <c r="KN78" s="67"/>
      <c r="KO78" s="67"/>
      <c r="KP78" s="67"/>
      <c r="KQ78" s="67"/>
      <c r="KR78" s="67"/>
      <c r="KS78" s="67"/>
      <c r="KT78" s="67"/>
      <c r="KU78" s="67"/>
      <c r="KV78" s="67">
        <f>データ!EB7</f>
        <v>35.6</v>
      </c>
      <c r="KW78" s="67"/>
      <c r="KX78" s="67"/>
      <c r="KY78" s="67"/>
      <c r="KZ78" s="67"/>
      <c r="LA78" s="67"/>
      <c r="LB78" s="67"/>
      <c r="LC78" s="67"/>
      <c r="LD78" s="67"/>
      <c r="LE78" s="67"/>
      <c r="LF78" s="67"/>
      <c r="LG78" s="67"/>
      <c r="LH78" s="67"/>
      <c r="LI78" s="67"/>
      <c r="LJ78" s="67">
        <f>データ!EC7</f>
        <v>43.6</v>
      </c>
      <c r="LK78" s="67"/>
      <c r="LL78" s="67"/>
      <c r="LM78" s="67"/>
      <c r="LN78" s="67"/>
      <c r="LO78" s="67"/>
      <c r="LP78" s="67"/>
      <c r="LQ78" s="67"/>
      <c r="LR78" s="67"/>
      <c r="LS78" s="67"/>
      <c r="LT78" s="67"/>
      <c r="LU78" s="67"/>
      <c r="LV78" s="67"/>
      <c r="LW78" s="67"/>
      <c r="LX78" s="67">
        <f>データ!ED7</f>
        <v>11.4</v>
      </c>
      <c r="LY78" s="67"/>
      <c r="LZ78" s="67"/>
      <c r="MA78" s="67"/>
      <c r="MB78" s="67"/>
      <c r="MC78" s="67"/>
      <c r="MD78" s="67"/>
      <c r="ME78" s="67"/>
      <c r="MF78" s="67"/>
      <c r="MG78" s="67"/>
      <c r="MH78" s="67"/>
      <c r="MI78" s="67"/>
      <c r="MJ78" s="67"/>
      <c r="MK78" s="67"/>
      <c r="ML78" s="67">
        <f>データ!EE7</f>
        <v>92.9</v>
      </c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7"/>
      <c r="MX78" s="67"/>
      <c r="MY78" s="67"/>
      <c r="MZ78" s="2"/>
      <c r="NA78" s="2"/>
      <c r="NB78" s="2"/>
      <c r="NC78" s="2"/>
      <c r="ND78" s="2"/>
      <c r="NE78" s="2"/>
      <c r="NF78" s="22"/>
      <c r="NG78" s="10"/>
      <c r="NH78" s="2"/>
      <c r="NI78" s="76"/>
      <c r="NJ78" s="77"/>
      <c r="NK78" s="77"/>
      <c r="NL78" s="77"/>
      <c r="NM78" s="77"/>
      <c r="NN78" s="77"/>
      <c r="NO78" s="77"/>
      <c r="NP78" s="77"/>
      <c r="NQ78" s="77"/>
      <c r="NR78" s="77"/>
      <c r="NS78" s="77"/>
      <c r="NT78" s="77"/>
      <c r="NU78" s="77"/>
      <c r="NV78" s="77"/>
      <c r="NW78" s="78"/>
    </row>
    <row r="79" spans="1:387" ht="13.5" customHeight="1" x14ac:dyDescent="0.15">
      <c r="A79" s="2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2"/>
      <c r="NG79" s="10"/>
      <c r="NH79" s="2"/>
      <c r="NI79" s="76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8"/>
    </row>
    <row r="80" spans="1:387" ht="13.5" customHeight="1" x14ac:dyDescent="0.15">
      <c r="A80" s="2"/>
      <c r="B80" s="9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2"/>
      <c r="JP80" s="2"/>
      <c r="JQ80" s="2"/>
      <c r="JR80" s="2"/>
      <c r="JS80" s="2"/>
      <c r="JT80" s="2"/>
      <c r="JU80" s="2"/>
      <c r="JV80" s="2"/>
      <c r="JW80" s="2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0"/>
      <c r="NH80" s="2"/>
      <c r="NI80" s="76"/>
      <c r="NJ80" s="77"/>
      <c r="NK80" s="77"/>
      <c r="NL80" s="77"/>
      <c r="NM80" s="77"/>
      <c r="NN80" s="77"/>
      <c r="NO80" s="77"/>
      <c r="NP80" s="77"/>
      <c r="NQ80" s="77"/>
      <c r="NR80" s="77"/>
      <c r="NS80" s="77"/>
      <c r="NT80" s="77"/>
      <c r="NU80" s="77"/>
      <c r="NV80" s="77"/>
      <c r="NW80" s="78"/>
    </row>
    <row r="81" spans="1:387" ht="13.5" customHeight="1" x14ac:dyDescent="0.15">
      <c r="A81" s="2"/>
      <c r="B81" s="9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2"/>
      <c r="JP81" s="2"/>
      <c r="JQ81" s="2"/>
      <c r="JR81" s="2"/>
      <c r="JS81" s="2"/>
      <c r="JT81" s="2"/>
      <c r="JU81" s="2"/>
      <c r="JV81" s="2"/>
      <c r="JW81" s="2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0"/>
      <c r="NH81" s="2"/>
      <c r="NI81" s="76"/>
      <c r="NJ81" s="77"/>
      <c r="NK81" s="77"/>
      <c r="NL81" s="77"/>
      <c r="NM81" s="77"/>
      <c r="NN81" s="77"/>
      <c r="NO81" s="77"/>
      <c r="NP81" s="77"/>
      <c r="NQ81" s="77"/>
      <c r="NR81" s="77"/>
      <c r="NS81" s="77"/>
      <c r="NT81" s="77"/>
      <c r="NU81" s="77"/>
      <c r="NV81" s="77"/>
      <c r="NW81" s="78"/>
    </row>
    <row r="82" spans="1:387" ht="13.5" customHeight="1" x14ac:dyDescent="0.15">
      <c r="A82" s="2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20"/>
      <c r="NH82" s="2"/>
      <c r="NI82" s="79"/>
      <c r="NJ82" s="80"/>
      <c r="NK82" s="80"/>
      <c r="NL82" s="80"/>
      <c r="NM82" s="80"/>
      <c r="NN82" s="80"/>
      <c r="NO82" s="80"/>
      <c r="NP82" s="80"/>
      <c r="NQ82" s="80"/>
      <c r="NR82" s="80"/>
      <c r="NS82" s="80"/>
      <c r="NT82" s="80"/>
      <c r="NU82" s="80"/>
      <c r="NV82" s="80"/>
      <c r="NW82" s="81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24" t="s">
        <v>35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</row>
    <row r="87" spans="1:387" hidden="1" x14ac:dyDescent="0.15">
      <c r="B87" s="24" t="s">
        <v>36</v>
      </c>
      <c r="C87" s="25" t="s">
        <v>37</v>
      </c>
      <c r="D87" s="25" t="s">
        <v>38</v>
      </c>
      <c r="E87" s="25" t="s">
        <v>39</v>
      </c>
      <c r="F87" s="25" t="s">
        <v>40</v>
      </c>
      <c r="G87" s="25" t="s">
        <v>41</v>
      </c>
      <c r="H87" s="25" t="s">
        <v>42</v>
      </c>
      <c r="I87" s="25" t="s">
        <v>43</v>
      </c>
      <c r="J87" s="25" t="s">
        <v>44</v>
      </c>
      <c r="K87" s="25" t="s">
        <v>45</v>
      </c>
      <c r="L87" s="25" t="s">
        <v>46</v>
      </c>
      <c r="M87" s="25" t="s">
        <v>47</v>
      </c>
      <c r="N87" s="2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</row>
    <row r="88" spans="1:387" hidden="1" x14ac:dyDescent="0.15">
      <c r="B88" s="24" t="str">
        <f>データ!AI6</f>
        <v>【90.6】</v>
      </c>
      <c r="C88" s="25" t="str">
        <f>データ!AT6</f>
        <v>【30.4】</v>
      </c>
      <c r="D88" s="25" t="str">
        <f>データ!BE6</f>
        <v>【208,749】</v>
      </c>
      <c r="E88" s="25" t="str">
        <f>データ!BP6</f>
        <v>【12.2】</v>
      </c>
      <c r="F88" s="25" t="str">
        <f>データ!CA6</f>
        <v>【120.7】</v>
      </c>
      <c r="G88" s="25" t="str">
        <f>データ!CL6</f>
        <v>【△43.7】</v>
      </c>
      <c r="H88" s="25" t="str">
        <f>データ!CW6</f>
        <v>【△24,115】</v>
      </c>
      <c r="I88" s="25" t="str">
        <f>データ!DH6</f>
        <v xml:space="preserve"> </v>
      </c>
      <c r="J88" s="25" t="s">
        <v>48</v>
      </c>
      <c r="K88" s="25" t="s">
        <v>48</v>
      </c>
      <c r="L88" s="25" t="str">
        <f>データ!DU6</f>
        <v xml:space="preserve"> </v>
      </c>
      <c r="M88" s="25" t="str">
        <f>データ!EF6</f>
        <v>【38.7】</v>
      </c>
      <c r="N88" s="25" t="str">
        <f>データ!EF6</f>
        <v>【38.7】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</row>
  </sheetData>
  <sheetProtection algorithmName="SHA-512" hashValue="AXXprVJUlA+6JsNnjUBWXqDV+ZIZ35P53uOtuT4D3YPwApveGsM9WhnY1Ii+GbatvYbcGR8U4/kVzkfgLerqzQ==" saltValue="8T+WtXCsBeIZNzc98PLxig==" spinCount="100000" sheet="1" objects="1" scenarios="1" formatCells="0" formatColumns="0" formatRows="0"/>
  <mergeCells count="225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NI7:NV7"/>
    <mergeCell ref="NK8:NV8"/>
    <mergeCell ref="B9:AP9"/>
    <mergeCell ref="AQ9:CE9"/>
    <mergeCell ref="CF9:DT9"/>
    <mergeCell ref="DU9:FI9"/>
    <mergeCell ref="IC9:JU9"/>
    <mergeCell ref="JV9:LN9"/>
    <mergeCell ref="LO9:NG9"/>
    <mergeCell ref="NI9:NJ9"/>
    <mergeCell ref="NK9:NV9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LO10:NG10"/>
    <mergeCell ref="NI10:NJ10"/>
    <mergeCell ref="NK10:NV10"/>
    <mergeCell ref="NI11:NW13"/>
    <mergeCell ref="H14:JM15"/>
    <mergeCell ref="JT14:NG15"/>
    <mergeCell ref="NI14:NW14"/>
    <mergeCell ref="NI15:NW30"/>
    <mergeCell ref="R30:AE30"/>
    <mergeCell ref="AF30:AS30"/>
    <mergeCell ref="B10:AP10"/>
    <mergeCell ref="AQ10:CE10"/>
    <mergeCell ref="CF10:DT10"/>
    <mergeCell ref="DU10:FI10"/>
    <mergeCell ref="IC10:JU10"/>
    <mergeCell ref="JV10:LN10"/>
    <mergeCell ref="IX30:JK30"/>
    <mergeCell ref="EV30:FI30"/>
    <mergeCell ref="FJ30:FW30"/>
    <mergeCell ref="GT30:HG30"/>
    <mergeCell ref="HH30:HU30"/>
    <mergeCell ref="HV30:II30"/>
    <mergeCell ref="IJ30:IW30"/>
    <mergeCell ref="AT30:BG30"/>
    <mergeCell ref="BH30:BU30"/>
    <mergeCell ref="BV30:CI30"/>
    <mergeCell ref="DF30:DS30"/>
    <mergeCell ref="DT30:EG30"/>
    <mergeCell ref="EH30:EU30"/>
    <mergeCell ref="HV31:II31"/>
    <mergeCell ref="IJ31:IW31"/>
    <mergeCell ref="IX31:JK31"/>
    <mergeCell ref="NI31:NW31"/>
    <mergeCell ref="GK31:GS31"/>
    <mergeCell ref="GT31:HG31"/>
    <mergeCell ref="HH31:HU31"/>
    <mergeCell ref="BH31:BU31"/>
    <mergeCell ref="BV31:CI31"/>
    <mergeCell ref="CW31:DE31"/>
    <mergeCell ref="DF31:DS31"/>
    <mergeCell ref="DT31:EG31"/>
    <mergeCell ref="I32:Q32"/>
    <mergeCell ref="R32:AE32"/>
    <mergeCell ref="AF32:AS32"/>
    <mergeCell ref="AT32:BG32"/>
    <mergeCell ref="BH32:BU32"/>
    <mergeCell ref="BV32:CI32"/>
    <mergeCell ref="EH31:EU31"/>
    <mergeCell ref="EV31:FI31"/>
    <mergeCell ref="FJ31:FW31"/>
    <mergeCell ref="I31:Q31"/>
    <mergeCell ref="R31:AE31"/>
    <mergeCell ref="AF31:AS31"/>
    <mergeCell ref="AT31:BG31"/>
    <mergeCell ref="NI32:NW47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GK32:GS32"/>
    <mergeCell ref="GT32:HG32"/>
    <mergeCell ref="HH32:HU32"/>
    <mergeCell ref="HV32:II32"/>
    <mergeCell ref="IJ32:IW32"/>
    <mergeCell ref="IX32:JK32"/>
    <mergeCell ref="CW32:DE32"/>
    <mergeCell ref="DF32:DS32"/>
    <mergeCell ref="DT32:EG32"/>
    <mergeCell ref="EH32:EU32"/>
    <mergeCell ref="EV32:FI32"/>
    <mergeCell ref="FJ32:FW32"/>
    <mergeCell ref="ML52:MY52"/>
    <mergeCell ref="IJ52:IW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IX52:JK52"/>
    <mergeCell ref="KH52:KU52"/>
    <mergeCell ref="KV52:LI52"/>
    <mergeCell ref="LJ52:LW52"/>
    <mergeCell ref="LX52:MK52"/>
    <mergeCell ref="EH52:EU52"/>
    <mergeCell ref="EV52:FI52"/>
    <mergeCell ref="FJ52:FW52"/>
    <mergeCell ref="GT52:HG52"/>
    <mergeCell ref="HH52:HU52"/>
    <mergeCell ref="HV52:II52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HV53:II53"/>
    <mergeCell ref="IJ53:IW53"/>
    <mergeCell ref="IX53:JK53"/>
    <mergeCell ref="JY53:KG53"/>
    <mergeCell ref="KH53:KU53"/>
    <mergeCell ref="KV53:LI53"/>
    <mergeCell ref="EH53:EU53"/>
    <mergeCell ref="EV53:FI53"/>
    <mergeCell ref="FJ53:FW53"/>
    <mergeCell ref="GK53:GS53"/>
    <mergeCell ref="GT53:HG53"/>
    <mergeCell ref="HH53:HU53"/>
    <mergeCell ref="KH54:KU54"/>
    <mergeCell ref="KV54:LI54"/>
    <mergeCell ref="LJ54:LW54"/>
    <mergeCell ref="LX54:MK54"/>
    <mergeCell ref="ML54:MY54"/>
    <mergeCell ref="H60:NA61"/>
    <mergeCell ref="GT54:HG54"/>
    <mergeCell ref="HH54:HU54"/>
    <mergeCell ref="HV54:II54"/>
    <mergeCell ref="IJ54:IW54"/>
    <mergeCell ref="IX54:JK54"/>
    <mergeCell ref="JY54:KG54"/>
    <mergeCell ref="DF54:DS54"/>
    <mergeCell ref="DT54:EG54"/>
    <mergeCell ref="EH54:EU54"/>
    <mergeCell ref="EV54:FI54"/>
    <mergeCell ref="FJ54:FW54"/>
    <mergeCell ref="GK54:GS54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KH76:KU76"/>
    <mergeCell ref="KV76:LI76"/>
    <mergeCell ref="LJ76:LW76"/>
    <mergeCell ref="LX76:MK76"/>
    <mergeCell ref="ML76:MY76"/>
    <mergeCell ref="IJ76:IW76"/>
    <mergeCell ref="IX76:JK76"/>
    <mergeCell ref="IX77:JK77"/>
    <mergeCell ref="LJ77:LW77"/>
    <mergeCell ref="LX77:MK77"/>
    <mergeCell ref="ML77:MY77"/>
    <mergeCell ref="IJ77:IW77"/>
    <mergeCell ref="JY77:KG77"/>
    <mergeCell ref="KH77:KU77"/>
    <mergeCell ref="I77:Q77"/>
    <mergeCell ref="R77:AE77"/>
    <mergeCell ref="AF77:AS77"/>
    <mergeCell ref="AT77:BG77"/>
    <mergeCell ref="BH77:BU77"/>
    <mergeCell ref="CU76:FZ79"/>
    <mergeCell ref="GT76:HG76"/>
    <mergeCell ref="HH76:HU76"/>
    <mergeCell ref="HV76:II76"/>
    <mergeCell ref="GK78:GS78"/>
    <mergeCell ref="GT78:HG78"/>
    <mergeCell ref="HH78:HU78"/>
    <mergeCell ref="BV77:CI77"/>
    <mergeCell ref="GK77:GS77"/>
    <mergeCell ref="GT77:HG77"/>
    <mergeCell ref="HH77:HU77"/>
    <mergeCell ref="HV77:II77"/>
    <mergeCell ref="I78:Q78"/>
    <mergeCell ref="R78:AE78"/>
    <mergeCell ref="AF78:AS78"/>
    <mergeCell ref="AT78:BG78"/>
    <mergeCell ref="BH78:BU78"/>
    <mergeCell ref="BV78:CI78"/>
    <mergeCell ref="KV77:LI77"/>
    <mergeCell ref="LJ78:LW78"/>
    <mergeCell ref="LX78:MK78"/>
    <mergeCell ref="ML78:MY78"/>
    <mergeCell ref="HV78:II78"/>
    <mergeCell ref="IJ78:IW78"/>
    <mergeCell ref="IX78:JK78"/>
    <mergeCell ref="JY78:KG78"/>
    <mergeCell ref="KH78:KU78"/>
    <mergeCell ref="KV78:LI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11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>
        <v>1</v>
      </c>
      <c r="DT1" s="27">
        <v>1</v>
      </c>
      <c r="DU1" s="27"/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>
        <v>1</v>
      </c>
      <c r="EE1" s="27">
        <v>1</v>
      </c>
      <c r="EF1" s="27"/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>
        <v>1</v>
      </c>
      <c r="EP1" s="27">
        <v>1</v>
      </c>
    </row>
    <row r="2" spans="1:146" x14ac:dyDescent="0.15">
      <c r="A2" s="28" t="s">
        <v>50</v>
      </c>
      <c r="B2" s="28">
        <f>COLUMN()-1</f>
        <v>1</v>
      </c>
      <c r="C2" s="28">
        <f t="shared" ref="C2:DU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ref="DV2:EP2" si="1">COLUMN()-1</f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si="1"/>
        <v>135</v>
      </c>
      <c r="EG2" s="28">
        <f t="shared" si="1"/>
        <v>136</v>
      </c>
      <c r="EH2" s="28">
        <f t="shared" si="1"/>
        <v>137</v>
      </c>
      <c r="EI2" s="28">
        <f t="shared" si="1"/>
        <v>138</v>
      </c>
      <c r="EJ2" s="28">
        <f t="shared" si="1"/>
        <v>139</v>
      </c>
      <c r="EK2" s="28">
        <f t="shared" si="1"/>
        <v>140</v>
      </c>
      <c r="EL2" s="28">
        <f t="shared" si="1"/>
        <v>141</v>
      </c>
      <c r="EM2" s="28">
        <f t="shared" si="1"/>
        <v>142</v>
      </c>
      <c r="EN2" s="28">
        <f t="shared" si="1"/>
        <v>143</v>
      </c>
      <c r="EO2" s="28">
        <f t="shared" si="1"/>
        <v>144</v>
      </c>
      <c r="EP2" s="28">
        <f t="shared" si="1"/>
        <v>145</v>
      </c>
    </row>
    <row r="3" spans="1:146" ht="13.15" customHeight="1" x14ac:dyDescent="0.15">
      <c r="A3" s="28" t="s">
        <v>51</v>
      </c>
      <c r="B3" s="29" t="s">
        <v>52</v>
      </c>
      <c r="C3" s="29" t="s">
        <v>53</v>
      </c>
      <c r="D3" s="29" t="s">
        <v>54</v>
      </c>
      <c r="E3" s="29" t="s">
        <v>55</v>
      </c>
      <c r="F3" s="29" t="s">
        <v>56</v>
      </c>
      <c r="G3" s="29" t="s">
        <v>57</v>
      </c>
      <c r="H3" s="141" t="s">
        <v>58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30" t="s">
        <v>59</v>
      </c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3"/>
      <c r="CX3" s="30" t="s">
        <v>60</v>
      </c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4"/>
      <c r="DJ3" s="34"/>
      <c r="DK3" s="35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6"/>
      <c r="EG3" s="32" t="s">
        <v>61</v>
      </c>
      <c r="EH3" s="32"/>
      <c r="EI3" s="32"/>
      <c r="EJ3" s="32"/>
      <c r="EK3" s="32"/>
      <c r="EL3" s="32"/>
      <c r="EM3" s="32"/>
      <c r="EN3" s="32"/>
      <c r="EO3" s="32"/>
      <c r="EP3" s="36"/>
    </row>
    <row r="4" spans="1:146" x14ac:dyDescent="0.15">
      <c r="A4" s="28" t="s">
        <v>62</v>
      </c>
      <c r="B4" s="37"/>
      <c r="C4" s="37"/>
      <c r="D4" s="37"/>
      <c r="E4" s="37"/>
      <c r="F4" s="37"/>
      <c r="G4" s="37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36" t="s">
        <v>63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8"/>
      <c r="AJ4" s="134" t="s">
        <v>64</v>
      </c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5" t="s">
        <v>65</v>
      </c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6" t="s">
        <v>66</v>
      </c>
      <c r="BG4" s="137"/>
      <c r="BH4" s="137"/>
      <c r="BI4" s="137"/>
      <c r="BJ4" s="137"/>
      <c r="BK4" s="137"/>
      <c r="BL4" s="137"/>
      <c r="BM4" s="137"/>
      <c r="BN4" s="137"/>
      <c r="BO4" s="137"/>
      <c r="BP4" s="138"/>
      <c r="BQ4" s="134" t="s">
        <v>67</v>
      </c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5" t="s">
        <v>68</v>
      </c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 t="s">
        <v>69</v>
      </c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6" t="s">
        <v>70</v>
      </c>
      <c r="CY4" s="137"/>
      <c r="CZ4" s="137"/>
      <c r="DA4" s="137"/>
      <c r="DB4" s="137"/>
      <c r="DC4" s="137"/>
      <c r="DD4" s="137"/>
      <c r="DE4" s="137"/>
      <c r="DF4" s="137"/>
      <c r="DG4" s="137"/>
      <c r="DH4" s="138"/>
      <c r="DI4" s="139" t="s">
        <v>71</v>
      </c>
      <c r="DJ4" s="139" t="s">
        <v>72</v>
      </c>
      <c r="DK4" s="134" t="s">
        <v>73</v>
      </c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 t="s">
        <v>74</v>
      </c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38" t="s">
        <v>75</v>
      </c>
      <c r="EH4" s="38"/>
      <c r="EI4" s="39"/>
      <c r="EJ4" s="39"/>
      <c r="EK4" s="39"/>
      <c r="EL4" s="39"/>
      <c r="EM4" s="39"/>
      <c r="EN4" s="39"/>
      <c r="EO4" s="39"/>
      <c r="EP4" s="40"/>
    </row>
    <row r="5" spans="1:146" x14ac:dyDescent="0.15">
      <c r="A5" s="28" t="s">
        <v>76</v>
      </c>
      <c r="B5" s="41"/>
      <c r="C5" s="41"/>
      <c r="D5" s="41"/>
      <c r="E5" s="41"/>
      <c r="F5" s="41"/>
      <c r="G5" s="41"/>
      <c r="H5" s="42" t="s">
        <v>77</v>
      </c>
      <c r="I5" s="42" t="s">
        <v>78</v>
      </c>
      <c r="J5" s="42" t="s">
        <v>79</v>
      </c>
      <c r="K5" s="42" t="s">
        <v>80</v>
      </c>
      <c r="L5" s="42" t="s">
        <v>81</v>
      </c>
      <c r="M5" s="42" t="s">
        <v>4</v>
      </c>
      <c r="N5" s="42" t="s">
        <v>5</v>
      </c>
      <c r="O5" s="42" t="s">
        <v>82</v>
      </c>
      <c r="P5" s="42" t="s">
        <v>83</v>
      </c>
      <c r="Q5" s="42" t="s">
        <v>84</v>
      </c>
      <c r="R5" s="42" t="s">
        <v>85</v>
      </c>
      <c r="S5" s="42" t="s">
        <v>86</v>
      </c>
      <c r="T5" s="42" t="s">
        <v>7</v>
      </c>
      <c r="U5" s="42" t="s">
        <v>87</v>
      </c>
      <c r="V5" s="42" t="s">
        <v>88</v>
      </c>
      <c r="W5" s="42" t="s">
        <v>89</v>
      </c>
      <c r="X5" s="42" t="s">
        <v>18</v>
      </c>
      <c r="Y5" s="42" t="s">
        <v>90</v>
      </c>
      <c r="Z5" s="42" t="s">
        <v>91</v>
      </c>
      <c r="AA5" s="42" t="s">
        <v>92</v>
      </c>
      <c r="AB5" s="42" t="s">
        <v>93</v>
      </c>
      <c r="AC5" s="42" t="s">
        <v>94</v>
      </c>
      <c r="AD5" s="42" t="s">
        <v>95</v>
      </c>
      <c r="AE5" s="42" t="s">
        <v>96</v>
      </c>
      <c r="AF5" s="42" t="s">
        <v>97</v>
      </c>
      <c r="AG5" s="42" t="s">
        <v>98</v>
      </c>
      <c r="AH5" s="42" t="s">
        <v>99</v>
      </c>
      <c r="AI5" s="42" t="s">
        <v>100</v>
      </c>
      <c r="AJ5" s="42" t="s">
        <v>101</v>
      </c>
      <c r="AK5" s="42" t="s">
        <v>91</v>
      </c>
      <c r="AL5" s="42" t="s">
        <v>102</v>
      </c>
      <c r="AM5" s="42" t="s">
        <v>93</v>
      </c>
      <c r="AN5" s="42" t="s">
        <v>94</v>
      </c>
      <c r="AO5" s="42" t="s">
        <v>95</v>
      </c>
      <c r="AP5" s="42" t="s">
        <v>96</v>
      </c>
      <c r="AQ5" s="42" t="s">
        <v>97</v>
      </c>
      <c r="AR5" s="42" t="s">
        <v>98</v>
      </c>
      <c r="AS5" s="42" t="s">
        <v>99</v>
      </c>
      <c r="AT5" s="42" t="s">
        <v>100</v>
      </c>
      <c r="AU5" s="42" t="s">
        <v>90</v>
      </c>
      <c r="AV5" s="42" t="s">
        <v>91</v>
      </c>
      <c r="AW5" s="42" t="s">
        <v>102</v>
      </c>
      <c r="AX5" s="42" t="s">
        <v>93</v>
      </c>
      <c r="AY5" s="42" t="s">
        <v>94</v>
      </c>
      <c r="AZ5" s="42" t="s">
        <v>95</v>
      </c>
      <c r="BA5" s="42" t="s">
        <v>96</v>
      </c>
      <c r="BB5" s="42" t="s">
        <v>97</v>
      </c>
      <c r="BC5" s="42" t="s">
        <v>98</v>
      </c>
      <c r="BD5" s="42" t="s">
        <v>99</v>
      </c>
      <c r="BE5" s="42" t="s">
        <v>100</v>
      </c>
      <c r="BF5" s="42" t="s">
        <v>90</v>
      </c>
      <c r="BG5" s="42" t="s">
        <v>91</v>
      </c>
      <c r="BH5" s="42" t="s">
        <v>102</v>
      </c>
      <c r="BI5" s="42" t="s">
        <v>93</v>
      </c>
      <c r="BJ5" s="42" t="s">
        <v>94</v>
      </c>
      <c r="BK5" s="42" t="s">
        <v>95</v>
      </c>
      <c r="BL5" s="42" t="s">
        <v>96</v>
      </c>
      <c r="BM5" s="42" t="s">
        <v>97</v>
      </c>
      <c r="BN5" s="42" t="s">
        <v>98</v>
      </c>
      <c r="BO5" s="42" t="s">
        <v>99</v>
      </c>
      <c r="BP5" s="42" t="s">
        <v>100</v>
      </c>
      <c r="BQ5" s="42" t="s">
        <v>90</v>
      </c>
      <c r="BR5" s="42" t="s">
        <v>91</v>
      </c>
      <c r="BS5" s="42" t="s">
        <v>102</v>
      </c>
      <c r="BT5" s="42" t="s">
        <v>93</v>
      </c>
      <c r="BU5" s="42" t="s">
        <v>94</v>
      </c>
      <c r="BV5" s="42" t="s">
        <v>95</v>
      </c>
      <c r="BW5" s="42" t="s">
        <v>96</v>
      </c>
      <c r="BX5" s="42" t="s">
        <v>97</v>
      </c>
      <c r="BY5" s="42" t="s">
        <v>98</v>
      </c>
      <c r="BZ5" s="42" t="s">
        <v>99</v>
      </c>
      <c r="CA5" s="42" t="s">
        <v>100</v>
      </c>
      <c r="CB5" s="42" t="s">
        <v>90</v>
      </c>
      <c r="CC5" s="42" t="s">
        <v>91</v>
      </c>
      <c r="CD5" s="42" t="s">
        <v>102</v>
      </c>
      <c r="CE5" s="42" t="s">
        <v>93</v>
      </c>
      <c r="CF5" s="42" t="s">
        <v>94</v>
      </c>
      <c r="CG5" s="42" t="s">
        <v>95</v>
      </c>
      <c r="CH5" s="42" t="s">
        <v>96</v>
      </c>
      <c r="CI5" s="42" t="s">
        <v>97</v>
      </c>
      <c r="CJ5" s="42" t="s">
        <v>98</v>
      </c>
      <c r="CK5" s="42" t="s">
        <v>99</v>
      </c>
      <c r="CL5" s="42" t="s">
        <v>100</v>
      </c>
      <c r="CM5" s="42" t="s">
        <v>90</v>
      </c>
      <c r="CN5" s="42" t="s">
        <v>91</v>
      </c>
      <c r="CO5" s="42" t="s">
        <v>102</v>
      </c>
      <c r="CP5" s="42" t="s">
        <v>93</v>
      </c>
      <c r="CQ5" s="42" t="s">
        <v>103</v>
      </c>
      <c r="CR5" s="42" t="s">
        <v>95</v>
      </c>
      <c r="CS5" s="42" t="s">
        <v>96</v>
      </c>
      <c r="CT5" s="42" t="s">
        <v>97</v>
      </c>
      <c r="CU5" s="42" t="s">
        <v>98</v>
      </c>
      <c r="CV5" s="42" t="s">
        <v>99</v>
      </c>
      <c r="CW5" s="42" t="s">
        <v>100</v>
      </c>
      <c r="CX5" s="42" t="s">
        <v>90</v>
      </c>
      <c r="CY5" s="42" t="s">
        <v>91</v>
      </c>
      <c r="CZ5" s="42" t="s">
        <v>102</v>
      </c>
      <c r="DA5" s="42" t="s">
        <v>93</v>
      </c>
      <c r="DB5" s="42" t="s">
        <v>94</v>
      </c>
      <c r="DC5" s="42" t="s">
        <v>95</v>
      </c>
      <c r="DD5" s="42" t="s">
        <v>96</v>
      </c>
      <c r="DE5" s="42" t="s">
        <v>97</v>
      </c>
      <c r="DF5" s="42" t="s">
        <v>98</v>
      </c>
      <c r="DG5" s="42" t="s">
        <v>99</v>
      </c>
      <c r="DH5" s="42" t="s">
        <v>100</v>
      </c>
      <c r="DI5" s="140"/>
      <c r="DJ5" s="140"/>
      <c r="DK5" s="42" t="s">
        <v>90</v>
      </c>
      <c r="DL5" s="42" t="s">
        <v>91</v>
      </c>
      <c r="DM5" s="42" t="s">
        <v>104</v>
      </c>
      <c r="DN5" s="42" t="s">
        <v>93</v>
      </c>
      <c r="DO5" s="42" t="s">
        <v>94</v>
      </c>
      <c r="DP5" s="42" t="s">
        <v>95</v>
      </c>
      <c r="DQ5" s="42" t="s">
        <v>96</v>
      </c>
      <c r="DR5" s="42" t="s">
        <v>97</v>
      </c>
      <c r="DS5" s="42" t="s">
        <v>98</v>
      </c>
      <c r="DT5" s="42" t="s">
        <v>99</v>
      </c>
      <c r="DU5" s="42" t="s">
        <v>35</v>
      </c>
      <c r="DV5" s="42" t="s">
        <v>90</v>
      </c>
      <c r="DW5" s="42" t="s">
        <v>91</v>
      </c>
      <c r="DX5" s="42" t="s">
        <v>102</v>
      </c>
      <c r="DY5" s="42" t="s">
        <v>93</v>
      </c>
      <c r="DZ5" s="42" t="s">
        <v>105</v>
      </c>
      <c r="EA5" s="42" t="s">
        <v>95</v>
      </c>
      <c r="EB5" s="42" t="s">
        <v>96</v>
      </c>
      <c r="EC5" s="42" t="s">
        <v>97</v>
      </c>
      <c r="ED5" s="42" t="s">
        <v>98</v>
      </c>
      <c r="EE5" s="42" t="s">
        <v>99</v>
      </c>
      <c r="EF5" s="42" t="s">
        <v>100</v>
      </c>
      <c r="EG5" s="42" t="s">
        <v>106</v>
      </c>
      <c r="EH5" s="42" t="s">
        <v>107</v>
      </c>
      <c r="EI5" s="42" t="s">
        <v>108</v>
      </c>
      <c r="EJ5" s="42" t="s">
        <v>109</v>
      </c>
      <c r="EK5" s="42" t="s">
        <v>110</v>
      </c>
      <c r="EL5" s="42" t="s">
        <v>111</v>
      </c>
      <c r="EM5" s="42" t="s">
        <v>112</v>
      </c>
      <c r="EN5" s="42" t="s">
        <v>113</v>
      </c>
      <c r="EO5" s="42" t="s">
        <v>114</v>
      </c>
      <c r="EP5" s="42" t="s">
        <v>115</v>
      </c>
    </row>
    <row r="6" spans="1:146" s="52" customFormat="1" x14ac:dyDescent="0.15">
      <c r="A6" s="28" t="s">
        <v>116</v>
      </c>
      <c r="B6" s="43">
        <f>B8</f>
        <v>2021</v>
      </c>
      <c r="C6" s="43">
        <f t="shared" ref="C6:X6" si="2">C8</f>
        <v>341002</v>
      </c>
      <c r="D6" s="43">
        <f t="shared" si="2"/>
        <v>47</v>
      </c>
      <c r="E6" s="43">
        <f t="shared" si="2"/>
        <v>11</v>
      </c>
      <c r="F6" s="43">
        <f t="shared" si="2"/>
        <v>1</v>
      </c>
      <c r="G6" s="43">
        <f t="shared" si="2"/>
        <v>2</v>
      </c>
      <c r="H6" s="43" t="str">
        <f>SUBSTITUTE(H8,"　","")</f>
        <v>広島県広島市</v>
      </c>
      <c r="I6" s="43" t="str">
        <f t="shared" si="2"/>
        <v>湯来ロッジ</v>
      </c>
      <c r="J6" s="43" t="str">
        <f t="shared" si="2"/>
        <v>法非適用</v>
      </c>
      <c r="K6" s="43" t="str">
        <f t="shared" si="2"/>
        <v>観光施設事業</v>
      </c>
      <c r="L6" s="43" t="str">
        <f t="shared" si="2"/>
        <v>休養宿泊施設</v>
      </c>
      <c r="M6" s="43" t="str">
        <f t="shared" si="2"/>
        <v>Ａ１Ｂ１</v>
      </c>
      <c r="N6" s="43" t="str">
        <f t="shared" si="2"/>
        <v>非設置</v>
      </c>
      <c r="O6" s="44" t="str">
        <f t="shared" si="2"/>
        <v>該当数値なし</v>
      </c>
      <c r="P6" s="44" t="str">
        <f t="shared" si="2"/>
        <v>該当数値なし</v>
      </c>
      <c r="Q6" s="45">
        <f t="shared" si="2"/>
        <v>4929</v>
      </c>
      <c r="R6" s="46">
        <f t="shared" si="2"/>
        <v>80</v>
      </c>
      <c r="S6" s="47">
        <f t="shared" si="2"/>
        <v>5231</v>
      </c>
      <c r="T6" s="48" t="str">
        <f t="shared" si="2"/>
        <v>利用料金制</v>
      </c>
      <c r="U6" s="44">
        <f t="shared" si="2"/>
        <v>36.200000000000003</v>
      </c>
      <c r="V6" s="48" t="str">
        <f t="shared" si="2"/>
        <v>有</v>
      </c>
      <c r="W6" s="49">
        <f t="shared" si="2"/>
        <v>87</v>
      </c>
      <c r="X6" s="48" t="str">
        <f t="shared" si="2"/>
        <v>有</v>
      </c>
      <c r="Y6" s="50">
        <f>IF(Y8="-",NA(),Y8)</f>
        <v>102.9</v>
      </c>
      <c r="Z6" s="50">
        <f t="shared" ref="Z6:AH6" si="3">IF(Z8="-",NA(),Z8)</f>
        <v>101.1</v>
      </c>
      <c r="AA6" s="50">
        <f t="shared" si="3"/>
        <v>90.4</v>
      </c>
      <c r="AB6" s="50">
        <f t="shared" si="3"/>
        <v>90.1</v>
      </c>
      <c r="AC6" s="50">
        <f t="shared" si="3"/>
        <v>83.1</v>
      </c>
      <c r="AD6" s="50">
        <f t="shared" si="3"/>
        <v>92.2</v>
      </c>
      <c r="AE6" s="50">
        <f t="shared" si="3"/>
        <v>88.4</v>
      </c>
      <c r="AF6" s="50">
        <f t="shared" si="3"/>
        <v>92.2</v>
      </c>
      <c r="AG6" s="50">
        <f t="shared" si="3"/>
        <v>88.4</v>
      </c>
      <c r="AH6" s="50">
        <f t="shared" si="3"/>
        <v>92.8</v>
      </c>
      <c r="AI6" s="50" t="str">
        <f>IF(AI8="-","【-】","【"&amp;SUBSTITUTE(TEXT(AI8,"#,##0.0"),"-","△")&amp;"】")</f>
        <v>【90.6】</v>
      </c>
      <c r="AJ6" s="50">
        <f>IF(AJ8="-",NA(),AJ8)</f>
        <v>0</v>
      </c>
      <c r="AK6" s="50">
        <f t="shared" ref="AK6:AS6" si="4">IF(AK8="-",NA(),AK8)</f>
        <v>0</v>
      </c>
      <c r="AL6" s="50">
        <f t="shared" si="4"/>
        <v>0</v>
      </c>
      <c r="AM6" s="50">
        <f t="shared" si="4"/>
        <v>9.1999999999999993</v>
      </c>
      <c r="AN6" s="50">
        <f t="shared" si="4"/>
        <v>23.6</v>
      </c>
      <c r="AO6" s="50">
        <f t="shared" si="4"/>
        <v>30.7</v>
      </c>
      <c r="AP6" s="50">
        <f t="shared" si="4"/>
        <v>18.899999999999999</v>
      </c>
      <c r="AQ6" s="50">
        <f t="shared" si="4"/>
        <v>19.5</v>
      </c>
      <c r="AR6" s="50">
        <f t="shared" si="4"/>
        <v>31.3</v>
      </c>
      <c r="AS6" s="50">
        <f t="shared" si="4"/>
        <v>42</v>
      </c>
      <c r="AT6" s="50" t="str">
        <f>IF(AT8="-","【-】","【"&amp;SUBSTITUTE(TEXT(AT8,"#,##0.0"),"-","△")&amp;"】")</f>
        <v>【30.4】</v>
      </c>
      <c r="AU6" s="45">
        <f>IF(AU8="-",NA(),AU8)</f>
        <v>0</v>
      </c>
      <c r="AV6" s="45">
        <f t="shared" ref="AV6:BD6" si="5">IF(AV8="-",NA(),AV8)</f>
        <v>0</v>
      </c>
      <c r="AW6" s="45">
        <f t="shared" si="5"/>
        <v>0</v>
      </c>
      <c r="AX6" s="45">
        <f t="shared" si="5"/>
        <v>2022</v>
      </c>
      <c r="AY6" s="45">
        <f t="shared" si="5"/>
        <v>7832</v>
      </c>
      <c r="AZ6" s="45">
        <f t="shared" si="5"/>
        <v>15437</v>
      </c>
      <c r="BA6" s="45">
        <f t="shared" si="5"/>
        <v>8029</v>
      </c>
      <c r="BB6" s="45">
        <f t="shared" si="5"/>
        <v>3122</v>
      </c>
      <c r="BC6" s="45">
        <f t="shared" si="5"/>
        <v>200830</v>
      </c>
      <c r="BD6" s="45">
        <f t="shared" si="5"/>
        <v>161674</v>
      </c>
      <c r="BE6" s="45" t="str">
        <f>IF(BE8="-","【-】","【"&amp;SUBSTITUTE(TEXT(BE8,"#,##0"),"-","△")&amp;"】")</f>
        <v>【208,749】</v>
      </c>
      <c r="BF6" s="50">
        <f>IF(BF8="-",NA(),BF8)</f>
        <v>50.7</v>
      </c>
      <c r="BG6" s="50">
        <f t="shared" ref="BG6:BO6" si="6">IF(BG8="-",NA(),BG8)</f>
        <v>48.5</v>
      </c>
      <c r="BH6" s="50">
        <f t="shared" si="6"/>
        <v>42.2</v>
      </c>
      <c r="BI6" s="50">
        <f t="shared" si="6"/>
        <v>41.2</v>
      </c>
      <c r="BJ6" s="50">
        <f t="shared" si="6"/>
        <v>26.4</v>
      </c>
      <c r="BK6" s="50">
        <f t="shared" si="6"/>
        <v>15.5</v>
      </c>
      <c r="BL6" s="50">
        <f t="shared" si="6"/>
        <v>15.7</v>
      </c>
      <c r="BM6" s="50">
        <f t="shared" si="6"/>
        <v>19.100000000000001</v>
      </c>
      <c r="BN6" s="50">
        <f t="shared" si="6"/>
        <v>13.3</v>
      </c>
      <c r="BO6" s="50">
        <f t="shared" si="6"/>
        <v>6.4</v>
      </c>
      <c r="BP6" s="50" t="str">
        <f>IF(BP8="-","【-】","【"&amp;SUBSTITUTE(TEXT(BP8,"#,##0.0"),"-","△")&amp;"】")</f>
        <v>【12.2】</v>
      </c>
      <c r="BQ6" s="50">
        <f>IF(BQ8="-",NA(),BQ8)</f>
        <v>36</v>
      </c>
      <c r="BR6" s="50">
        <f t="shared" ref="BR6:BZ6" si="7">IF(BR8="-",NA(),BR8)</f>
        <v>37.799999999999997</v>
      </c>
      <c r="BS6" s="50">
        <f t="shared" si="7"/>
        <v>37.9</v>
      </c>
      <c r="BT6" s="50">
        <f t="shared" si="7"/>
        <v>40.4</v>
      </c>
      <c r="BU6" s="50">
        <f t="shared" si="7"/>
        <v>57.2</v>
      </c>
      <c r="BV6" s="50">
        <f t="shared" si="7"/>
        <v>45.4</v>
      </c>
      <c r="BW6" s="50">
        <f t="shared" si="7"/>
        <v>36.1</v>
      </c>
      <c r="BX6" s="50">
        <f t="shared" si="7"/>
        <v>40.299999999999997</v>
      </c>
      <c r="BY6" s="50">
        <f t="shared" si="7"/>
        <v>292.8</v>
      </c>
      <c r="BZ6" s="50">
        <f t="shared" si="7"/>
        <v>58.5</v>
      </c>
      <c r="CA6" s="50" t="str">
        <f>IF(CA8="-","【-】","【"&amp;SUBSTITUTE(TEXT(CA8,"#,##0.0"),"-","△")&amp;"】")</f>
        <v>【120.7】</v>
      </c>
      <c r="CB6" s="50">
        <f>IF(CB8="-",NA(),CB8)</f>
        <v>-16.2</v>
      </c>
      <c r="CC6" s="50">
        <f t="shared" ref="CC6:CK6" si="8">IF(CC8="-",NA(),CC8)</f>
        <v>-26.3</v>
      </c>
      <c r="CD6" s="50">
        <f t="shared" si="8"/>
        <v>-10.6</v>
      </c>
      <c r="CE6" s="50">
        <f t="shared" si="8"/>
        <v>-23.6</v>
      </c>
      <c r="CF6" s="50">
        <f t="shared" si="8"/>
        <v>-67.8</v>
      </c>
      <c r="CG6" s="50">
        <f t="shared" si="8"/>
        <v>-21.9</v>
      </c>
      <c r="CH6" s="50">
        <f t="shared" si="8"/>
        <v>-56.5</v>
      </c>
      <c r="CI6" s="50">
        <f t="shared" si="8"/>
        <v>-19.8</v>
      </c>
      <c r="CJ6" s="50">
        <f t="shared" si="8"/>
        <v>-73</v>
      </c>
      <c r="CK6" s="50">
        <f t="shared" si="8"/>
        <v>-61.8</v>
      </c>
      <c r="CL6" s="50" t="str">
        <f>IF(CL8="-","【-】","【"&amp;SUBSTITUTE(TEXT(CL8,"#,##0.0"),"-","△")&amp;"】")</f>
        <v>【△43.7】</v>
      </c>
      <c r="CM6" s="45">
        <f>IF(CM8="-",NA(),CM8)</f>
        <v>23837</v>
      </c>
      <c r="CN6" s="45">
        <f t="shared" ref="CN6:CV6" si="9">IF(CN8="-",NA(),CN8)</f>
        <v>17639</v>
      </c>
      <c r="CO6" s="45">
        <f t="shared" si="9"/>
        <v>-29969</v>
      </c>
      <c r="CP6" s="45">
        <f t="shared" si="9"/>
        <v>-50597</v>
      </c>
      <c r="CQ6" s="45">
        <f t="shared" si="9"/>
        <v>-103356</v>
      </c>
      <c r="CR6" s="45">
        <f t="shared" si="9"/>
        <v>-13739</v>
      </c>
      <c r="CS6" s="45">
        <f t="shared" si="9"/>
        <v>-14463</v>
      </c>
      <c r="CT6" s="45">
        <f t="shared" si="9"/>
        <v>-18007</v>
      </c>
      <c r="CU6" s="45">
        <f t="shared" si="9"/>
        <v>-27446</v>
      </c>
      <c r="CV6" s="45">
        <f t="shared" si="9"/>
        <v>-15708</v>
      </c>
      <c r="CW6" s="45" t="str">
        <f>IF(CW8="-","【-】","【"&amp;SUBSTITUTE(TEXT(CW8,"#,##0"),"-","△")&amp;"】")</f>
        <v>【△24,115】</v>
      </c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 t="s">
        <v>117</v>
      </c>
      <c r="DI6" s="46">
        <f t="shared" ref="DI6:DJ6" si="10">DI8</f>
        <v>714388</v>
      </c>
      <c r="DJ6" s="46">
        <f t="shared" si="10"/>
        <v>0</v>
      </c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 t="s">
        <v>117</v>
      </c>
      <c r="DV6" s="50">
        <f>IF(DV8="-",NA(),DV8)</f>
        <v>817.8</v>
      </c>
      <c r="DW6" s="50">
        <f t="shared" ref="DW6:EE6" si="11">IF(DW8="-",NA(),DW8)</f>
        <v>822.4</v>
      </c>
      <c r="DX6" s="50">
        <f t="shared" si="11"/>
        <v>743.6</v>
      </c>
      <c r="DY6" s="50">
        <f t="shared" si="11"/>
        <v>871.8</v>
      </c>
      <c r="DZ6" s="50">
        <f t="shared" si="11"/>
        <v>1168.7</v>
      </c>
      <c r="EA6" s="50">
        <f t="shared" si="11"/>
        <v>33</v>
      </c>
      <c r="EB6" s="50">
        <f t="shared" si="11"/>
        <v>35.6</v>
      </c>
      <c r="EC6" s="50">
        <f t="shared" si="11"/>
        <v>43.6</v>
      </c>
      <c r="ED6" s="50">
        <f t="shared" si="11"/>
        <v>11.4</v>
      </c>
      <c r="EE6" s="50">
        <f t="shared" si="11"/>
        <v>92.9</v>
      </c>
      <c r="EF6" s="50" t="str">
        <f>IF(EF8="-","【-】","【"&amp;SUBSTITUTE(TEXT(EF8,"#,##0.0"),"-","△")&amp;"】")</f>
        <v>【38.7】</v>
      </c>
      <c r="EG6" s="51">
        <f>IF(EG8="-",NA(),EG8)</f>
        <v>1.5E-3</v>
      </c>
      <c r="EH6" s="51">
        <f t="shared" ref="EH6:EP6" si="12">IF(EH8="-",NA(),EH8)</f>
        <v>1.4E-3</v>
      </c>
      <c r="EI6" s="51">
        <f t="shared" si="12"/>
        <v>1.1000000000000001E-3</v>
      </c>
      <c r="EJ6" s="51">
        <f t="shared" si="12"/>
        <v>1.8E-3</v>
      </c>
      <c r="EK6" s="51">
        <f t="shared" si="12"/>
        <v>1.2999999999999999E-3</v>
      </c>
      <c r="EL6" s="51">
        <f t="shared" si="12"/>
        <v>0.58509999999999995</v>
      </c>
      <c r="EM6" s="51">
        <f t="shared" si="12"/>
        <v>0.61580000000000001</v>
      </c>
      <c r="EN6" s="51">
        <f t="shared" si="12"/>
        <v>0.61829999999999996</v>
      </c>
      <c r="EO6" s="51">
        <f t="shared" si="12"/>
        <v>0.5847</v>
      </c>
      <c r="EP6" s="51">
        <f t="shared" si="12"/>
        <v>0.56779999999999997</v>
      </c>
    </row>
    <row r="7" spans="1:146" s="52" customFormat="1" x14ac:dyDescent="0.15">
      <c r="A7" s="28" t="s">
        <v>118</v>
      </c>
      <c r="B7" s="43">
        <f t="shared" ref="B7:X7" si="13">B8</f>
        <v>2021</v>
      </c>
      <c r="C7" s="43">
        <f t="shared" si="13"/>
        <v>341002</v>
      </c>
      <c r="D7" s="43">
        <f t="shared" si="13"/>
        <v>47</v>
      </c>
      <c r="E7" s="43">
        <f t="shared" si="13"/>
        <v>11</v>
      </c>
      <c r="F7" s="43">
        <f t="shared" si="13"/>
        <v>1</v>
      </c>
      <c r="G7" s="43">
        <f t="shared" si="13"/>
        <v>2</v>
      </c>
      <c r="H7" s="43" t="str">
        <f t="shared" si="13"/>
        <v>広島県　広島市</v>
      </c>
      <c r="I7" s="43" t="str">
        <f t="shared" si="13"/>
        <v>湯来ロッジ</v>
      </c>
      <c r="J7" s="43" t="str">
        <f t="shared" si="13"/>
        <v>法非適用</v>
      </c>
      <c r="K7" s="43" t="str">
        <f t="shared" si="13"/>
        <v>観光施設事業</v>
      </c>
      <c r="L7" s="43" t="str">
        <f t="shared" si="13"/>
        <v>休養宿泊施設</v>
      </c>
      <c r="M7" s="43" t="str">
        <f t="shared" si="13"/>
        <v>Ａ１Ｂ１</v>
      </c>
      <c r="N7" s="43" t="str">
        <f t="shared" si="13"/>
        <v>非設置</v>
      </c>
      <c r="O7" s="44" t="str">
        <f t="shared" si="13"/>
        <v>該当数値なし</v>
      </c>
      <c r="P7" s="44" t="str">
        <f t="shared" si="13"/>
        <v>該当数値なし</v>
      </c>
      <c r="Q7" s="45">
        <f t="shared" si="13"/>
        <v>4929</v>
      </c>
      <c r="R7" s="46">
        <f t="shared" si="13"/>
        <v>80</v>
      </c>
      <c r="S7" s="47">
        <f t="shared" si="13"/>
        <v>5231</v>
      </c>
      <c r="T7" s="48" t="str">
        <f t="shared" si="13"/>
        <v>利用料金制</v>
      </c>
      <c r="U7" s="44">
        <f t="shared" si="13"/>
        <v>36.200000000000003</v>
      </c>
      <c r="V7" s="48" t="str">
        <f t="shared" si="13"/>
        <v>有</v>
      </c>
      <c r="W7" s="49">
        <f t="shared" si="13"/>
        <v>87</v>
      </c>
      <c r="X7" s="48" t="str">
        <f t="shared" si="13"/>
        <v>有</v>
      </c>
      <c r="Y7" s="50">
        <f>Y8</f>
        <v>102.9</v>
      </c>
      <c r="Z7" s="50">
        <f t="shared" ref="Z7:AH7" si="14">Z8</f>
        <v>101.1</v>
      </c>
      <c r="AA7" s="50">
        <f t="shared" si="14"/>
        <v>90.4</v>
      </c>
      <c r="AB7" s="50">
        <f t="shared" si="14"/>
        <v>90.1</v>
      </c>
      <c r="AC7" s="50">
        <f t="shared" si="14"/>
        <v>83.1</v>
      </c>
      <c r="AD7" s="50">
        <f t="shared" si="14"/>
        <v>92.2</v>
      </c>
      <c r="AE7" s="50">
        <f t="shared" si="14"/>
        <v>88.4</v>
      </c>
      <c r="AF7" s="50">
        <f t="shared" si="14"/>
        <v>92.2</v>
      </c>
      <c r="AG7" s="50">
        <f t="shared" si="14"/>
        <v>88.4</v>
      </c>
      <c r="AH7" s="50">
        <f t="shared" si="14"/>
        <v>92.8</v>
      </c>
      <c r="AI7" s="50"/>
      <c r="AJ7" s="50">
        <f>AJ8</f>
        <v>0</v>
      </c>
      <c r="AK7" s="50">
        <f t="shared" ref="AK7:AS7" si="15">AK8</f>
        <v>0</v>
      </c>
      <c r="AL7" s="50">
        <f t="shared" si="15"/>
        <v>0</v>
      </c>
      <c r="AM7" s="50">
        <f t="shared" si="15"/>
        <v>9.1999999999999993</v>
      </c>
      <c r="AN7" s="50">
        <f t="shared" si="15"/>
        <v>23.6</v>
      </c>
      <c r="AO7" s="50">
        <f t="shared" si="15"/>
        <v>30.7</v>
      </c>
      <c r="AP7" s="50">
        <f t="shared" si="15"/>
        <v>18.899999999999999</v>
      </c>
      <c r="AQ7" s="50">
        <f t="shared" si="15"/>
        <v>19.5</v>
      </c>
      <c r="AR7" s="50">
        <f t="shared" si="15"/>
        <v>31.3</v>
      </c>
      <c r="AS7" s="50">
        <f t="shared" si="15"/>
        <v>42</v>
      </c>
      <c r="AT7" s="50"/>
      <c r="AU7" s="45">
        <f>AU8</f>
        <v>0</v>
      </c>
      <c r="AV7" s="45">
        <f t="shared" ref="AV7:BD7" si="16">AV8</f>
        <v>0</v>
      </c>
      <c r="AW7" s="45">
        <f t="shared" si="16"/>
        <v>0</v>
      </c>
      <c r="AX7" s="45">
        <f t="shared" si="16"/>
        <v>2022</v>
      </c>
      <c r="AY7" s="45">
        <f t="shared" si="16"/>
        <v>7832</v>
      </c>
      <c r="AZ7" s="45">
        <f t="shared" si="16"/>
        <v>15437</v>
      </c>
      <c r="BA7" s="45">
        <f t="shared" si="16"/>
        <v>8029</v>
      </c>
      <c r="BB7" s="45">
        <f t="shared" si="16"/>
        <v>3122</v>
      </c>
      <c r="BC7" s="45">
        <f t="shared" si="16"/>
        <v>200830</v>
      </c>
      <c r="BD7" s="45">
        <f t="shared" si="16"/>
        <v>161674</v>
      </c>
      <c r="BE7" s="45"/>
      <c r="BF7" s="50">
        <f>BF8</f>
        <v>50.7</v>
      </c>
      <c r="BG7" s="50">
        <f t="shared" ref="BG7:BO7" si="17">BG8</f>
        <v>48.5</v>
      </c>
      <c r="BH7" s="50">
        <f t="shared" si="17"/>
        <v>42.2</v>
      </c>
      <c r="BI7" s="50">
        <f t="shared" si="17"/>
        <v>41.2</v>
      </c>
      <c r="BJ7" s="50">
        <f t="shared" si="17"/>
        <v>26.4</v>
      </c>
      <c r="BK7" s="50">
        <f t="shared" si="17"/>
        <v>15.5</v>
      </c>
      <c r="BL7" s="50">
        <f t="shared" si="17"/>
        <v>15.7</v>
      </c>
      <c r="BM7" s="50">
        <f t="shared" si="17"/>
        <v>19.100000000000001</v>
      </c>
      <c r="BN7" s="50">
        <f t="shared" si="17"/>
        <v>13.3</v>
      </c>
      <c r="BO7" s="50">
        <f t="shared" si="17"/>
        <v>6.4</v>
      </c>
      <c r="BP7" s="50"/>
      <c r="BQ7" s="50">
        <f>BQ8</f>
        <v>36</v>
      </c>
      <c r="BR7" s="50">
        <f t="shared" ref="BR7:BZ7" si="18">BR8</f>
        <v>37.799999999999997</v>
      </c>
      <c r="BS7" s="50">
        <f t="shared" si="18"/>
        <v>37.9</v>
      </c>
      <c r="BT7" s="50">
        <f t="shared" si="18"/>
        <v>40.4</v>
      </c>
      <c r="BU7" s="50">
        <f t="shared" si="18"/>
        <v>57.2</v>
      </c>
      <c r="BV7" s="50">
        <f t="shared" si="18"/>
        <v>45.4</v>
      </c>
      <c r="BW7" s="50">
        <f t="shared" si="18"/>
        <v>36.1</v>
      </c>
      <c r="BX7" s="50">
        <f t="shared" si="18"/>
        <v>40.299999999999997</v>
      </c>
      <c r="BY7" s="50">
        <f t="shared" si="18"/>
        <v>292.8</v>
      </c>
      <c r="BZ7" s="50">
        <f t="shared" si="18"/>
        <v>58.5</v>
      </c>
      <c r="CA7" s="50"/>
      <c r="CB7" s="50">
        <f>CB8</f>
        <v>-16.2</v>
      </c>
      <c r="CC7" s="50">
        <f t="shared" ref="CC7:CK7" si="19">CC8</f>
        <v>-26.3</v>
      </c>
      <c r="CD7" s="50">
        <f t="shared" si="19"/>
        <v>-10.6</v>
      </c>
      <c r="CE7" s="50">
        <f t="shared" si="19"/>
        <v>-23.6</v>
      </c>
      <c r="CF7" s="50">
        <f t="shared" si="19"/>
        <v>-67.8</v>
      </c>
      <c r="CG7" s="50">
        <f t="shared" si="19"/>
        <v>-21.9</v>
      </c>
      <c r="CH7" s="50">
        <f t="shared" si="19"/>
        <v>-56.5</v>
      </c>
      <c r="CI7" s="50">
        <f t="shared" si="19"/>
        <v>-19.8</v>
      </c>
      <c r="CJ7" s="50">
        <f t="shared" si="19"/>
        <v>-73</v>
      </c>
      <c r="CK7" s="50">
        <f t="shared" si="19"/>
        <v>-61.8</v>
      </c>
      <c r="CL7" s="50"/>
      <c r="CM7" s="45">
        <f>CM8</f>
        <v>23837</v>
      </c>
      <c r="CN7" s="45">
        <f t="shared" ref="CN7:CV7" si="20">CN8</f>
        <v>17639</v>
      </c>
      <c r="CO7" s="45">
        <f t="shared" si="20"/>
        <v>-29969</v>
      </c>
      <c r="CP7" s="45">
        <f t="shared" si="20"/>
        <v>-50597</v>
      </c>
      <c r="CQ7" s="45">
        <f t="shared" si="20"/>
        <v>-103356</v>
      </c>
      <c r="CR7" s="45">
        <f t="shared" si="20"/>
        <v>-13739</v>
      </c>
      <c r="CS7" s="45">
        <f t="shared" si="20"/>
        <v>-14463</v>
      </c>
      <c r="CT7" s="45">
        <f t="shared" si="20"/>
        <v>-18007</v>
      </c>
      <c r="CU7" s="45">
        <f t="shared" si="20"/>
        <v>-27446</v>
      </c>
      <c r="CV7" s="45">
        <f t="shared" si="20"/>
        <v>-15708</v>
      </c>
      <c r="CW7" s="45"/>
      <c r="CX7" s="50" t="s">
        <v>119</v>
      </c>
      <c r="CY7" s="50" t="s">
        <v>119</v>
      </c>
      <c r="CZ7" s="50" t="s">
        <v>119</v>
      </c>
      <c r="DA7" s="50" t="s">
        <v>119</v>
      </c>
      <c r="DB7" s="50" t="s">
        <v>119</v>
      </c>
      <c r="DC7" s="50" t="s">
        <v>119</v>
      </c>
      <c r="DD7" s="50" t="s">
        <v>119</v>
      </c>
      <c r="DE7" s="50" t="s">
        <v>119</v>
      </c>
      <c r="DF7" s="50" t="s">
        <v>119</v>
      </c>
      <c r="DG7" s="50" t="s">
        <v>117</v>
      </c>
      <c r="DH7" s="50"/>
      <c r="DI7" s="46">
        <f>DI8</f>
        <v>714388</v>
      </c>
      <c r="DJ7" s="46">
        <f>DJ8</f>
        <v>0</v>
      </c>
      <c r="DK7" s="50" t="s">
        <v>119</v>
      </c>
      <c r="DL7" s="50" t="s">
        <v>119</v>
      </c>
      <c r="DM7" s="50" t="s">
        <v>119</v>
      </c>
      <c r="DN7" s="50" t="s">
        <v>119</v>
      </c>
      <c r="DO7" s="50" t="s">
        <v>119</v>
      </c>
      <c r="DP7" s="50" t="s">
        <v>119</v>
      </c>
      <c r="DQ7" s="50" t="s">
        <v>119</v>
      </c>
      <c r="DR7" s="50" t="s">
        <v>119</v>
      </c>
      <c r="DS7" s="50" t="s">
        <v>119</v>
      </c>
      <c r="DT7" s="50" t="s">
        <v>117</v>
      </c>
      <c r="DU7" s="50"/>
      <c r="DV7" s="50">
        <f>DV8</f>
        <v>817.8</v>
      </c>
      <c r="DW7" s="50">
        <f t="shared" ref="DW7:EE7" si="21">DW8</f>
        <v>822.4</v>
      </c>
      <c r="DX7" s="50">
        <f t="shared" si="21"/>
        <v>743.6</v>
      </c>
      <c r="DY7" s="50">
        <f t="shared" si="21"/>
        <v>871.8</v>
      </c>
      <c r="DZ7" s="50">
        <f t="shared" si="21"/>
        <v>1168.7</v>
      </c>
      <c r="EA7" s="50">
        <f t="shared" si="21"/>
        <v>33</v>
      </c>
      <c r="EB7" s="50">
        <f t="shared" si="21"/>
        <v>35.6</v>
      </c>
      <c r="EC7" s="50">
        <f t="shared" si="21"/>
        <v>43.6</v>
      </c>
      <c r="ED7" s="50">
        <f t="shared" si="21"/>
        <v>11.4</v>
      </c>
      <c r="EE7" s="50">
        <f t="shared" si="21"/>
        <v>92.9</v>
      </c>
      <c r="EF7" s="50"/>
      <c r="EG7" s="51"/>
      <c r="EH7" s="51"/>
      <c r="EI7" s="51"/>
      <c r="EJ7" s="51"/>
      <c r="EK7" s="51"/>
      <c r="EL7" s="51"/>
      <c r="EM7" s="51"/>
      <c r="EN7" s="51"/>
      <c r="EO7" s="51"/>
      <c r="EP7" s="51"/>
    </row>
    <row r="8" spans="1:146" s="52" customFormat="1" x14ac:dyDescent="0.15">
      <c r="A8" s="28"/>
      <c r="B8" s="53">
        <v>2021</v>
      </c>
      <c r="C8" s="53">
        <v>341002</v>
      </c>
      <c r="D8" s="53">
        <v>47</v>
      </c>
      <c r="E8" s="53">
        <v>11</v>
      </c>
      <c r="F8" s="53">
        <v>1</v>
      </c>
      <c r="G8" s="53">
        <v>2</v>
      </c>
      <c r="H8" s="53" t="s">
        <v>120</v>
      </c>
      <c r="I8" s="53" t="s">
        <v>121</v>
      </c>
      <c r="J8" s="53" t="s">
        <v>122</v>
      </c>
      <c r="K8" s="53" t="s">
        <v>123</v>
      </c>
      <c r="L8" s="53" t="s">
        <v>124</v>
      </c>
      <c r="M8" s="53" t="s">
        <v>125</v>
      </c>
      <c r="N8" s="53" t="s">
        <v>126</v>
      </c>
      <c r="O8" s="54" t="s">
        <v>127</v>
      </c>
      <c r="P8" s="54" t="s">
        <v>127</v>
      </c>
      <c r="Q8" s="55">
        <v>4929</v>
      </c>
      <c r="R8" s="55">
        <v>80</v>
      </c>
      <c r="S8" s="56">
        <v>5231</v>
      </c>
      <c r="T8" s="57" t="s">
        <v>128</v>
      </c>
      <c r="U8" s="54">
        <v>36.200000000000003</v>
      </c>
      <c r="V8" s="57" t="s">
        <v>129</v>
      </c>
      <c r="W8" s="58">
        <v>87</v>
      </c>
      <c r="X8" s="57" t="s">
        <v>129</v>
      </c>
      <c r="Y8" s="59">
        <v>102.9</v>
      </c>
      <c r="Z8" s="59">
        <v>101.1</v>
      </c>
      <c r="AA8" s="59">
        <v>90.4</v>
      </c>
      <c r="AB8" s="59">
        <v>90.1</v>
      </c>
      <c r="AC8" s="59">
        <v>83.1</v>
      </c>
      <c r="AD8" s="59">
        <v>92.2</v>
      </c>
      <c r="AE8" s="59">
        <v>88.4</v>
      </c>
      <c r="AF8" s="59">
        <v>92.2</v>
      </c>
      <c r="AG8" s="59">
        <v>88.4</v>
      </c>
      <c r="AH8" s="59">
        <v>92.8</v>
      </c>
      <c r="AI8" s="59">
        <v>90.6</v>
      </c>
      <c r="AJ8" s="59">
        <v>0</v>
      </c>
      <c r="AK8" s="59">
        <v>0</v>
      </c>
      <c r="AL8" s="59">
        <v>0</v>
      </c>
      <c r="AM8" s="59">
        <v>9.1999999999999993</v>
      </c>
      <c r="AN8" s="59">
        <v>23.6</v>
      </c>
      <c r="AO8" s="59">
        <v>30.7</v>
      </c>
      <c r="AP8" s="59">
        <v>18.899999999999999</v>
      </c>
      <c r="AQ8" s="59">
        <v>19.5</v>
      </c>
      <c r="AR8" s="59">
        <v>31.3</v>
      </c>
      <c r="AS8" s="59">
        <v>42</v>
      </c>
      <c r="AT8" s="59">
        <v>30.4</v>
      </c>
      <c r="AU8" s="60">
        <v>0</v>
      </c>
      <c r="AV8" s="60">
        <v>0</v>
      </c>
      <c r="AW8" s="60">
        <v>0</v>
      </c>
      <c r="AX8" s="60">
        <v>2022</v>
      </c>
      <c r="AY8" s="60">
        <v>7832</v>
      </c>
      <c r="AZ8" s="60">
        <v>15437</v>
      </c>
      <c r="BA8" s="60">
        <v>8029</v>
      </c>
      <c r="BB8" s="60">
        <v>3122</v>
      </c>
      <c r="BC8" s="60">
        <v>200830</v>
      </c>
      <c r="BD8" s="60">
        <v>161674</v>
      </c>
      <c r="BE8" s="60">
        <v>208749</v>
      </c>
      <c r="BF8" s="59">
        <v>50.7</v>
      </c>
      <c r="BG8" s="59">
        <v>48.5</v>
      </c>
      <c r="BH8" s="59">
        <v>42.2</v>
      </c>
      <c r="BI8" s="59">
        <v>41.2</v>
      </c>
      <c r="BJ8" s="59">
        <v>26.4</v>
      </c>
      <c r="BK8" s="59">
        <v>15.5</v>
      </c>
      <c r="BL8" s="59">
        <v>15.7</v>
      </c>
      <c r="BM8" s="59">
        <v>19.100000000000001</v>
      </c>
      <c r="BN8" s="59">
        <v>13.3</v>
      </c>
      <c r="BO8" s="59">
        <v>6.4</v>
      </c>
      <c r="BP8" s="59">
        <v>12.2</v>
      </c>
      <c r="BQ8" s="59">
        <v>36</v>
      </c>
      <c r="BR8" s="59">
        <v>37.799999999999997</v>
      </c>
      <c r="BS8" s="59">
        <v>37.9</v>
      </c>
      <c r="BT8" s="59">
        <v>40.4</v>
      </c>
      <c r="BU8" s="59">
        <v>57.2</v>
      </c>
      <c r="BV8" s="59">
        <v>45.4</v>
      </c>
      <c r="BW8" s="59">
        <v>36.1</v>
      </c>
      <c r="BX8" s="59">
        <v>40.299999999999997</v>
      </c>
      <c r="BY8" s="59">
        <v>292.8</v>
      </c>
      <c r="BZ8" s="59">
        <v>58.5</v>
      </c>
      <c r="CA8" s="59">
        <v>120.7</v>
      </c>
      <c r="CB8" s="59">
        <v>-16.2</v>
      </c>
      <c r="CC8" s="59">
        <v>-26.3</v>
      </c>
      <c r="CD8" s="59">
        <v>-10.6</v>
      </c>
      <c r="CE8" s="61">
        <v>-23.6</v>
      </c>
      <c r="CF8" s="61">
        <v>-67.8</v>
      </c>
      <c r="CG8" s="59">
        <v>-21.9</v>
      </c>
      <c r="CH8" s="59">
        <v>-56.5</v>
      </c>
      <c r="CI8" s="59">
        <v>-19.8</v>
      </c>
      <c r="CJ8" s="59">
        <v>-73</v>
      </c>
      <c r="CK8" s="59">
        <v>-61.8</v>
      </c>
      <c r="CL8" s="59">
        <v>-43.7</v>
      </c>
      <c r="CM8" s="60">
        <v>23837</v>
      </c>
      <c r="CN8" s="60">
        <v>17639</v>
      </c>
      <c r="CO8" s="60">
        <v>-29969</v>
      </c>
      <c r="CP8" s="60">
        <v>-50597</v>
      </c>
      <c r="CQ8" s="60">
        <v>-103356</v>
      </c>
      <c r="CR8" s="60">
        <v>-13739</v>
      </c>
      <c r="CS8" s="60">
        <v>-14463</v>
      </c>
      <c r="CT8" s="60">
        <v>-18007</v>
      </c>
      <c r="CU8" s="60">
        <v>-27446</v>
      </c>
      <c r="CV8" s="60">
        <v>-15708</v>
      </c>
      <c r="CW8" s="60">
        <v>-24115</v>
      </c>
      <c r="CX8" s="59" t="s">
        <v>130</v>
      </c>
      <c r="CY8" s="59" t="s">
        <v>130</v>
      </c>
      <c r="CZ8" s="59" t="s">
        <v>130</v>
      </c>
      <c r="DA8" s="59" t="s">
        <v>130</v>
      </c>
      <c r="DB8" s="59" t="s">
        <v>130</v>
      </c>
      <c r="DC8" s="59" t="s">
        <v>130</v>
      </c>
      <c r="DD8" s="59" t="s">
        <v>130</v>
      </c>
      <c r="DE8" s="59" t="s">
        <v>130</v>
      </c>
      <c r="DF8" s="59" t="s">
        <v>130</v>
      </c>
      <c r="DG8" s="59" t="s">
        <v>130</v>
      </c>
      <c r="DH8" s="59" t="s">
        <v>130</v>
      </c>
      <c r="DI8" s="55">
        <v>714388</v>
      </c>
      <c r="DJ8" s="55">
        <v>0</v>
      </c>
      <c r="DK8" s="59" t="s">
        <v>130</v>
      </c>
      <c r="DL8" s="59" t="s">
        <v>130</v>
      </c>
      <c r="DM8" s="59" t="s">
        <v>130</v>
      </c>
      <c r="DN8" s="59" t="s">
        <v>130</v>
      </c>
      <c r="DO8" s="59" t="s">
        <v>130</v>
      </c>
      <c r="DP8" s="59" t="s">
        <v>130</v>
      </c>
      <c r="DQ8" s="59" t="s">
        <v>130</v>
      </c>
      <c r="DR8" s="59" t="s">
        <v>130</v>
      </c>
      <c r="DS8" s="59" t="s">
        <v>130</v>
      </c>
      <c r="DT8" s="59" t="s">
        <v>130</v>
      </c>
      <c r="DU8" s="59" t="s">
        <v>130</v>
      </c>
      <c r="DV8" s="59">
        <v>817.8</v>
      </c>
      <c r="DW8" s="59">
        <v>822.4</v>
      </c>
      <c r="DX8" s="59">
        <v>743.6</v>
      </c>
      <c r="DY8" s="59">
        <v>871.8</v>
      </c>
      <c r="DZ8" s="59">
        <v>1168.7</v>
      </c>
      <c r="EA8" s="59">
        <v>33</v>
      </c>
      <c r="EB8" s="59">
        <v>35.6</v>
      </c>
      <c r="EC8" s="59">
        <v>43.6</v>
      </c>
      <c r="ED8" s="59">
        <v>11.4</v>
      </c>
      <c r="EE8" s="59">
        <v>92.9</v>
      </c>
      <c r="EF8" s="59">
        <v>38.700000000000003</v>
      </c>
      <c r="EG8" s="57">
        <v>1.5E-3</v>
      </c>
      <c r="EH8" s="62">
        <v>1.4E-3</v>
      </c>
      <c r="EI8" s="62">
        <v>1.1000000000000001E-3</v>
      </c>
      <c r="EJ8" s="62">
        <v>1.8E-3</v>
      </c>
      <c r="EK8" s="62">
        <v>1.2999999999999999E-3</v>
      </c>
      <c r="EL8" s="62">
        <v>0.58509999999999995</v>
      </c>
      <c r="EM8" s="62">
        <v>0.61580000000000001</v>
      </c>
      <c r="EN8" s="62">
        <v>0.61829999999999996</v>
      </c>
      <c r="EO8" s="62">
        <v>0.5847</v>
      </c>
      <c r="EP8" s="62">
        <v>0.56779999999999997</v>
      </c>
    </row>
    <row r="9" spans="1:146" x14ac:dyDescent="0.15"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3"/>
      <c r="BL9" s="63"/>
      <c r="BM9" s="63"/>
      <c r="BN9" s="63"/>
      <c r="BO9" s="63"/>
      <c r="BP9" s="63"/>
      <c r="BQ9" s="63"/>
      <c r="BR9" s="63"/>
      <c r="BS9" s="63"/>
      <c r="BT9" s="64"/>
      <c r="BU9" s="64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4"/>
      <c r="CQ9" s="64"/>
      <c r="CR9" s="63"/>
      <c r="CS9" s="63"/>
      <c r="CT9" s="63"/>
      <c r="CU9" s="63"/>
      <c r="CV9" s="63"/>
      <c r="CW9" s="63"/>
      <c r="CX9" s="63"/>
      <c r="CY9" s="63"/>
      <c r="CZ9" s="63"/>
      <c r="DA9" s="64"/>
      <c r="DB9" s="64"/>
      <c r="DC9" s="63"/>
      <c r="DD9" s="63"/>
      <c r="DE9" s="63"/>
      <c r="DF9" s="63"/>
      <c r="DG9" s="63"/>
      <c r="DH9" s="63"/>
      <c r="DK9" s="63"/>
      <c r="DL9" s="63"/>
      <c r="DM9" s="63"/>
      <c r="DN9" s="64"/>
      <c r="DO9" s="64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</row>
    <row r="10" spans="1:146" x14ac:dyDescent="0.15">
      <c r="A10" s="65"/>
      <c r="B10" s="65" t="s">
        <v>131</v>
      </c>
      <c r="C10" s="65" t="s">
        <v>132</v>
      </c>
      <c r="D10" s="65" t="s">
        <v>133</v>
      </c>
      <c r="E10" s="65" t="s">
        <v>134</v>
      </c>
      <c r="F10" s="65" t="s">
        <v>135</v>
      </c>
      <c r="S10" s="63"/>
      <c r="Y10" s="63"/>
      <c r="Z10" s="63"/>
      <c r="AA10" s="63"/>
      <c r="AB10" s="63"/>
      <c r="AC10" s="63"/>
      <c r="AD10" s="63"/>
      <c r="AE10" s="63"/>
      <c r="AF10" s="63"/>
      <c r="AG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G10" s="63"/>
      <c r="BH10" s="63"/>
      <c r="BI10" s="63"/>
      <c r="BJ10" s="63"/>
      <c r="BK10" s="63"/>
      <c r="BL10" s="63"/>
      <c r="BM10" s="63"/>
      <c r="BN10" s="63"/>
      <c r="BP10" s="63"/>
      <c r="BR10" s="63"/>
      <c r="BS10" s="63"/>
      <c r="BT10" s="63"/>
      <c r="BU10" s="63"/>
      <c r="BV10" s="63"/>
      <c r="BW10" s="63"/>
      <c r="BX10" s="63"/>
      <c r="BY10" s="63"/>
      <c r="CA10" s="63"/>
      <c r="CC10" s="63"/>
      <c r="CD10" s="63"/>
      <c r="CE10" s="63"/>
      <c r="CF10" s="63"/>
      <c r="CG10" s="63"/>
      <c r="CH10" s="63"/>
      <c r="CI10" s="63"/>
      <c r="CJ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H10" s="63"/>
      <c r="DK10" s="63"/>
      <c r="DL10" s="63"/>
      <c r="DM10" s="63"/>
      <c r="DN10" s="63"/>
      <c r="DO10" s="63"/>
      <c r="DP10" s="63"/>
      <c r="DQ10" s="63"/>
      <c r="DR10" s="63"/>
      <c r="DS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</row>
    <row r="11" spans="1:146" x14ac:dyDescent="0.15">
      <c r="A11" s="65" t="s">
        <v>52</v>
      </c>
      <c r="B11" s="66" t="str">
        <f>IF(VALUE($B$6)=0,"",IF(VALUE($B$6)&gt;2022,"R"&amp;TEXT(VALUE($B$6)-2022,"00"),"H"&amp;VALUE($B$6)-1992))</f>
        <v>H29</v>
      </c>
      <c r="C11" s="66" t="str">
        <f>IF(VALUE($B$6)=0,"",IF(VALUE($B$6)&gt;2021,"R"&amp;TEXT(VALUE($B$6)-2021,"00"),"H"&amp;VALUE($B$6)-1991))</f>
        <v>H30</v>
      </c>
      <c r="D11" s="66" t="str">
        <f>IF(VALUE($B$6)=0,"",IF(VALUE($B$6)&gt;2020,"R"&amp;TEXT(VALUE($B$6)-2020,"00"),"H"&amp;VALUE($B$6)-1990))</f>
        <v>R01</v>
      </c>
      <c r="E11" s="66" t="str">
        <f>IF(VALUE($B$6)=0,"",IF(VALUE($B$6)&gt;2019,"R"&amp;TEXT(VALUE($B$6)-2019,"00"),"H"&amp;VALUE($B$6)-1989))</f>
        <v>R02</v>
      </c>
      <c r="F11" s="66" t="str">
        <f>IF(VALUE($B$6)=0,"",IF(VALUE($B$6)&gt;2018,"R"&amp;TEXT(VALUE($B$6)-2018,"00"),"H"&amp;VALUE($B$6)-1988))</f>
        <v>R03</v>
      </c>
      <c r="AU11" s="63"/>
      <c r="BF11" s="63"/>
      <c r="BQ11" s="63"/>
      <c r="CB11" s="63"/>
      <c r="CM11" s="63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2023-01-26T04:40:03Z</cp:lastPrinted>
  <dcterms:created xsi:type="dcterms:W3CDTF">2022-12-09T03:23:09Z</dcterms:created>
  <dcterms:modified xsi:type="dcterms:W3CDTF">2023-01-26T04:55:40Z</dcterms:modified>
  <cp:category/>
</cp:coreProperties>
</file>