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Fhaq61apehUuk/vUdIVj1QzKCRJHHUyFXnkLe8B9M/RSMte66HP+jWcCkv8WZBO7p4L0JzD+F4GAudUAk/48tA==" workbookSaltValue="ZdH97Eeag6EQ2aadTa90O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FX30" i="4"/>
  <c r="BG30" i="4"/>
  <c r="AV76" i="4"/>
  <c r="KO51" i="4"/>
  <c r="FX51" i="4"/>
  <c r="KO30" i="4"/>
  <c r="HP76" i="4"/>
  <c r="LE76" i="4"/>
  <c r="BG51" i="4"/>
  <c r="FE51" i="4"/>
  <c r="HA76" i="4"/>
  <c r="AN51" i="4"/>
  <c r="FE30" i="4"/>
  <c r="AN30" i="4"/>
  <c r="AG76" i="4"/>
  <c r="KP76" i="4"/>
  <c r="JV51" i="4"/>
  <c r="JV30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<sst xmlns="http://schemas.openxmlformats.org/spreadsheetml/2006/main" count="278" uniqueCount="131">
  <si>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</si>
  <si>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</si>
  <si>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</si>
  <si>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</si>
  <si>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</si>
  <si>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</si>
  <si>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</si>
  <si>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</si>
  <si>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</si>
  <si>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</si>
  <si>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</si>
  <si>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</si>
  <si>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</si>
  <si>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</si>
  <si>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</si>
  <si>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</si>
  <si>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</si>
  <si>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</si>
  <si>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</si>
  <si>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</si>
  <si>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</si>
  <si>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</si>
  <si>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</si>
  <si>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</si>
  <si>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</si>
  <si>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</si>
  <si>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</si>
  <si>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</si>
  <si>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</si>
  <si>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</si>
  <si>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</si>
  <si>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</si>
  <si>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</si>
  <si>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</si>
  <si>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</si>
  <si>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</si>
  <si>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</si>
  <si>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</si>
  <si>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</si>
  <si>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</si>
  <si>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</si>
  <si>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</si>
  <si>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</si>
  <si>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</si>
  <si>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</si>
  <si>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</si>
  <si>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</si>
  <si>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</si>
  <si>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</si>
  <si>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</si>
  <si>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</si>
  <si>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</si>
  <si>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</si>
  <si>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</si>
  <si>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</si>
  <si>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</si>
  <si>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</si>
  <si>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</si>
  <si>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</si>
  <si>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</si>
  <si>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</si>
  <si>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</si>
  <si>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</si>
  <si>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</si>
  <si>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</si>
  <si>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</si>
  <si>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</si>
  <si>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</si>
  <si>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</si>
  <si>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</si>
  <si>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</si>
  <si>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</si>
  <si>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</si>
  <si>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</si>
  <si>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</si>
  <si>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</si>
  <si>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</si>
  <si>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</si>
  <si>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</si>
  <si>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</si>
  <si>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</si>
  <si>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</si>
  <si>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</si>
  <si>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</si>
  <si>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</si>
  <si>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</si>
  <si>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</si>
  <si>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</si>
  <si>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</si>
  <si>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</si>
  <si>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</si>
  <si>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</si>
  <si>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</si>
  <si>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</si>
  <si>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</si>
  <si>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</si>
  <si>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</si>
  <si>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</si>
  <si>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</si>
  <si>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</si>
  <si>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</si>
  <si>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</si>
  <si>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</si>
  <si>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</si>
  <si>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</si>
  <si>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</si>
  <si>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</si>
  <si>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</si>
  <si>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</si>
  <si>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</si>
  <si>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大手町駐車場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</si>
  <si>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</si>
  <si>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</si>
  <si>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</si>
  <si>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</si>
  <si>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</si>
  <si>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</si>
  <si>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</si>
  <si>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</si>
  <si>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</si>
  <si>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</si>
  <si>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</si>
  <si>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</si>
  <si>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</si>
  <si>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</si>
  <si>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</si>
  <si>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</si>
  <si>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</si>
  <si>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類似施設平均値を大きく上回っています。
　国道５４号と平和大通りが交差する利便性の良い位置に設置されており、今後も高い稼働率が見込まれます。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コクドウ</t>
    </rPh>
    <rPh sb="31" eb="32">
      <t>ゴウ</t>
    </rPh>
    <rPh sb="33" eb="35">
      <t>ヘイワ</t>
    </rPh>
    <rPh sb="35" eb="37">
      <t>オオドオ</t>
    </rPh>
    <rPh sb="39" eb="41">
      <t>コウサ</t>
    </rPh>
    <rPh sb="43" eb="46">
      <t>リベンセイ</t>
    </rPh>
    <rPh sb="47" eb="48">
      <t>ヨ</t>
    </rPh>
    <rPh sb="49" eb="51">
      <t>イチ</t>
    </rPh>
    <rPh sb="52" eb="54">
      <t>セッチ</t>
    </rPh>
    <rPh sb="60" eb="62">
      <t>コンゴ</t>
    </rPh>
    <rPh sb="63" eb="64">
      <t>タカ</t>
    </rPh>
    <rPh sb="65" eb="67">
      <t>カドウ</t>
    </rPh>
    <rPh sb="67" eb="68">
      <t>リツ</t>
    </rPh>
    <rPh sb="69" eb="71">
      <t>ミコ</t>
    </rPh>
    <phoneticPr fontId="15"/>
  </si>
  <si>
    <t>①収益的収支比率
　類似施設平均値を大幅に上回っており、黒字で推移しています。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79">
      <t>タカ</t>
    </rPh>
    <rPh sb="180" eb="183">
      <t>シュウエキセイ</t>
    </rPh>
    <rPh sb="184" eb="186">
      <t>カクホ</t>
    </rPh>
    <phoneticPr fontId="15"/>
  </si>
  <si>
    <t>　収益性、稼働率共に安定した駐車場です。引き続き、利用者の声を反映させながら、運営を推進していきます。</t>
    <rPh sb="1" eb="4">
      <t>シュウエキセイ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9" eb="41">
      <t>ウンエイ</t>
    </rPh>
    <rPh sb="42" eb="44">
      <t>スイシン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</si>
</sst>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596.4</c:v>
                </c:pt>
                <c:pt idx="1">
                  <c:v>549.5</c:v>
                </c:pt>
                <c:pt idx="2">
                  <c:v>583.9</c:v>
                </c:pt>
                <c:pt idx="3">
                  <c:v>504.1</c:v>
                </c:pt>
                <c:pt idx="4">
                  <c:v>600.79999999999995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B-4517-A778-CCE06053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B-4517-A778-CCE06053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2-4AE8-9E87-8110C6FA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2-4AE8-9E87-8110C6FA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D1E-4990-83D8-A4F64D983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E-4990-83D8-A4F64D983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542-40F8-B1A6-E3CA4F252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2-40F8-B1A6-E3CA4F252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7-4A67-8D97-2D72921AB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7-4A67-8D97-2D72921AB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7-4A3E-9713-85ABEEB61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7-4A3E-9713-85ABEEB61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582.4</c:v>
                </c:pt>
                <c:pt idx="1">
                  <c:v>594.1</c:v>
                </c:pt>
                <c:pt idx="2">
                  <c:v>600</c:v>
                </c:pt>
                <c:pt idx="3">
                  <c:v>423.5</c:v>
                </c:pt>
                <c:pt idx="4">
                  <c:v>435.3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1-4922-B318-92426555E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1-4922-B318-92426555E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81.8</c:v>
                </c:pt>
                <c:pt idx="2">
                  <c:v>82.9</c:v>
                </c:pt>
                <c:pt idx="3">
                  <c:v>80.099999999999994</c:v>
                </c:pt>
                <c:pt idx="4">
                  <c:v>83.4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1-480D-90E2-C35894528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1-480D-90E2-C35894528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13028</c:v>
                </c:pt>
                <c:pt idx="1">
                  <c:v>13351</c:v>
                </c:pt>
                <c:pt idx="2">
                  <c:v>13630</c:v>
                </c:pt>
                <c:pt idx="3">
                  <c:v>10648</c:v>
                </c:pt>
                <c:pt idx="4">
                  <c:v>11478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D-477E-9229-B116806ED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8D-477E-9229-B116806ED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KN52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広島県広島市　大手町駐車場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225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30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17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596.4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549.5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583.9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504.1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600.79999999999995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582.4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594.1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600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423.5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435.3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241.9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465.2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1736.5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3200.8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274.39999999999998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2.2999999999999998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9.6999999999999993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4.8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151.19999999999999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159.69999999999999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159.6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128.5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138.1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83.2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81.8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82.9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80.099999999999994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83.4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13028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13351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13630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10648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11478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19.8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33.700000000000003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28.9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-56.4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16.899999999999999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22" t="s">
        <v>130</v>
      </c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4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22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4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22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4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22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4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22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4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22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4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22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4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22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4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22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4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22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4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7" t="str">
        <f>データ!$B$11</f>
        <v>H29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 t="str">
        <f>データ!$C$11</f>
        <v>H30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 t="str">
        <f>データ!$D$11</f>
        <v>R01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 t="str">
        <f>データ!$E$11</f>
        <v>R02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 t="str">
        <f>データ!$F$11</f>
        <v>R03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2"/>
      <c r="CP76" s="2"/>
      <c r="CQ76" s="2"/>
      <c r="CR76" s="2"/>
      <c r="CS76" s="2"/>
      <c r="CT76" s="2"/>
      <c r="CU76" s="2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7" t="str">
        <f>データ!$B$11</f>
        <v>H29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 t="str">
        <f>データ!$C$11</f>
        <v>H30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 t="str">
        <f>データ!$D$11</f>
        <v>R01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 t="str">
        <f>データ!$E$11</f>
        <v>R02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 t="str">
        <f>データ!$F$11</f>
        <v>R03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7" t="str">
        <f>データ!$B$11</f>
        <v>H29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 t="str">
        <f>データ!$C$11</f>
        <v>H30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 t="str">
        <f>データ!$D$11</f>
        <v>R01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 t="str">
        <f>データ!$E$11</f>
        <v>R02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 t="str">
        <f>データ!$F$11</f>
        <v>R03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2"/>
      <c r="MY76" s="2"/>
      <c r="MZ76" s="2"/>
      <c r="NA76" s="2"/>
      <c r="NB76" s="2"/>
      <c r="NC76" s="32"/>
      <c r="ND76" s="122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4"/>
    </row>
    <row r="77" spans="1:382" ht="13.5" customHeight="1" x14ac:dyDescent="0.15">
      <c r="A77" s="2"/>
      <c r="B77" s="11"/>
      <c r="C77" s="2"/>
      <c r="D77" s="2"/>
      <c r="E77" s="2"/>
      <c r="F77" s="2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2"/>
      <c r="FZ77" s="2"/>
      <c r="GA77" s="2"/>
      <c r="GB77" s="2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22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4"/>
    </row>
    <row r="78" spans="1:382" ht="13.5" customHeight="1" x14ac:dyDescent="0.15">
      <c r="A78" s="2"/>
      <c r="B78" s="11"/>
      <c r="C78" s="2"/>
      <c r="D78" s="2"/>
      <c r="E78" s="2"/>
      <c r="F78" s="2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2"/>
      <c r="FZ78" s="2"/>
      <c r="GA78" s="2"/>
      <c r="GB78" s="2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0">
        <f>データ!DE7</f>
        <v>59.6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51.7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51.5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764.6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72.599999999999994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22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4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22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4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22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4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22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4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1XlE0ttVIrqFWfQq+7Of/En7LKJ8A/BRWHdtKyohOuy0C/HDIR78IWlfi/uuB6BeKmeMUPi6mSOF5MNXI5DmdQ==" saltValue="ftFaNwUo5FQV4qVXwF+Th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69</v>
      </c>
      <c r="CN4" s="150" t="s">
        <v>70</v>
      </c>
      <c r="CO4" s="141" t="s">
        <v>71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100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101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102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103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51"/>
      <c r="CN5" s="151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100</v>
      </c>
      <c r="DC5" s="47" t="s">
        <v>104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広島県広島市</v>
      </c>
      <c r="I6" s="48" t="str">
        <f t="shared" si="1"/>
        <v>大手町駐車場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30</v>
      </c>
      <c r="S6" s="50" t="str">
        <f t="shared" si="1"/>
        <v>公共施設</v>
      </c>
      <c r="T6" s="50" t="str">
        <f t="shared" si="1"/>
        <v>無</v>
      </c>
      <c r="U6" s="51">
        <f t="shared" si="1"/>
        <v>225</v>
      </c>
      <c r="V6" s="51">
        <f t="shared" si="1"/>
        <v>17</v>
      </c>
      <c r="W6" s="51">
        <f t="shared" si="1"/>
        <v>400</v>
      </c>
      <c r="X6" s="50" t="str">
        <f t="shared" si="1"/>
        <v>利用料金制</v>
      </c>
      <c r="Y6" s="52">
        <f>IF(Y8="-",NA(),Y8)</f>
        <v>596.4</v>
      </c>
      <c r="Z6" s="52">
        <f t="shared" ref="Z6:AH6" si="2">IF(Z8="-",NA(),Z8)</f>
        <v>549.5</v>
      </c>
      <c r="AA6" s="52">
        <f t="shared" si="2"/>
        <v>583.9</v>
      </c>
      <c r="AB6" s="52">
        <f t="shared" si="2"/>
        <v>504.1</v>
      </c>
      <c r="AC6" s="52">
        <f t="shared" si="2"/>
        <v>600.79999999999995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83.2</v>
      </c>
      <c r="BG6" s="52">
        <f t="shared" ref="BG6:BO6" si="5">IF(BG8="-",NA(),BG8)</f>
        <v>81.8</v>
      </c>
      <c r="BH6" s="52">
        <f t="shared" si="5"/>
        <v>82.9</v>
      </c>
      <c r="BI6" s="52">
        <f t="shared" si="5"/>
        <v>80.099999999999994</v>
      </c>
      <c r="BJ6" s="52">
        <f t="shared" si="5"/>
        <v>83.4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13028</v>
      </c>
      <c r="BR6" s="53">
        <f t="shared" ref="BR6:BZ6" si="6">IF(BR8="-",NA(),BR8)</f>
        <v>13351</v>
      </c>
      <c r="BS6" s="53">
        <f t="shared" si="6"/>
        <v>13630</v>
      </c>
      <c r="BT6" s="53">
        <f t="shared" si="6"/>
        <v>10648</v>
      </c>
      <c r="BU6" s="53">
        <f t="shared" si="6"/>
        <v>11478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582.4</v>
      </c>
      <c r="DL6" s="52">
        <f t="shared" ref="DL6:DT6" si="9">IF(DL8="-",NA(),DL8)</f>
        <v>594.1</v>
      </c>
      <c r="DM6" s="52">
        <f t="shared" si="9"/>
        <v>600</v>
      </c>
      <c r="DN6" s="52">
        <f t="shared" si="9"/>
        <v>423.5</v>
      </c>
      <c r="DO6" s="52">
        <f t="shared" si="9"/>
        <v>435.3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107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広島県　広島市</v>
      </c>
      <c r="I7" s="48" t="str">
        <f t="shared" si="10"/>
        <v>大手町駐車場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30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225</v>
      </c>
      <c r="V7" s="51">
        <f t="shared" si="10"/>
        <v>17</v>
      </c>
      <c r="W7" s="51">
        <f t="shared" si="10"/>
        <v>400</v>
      </c>
      <c r="X7" s="50" t="str">
        <f t="shared" si="10"/>
        <v>利用料金制</v>
      </c>
      <c r="Y7" s="52">
        <f>Y8</f>
        <v>596.4</v>
      </c>
      <c r="Z7" s="52">
        <f t="shared" ref="Z7:AH7" si="11">Z8</f>
        <v>549.5</v>
      </c>
      <c r="AA7" s="52">
        <f t="shared" si="11"/>
        <v>583.9</v>
      </c>
      <c r="AB7" s="52">
        <f t="shared" si="11"/>
        <v>504.1</v>
      </c>
      <c r="AC7" s="52">
        <f t="shared" si="11"/>
        <v>600.79999999999995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83.2</v>
      </c>
      <c r="BG7" s="52">
        <f t="shared" ref="BG7:BO7" si="14">BG8</f>
        <v>81.8</v>
      </c>
      <c r="BH7" s="52">
        <f t="shared" si="14"/>
        <v>82.9</v>
      </c>
      <c r="BI7" s="52">
        <f t="shared" si="14"/>
        <v>80.099999999999994</v>
      </c>
      <c r="BJ7" s="52">
        <f t="shared" si="14"/>
        <v>83.4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13028</v>
      </c>
      <c r="BR7" s="53">
        <f t="shared" ref="BR7:BZ7" si="15">BR8</f>
        <v>13351</v>
      </c>
      <c r="BS7" s="53">
        <f t="shared" si="15"/>
        <v>13630</v>
      </c>
      <c r="BT7" s="53">
        <f t="shared" si="15"/>
        <v>10648</v>
      </c>
      <c r="BU7" s="53">
        <f t="shared" si="15"/>
        <v>11478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0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582.4</v>
      </c>
      <c r="DL7" s="52">
        <f t="shared" ref="DL7:DT7" si="17">DL8</f>
        <v>594.1</v>
      </c>
      <c r="DM7" s="52">
        <f t="shared" si="17"/>
        <v>600</v>
      </c>
      <c r="DN7" s="52">
        <f t="shared" si="17"/>
        <v>423.5</v>
      </c>
      <c r="DO7" s="52">
        <f t="shared" si="17"/>
        <v>435.3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4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30</v>
      </c>
      <c r="S8" s="57" t="s">
        <v>119</v>
      </c>
      <c r="T8" s="57" t="s">
        <v>120</v>
      </c>
      <c r="U8" s="58">
        <v>225</v>
      </c>
      <c r="V8" s="58">
        <v>17</v>
      </c>
      <c r="W8" s="58">
        <v>400</v>
      </c>
      <c r="X8" s="57" t="s">
        <v>121</v>
      </c>
      <c r="Y8" s="59">
        <v>596.4</v>
      </c>
      <c r="Z8" s="59">
        <v>549.5</v>
      </c>
      <c r="AA8" s="59">
        <v>583.9</v>
      </c>
      <c r="AB8" s="59">
        <v>504.1</v>
      </c>
      <c r="AC8" s="59">
        <v>600.79999999999995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83.2</v>
      </c>
      <c r="BG8" s="59">
        <v>81.8</v>
      </c>
      <c r="BH8" s="59">
        <v>82.9</v>
      </c>
      <c r="BI8" s="59">
        <v>80.099999999999994</v>
      </c>
      <c r="BJ8" s="59">
        <v>83.4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13028</v>
      </c>
      <c r="BR8" s="60">
        <v>13351</v>
      </c>
      <c r="BS8" s="60">
        <v>13630</v>
      </c>
      <c r="BT8" s="61">
        <v>10648</v>
      </c>
      <c r="BU8" s="61">
        <v>11478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0</v>
      </c>
      <c r="CN8" s="58">
        <v>0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582.4</v>
      </c>
      <c r="DL8" s="59">
        <v>594.1</v>
      </c>
      <c r="DM8" s="59">
        <v>600</v>
      </c>
      <c r="DN8" s="59">
        <v>423.5</v>
      </c>
      <c r="DO8" s="59">
        <v>435.3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2023-01-25T02:15:21Z</cp:lastPrinted>
  <dcterms:created xsi:type="dcterms:W3CDTF">2022-12-09T03:30:03Z</dcterms:created>
  <dcterms:modified xsi:type="dcterms:W3CDTF">2023-01-25T02:46:20Z</dcterms:modified>
  <cp:category/>
</cp:coreProperties>
</file>