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zgIJKN2IWYfKLP0jpDD0YSTUfK5EO9PO4U9GNwqcBWB+yexoDyoy5/WxvnvhCTk6AuJjwMDiEloKhg5ovxvtwA==" workbookSaltValue="b2mOphMugDnmht9nnS6vK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LT76" i="4"/>
  <c r="GQ51" i="4"/>
  <c r="LH30" i="4"/>
  <c r="BZ51" i="4"/>
  <c r="BZ30" i="4"/>
  <c r="IE76" i="4"/>
  <c r="HP76" i="4"/>
  <c r="BG51" i="4"/>
  <c r="BG30" i="4"/>
  <c r="FX30" i="4"/>
  <c r="AV76" i="4"/>
  <c r="KO51" i="4"/>
  <c r="LE76" i="4"/>
  <c r="FX51" i="4"/>
  <c r="KO30" i="4"/>
  <c r="HA76" i="4"/>
  <c r="AN51" i="4"/>
  <c r="FE30" i="4"/>
  <c r="JV51" i="4"/>
  <c r="AN30" i="4"/>
  <c r="KP76" i="4"/>
  <c r="AG76" i="4"/>
  <c r="FE51" i="4"/>
  <c r="JV30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<sst xmlns="http://schemas.openxmlformats.org/spreadsheetml/2006/main" count="278" uniqueCount="132">
  <si>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</si>
  <si>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</si>
  <si>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</si>
  <si>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</si>
  <si>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</si>
  <si>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</si>
  <si>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</si>
  <si>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</si>
  <si>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</si>
  <si>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</si>
  <si>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</si>
  <si>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</si>
  <si>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</si>
  <si>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</si>
  <si>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</si>
  <si>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</si>
  <si>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</si>
  <si>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</si>
  <si>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</si>
  <si>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</si>
  <si>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</si>
  <si>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</si>
  <si>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</si>
  <si>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</si>
  <si>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</si>
  <si>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</si>
  <si>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</si>
  <si>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</si>
  <si>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</si>
  <si>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</si>
  <si>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</si>
  <si>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</si>
  <si>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</si>
  <si>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</si>
  <si>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</si>
  <si>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</si>
  <si>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</si>
  <si>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</si>
  <si>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</si>
  <si>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</si>
  <si>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</si>
  <si>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</si>
  <si>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</si>
  <si>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</si>
  <si>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</si>
  <si>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</si>
  <si>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</si>
  <si>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</si>
  <si>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</si>
  <si>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</si>
  <si>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</si>
  <si>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</si>
  <si>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</si>
  <si>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</si>
  <si>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</si>
  <si>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</si>
  <si>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</si>
  <si>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</si>
  <si>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</si>
  <si>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</si>
  <si>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</si>
  <si>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</si>
  <si>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</si>
  <si>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</si>
  <si>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</si>
  <si>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</si>
  <si>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</si>
  <si>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</si>
  <si>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</si>
  <si>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</si>
  <si>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</si>
  <si>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</si>
  <si>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</si>
  <si>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</si>
  <si>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</si>
  <si>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</si>
  <si>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</si>
  <si>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</si>
  <si>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</si>
  <si>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</si>
  <si>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</si>
  <si>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</si>
  <si>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</si>
  <si>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</si>
  <si>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</si>
  <si>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</si>
  <si>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</si>
  <si>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</si>
  <si>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</si>
  <si>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</si>
  <si>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</si>
  <si>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</si>
  <si>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</si>
  <si>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</si>
  <si>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</si>
  <si>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</si>
  <si>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</si>
  <si>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</si>
  <si>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</si>
  <si>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</si>
  <si>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</si>
  <si>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</si>
  <si>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</si>
  <si>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</si>
  <si>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</si>
  <si>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</si>
  <si>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</si>
  <si>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</si>
  <si>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</si>
  <si>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</si>
  <si>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</si>
  <si>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舟入町駐車場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</si>
  <si>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</si>
  <si>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</si>
  <si>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</si>
  <si>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</si>
  <si>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</si>
  <si>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</si>
  <si>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</si>
  <si>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</si>
  <si>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</si>
  <si>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</si>
  <si>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</si>
  <si>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</si>
  <si>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</si>
  <si>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</si>
  <si>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</si>
  <si>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</si>
  <si>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
　類似施設平均値を上回っています。今後も同程度の稼働率が見込まれます。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</si>
  <si>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収益性・稼働率共に安定した駐車場です。引き続き、利用者の声を反映させながら運営を推進していきます。</t>
    <rPh sb="1" eb="3">
      <t>シュウエキ</t>
    </rPh>
    <rPh sb="3" eb="4">
      <t>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</si>
  <si>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①収益的収支比率
　類似施設平均値を下回っているものの、黒字を確保しています。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カクホ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8">
      <t>ウエ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69">
      <t>ウエ</t>
    </rPh>
    <rPh sb="175" eb="176">
      <t>タカ</t>
    </rPh>
    <rPh sb="177" eb="180">
      <t>シュウエキセイ</t>
    </rPh>
    <rPh sb="181" eb="183">
      <t>カクホ</t>
    </rPh>
    <phoneticPr fontId="15"/>
  </si>
  <si>
    <t>⑦敷地の地価
　道路上に設置しています。
⑧設備投資見込額
　ありません。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rPh sb="53" eb="55">
      <t>ルイジ</t>
    </rPh>
    <rPh sb="55" eb="57">
      <t>シセツ</t>
    </rPh>
    <rPh sb="57" eb="60">
      <t>ヘイキンチ</t>
    </rPh>
    <rPh sb="61" eb="63">
      <t>ウワマワ</t>
    </rPh>
    <rPh sb="69" eb="72">
      <t>コウサイヒ</t>
    </rPh>
    <rPh sb="73" eb="75">
      <t>ショウカン</t>
    </rPh>
    <rPh sb="76" eb="77">
      <t>トモナ</t>
    </rPh>
    <rPh sb="78" eb="80">
      <t>テイカ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</si>
</sst>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162.80000000000001</c:v>
                </c:pt>
                <c:pt idx="1">
                  <c:v>133.69999999999999</c:v>
                </c:pt>
                <c:pt idx="2">
                  <c:v>123.3</c:v>
                </c:pt>
                <c:pt idx="3">
                  <c:v>157.4</c:v>
                </c:pt>
                <c:pt idx="4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A-4EE0-88AE-082A9CA6F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A-4EE0-88AE-082A9CA6F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176</c:v>
                </c:pt>
                <c:pt idx="4">
                  <c:v>192.1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2-44E7-93CE-67FB85EE7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2-44E7-93CE-67FB85EE7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FF7-43A6-9F56-808FD87DA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7-43A6-9F56-808FD87DA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F54-4C40-8625-4950A17CE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4-4C40-8625-4950A17CE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C-400E-8859-9C86C6D0C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C-400E-8859-9C86C6D0C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C-4BA4-B3C3-93FEFCCB8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C-4BA4-B3C3-93FEFCCB8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214.5</c:v>
                </c:pt>
                <c:pt idx="1">
                  <c:v>207.3</c:v>
                </c:pt>
                <c:pt idx="2">
                  <c:v>192.7</c:v>
                </c:pt>
                <c:pt idx="3">
                  <c:v>225.5</c:v>
                </c:pt>
                <c:pt idx="4">
                  <c:v>210.9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C-437E-B254-5904E8F82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C-437E-B254-5904E8F82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38.6</c:v>
                </c:pt>
                <c:pt idx="1">
                  <c:v>25.2</c:v>
                </c:pt>
                <c:pt idx="2">
                  <c:v>18.899999999999999</c:v>
                </c:pt>
                <c:pt idx="3">
                  <c:v>36.6</c:v>
                </c:pt>
                <c:pt idx="4">
                  <c:v>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9-4BB1-A1FC-CDD7DE84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9-4BB1-A1FC-CDD7DE84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5331</c:v>
                </c:pt>
                <c:pt idx="1">
                  <c:v>3240</c:v>
                </c:pt>
                <c:pt idx="2">
                  <c:v>2158</c:v>
                </c:pt>
                <c:pt idx="3">
                  <c:v>4914</c:v>
                </c:pt>
                <c:pt idx="4">
                  <c:v>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C-428C-B4D4-29205BD87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C-428C-B4D4-29205BD87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R19" zoomScale="70" zoomScaleNormal="70" zoomScaleSheetLayoutView="70" workbookViewId="0">
      <selection activeCell="ND48" sqref="ND48:NR4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広島県広島市　舟入町駐車場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694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118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55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130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162.80000000000001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133.69999999999999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123.3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157.4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166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214.5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207.3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192.7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225.5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210.9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131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9"/>
      <c r="NE47" s="80"/>
      <c r="NF47" s="80"/>
      <c r="NG47" s="80"/>
      <c r="NH47" s="80"/>
      <c r="NI47" s="80"/>
      <c r="NJ47" s="80"/>
      <c r="NK47" s="80"/>
      <c r="NL47" s="80"/>
      <c r="NM47" s="80"/>
      <c r="NN47" s="80"/>
      <c r="NO47" s="80"/>
      <c r="NP47" s="80"/>
      <c r="NQ47" s="80"/>
      <c r="NR47" s="81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128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38.6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25.2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18.899999999999999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36.6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39.9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5331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3240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2158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4914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4922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129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176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192.1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uz9vA08FWqrYB9Tf1BGYTft+3Y7tfEl8rK2fyZv5pGYCCSHymZEgNEX28hLqW6UDrGrch+VsYUwIdeTvM8f8Q==" saltValue="Yo2y0NuF1oNN1N0xdJjUi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89</v>
      </c>
      <c r="AW5" s="47" t="s">
        <v>90</v>
      </c>
      <c r="AX5" s="47" t="s">
        <v>101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89</v>
      </c>
      <c r="BH5" s="47" t="s">
        <v>100</v>
      </c>
      <c r="BI5" s="47" t="s">
        <v>101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99</v>
      </c>
      <c r="BR5" s="47" t="s">
        <v>89</v>
      </c>
      <c r="BS5" s="47" t="s">
        <v>90</v>
      </c>
      <c r="BT5" s="47" t="s">
        <v>101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99</v>
      </c>
      <c r="CC5" s="47" t="s">
        <v>89</v>
      </c>
      <c r="CD5" s="47" t="s">
        <v>90</v>
      </c>
      <c r="CE5" s="47" t="s">
        <v>101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102</v>
      </c>
      <c r="CQ5" s="47" t="s">
        <v>90</v>
      </c>
      <c r="CR5" s="47" t="s">
        <v>91</v>
      </c>
      <c r="CS5" s="47" t="s">
        <v>103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104</v>
      </c>
      <c r="DB5" s="47" t="s">
        <v>100</v>
      </c>
      <c r="DC5" s="47" t="s">
        <v>105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104</v>
      </c>
      <c r="DM5" s="47" t="s">
        <v>100</v>
      </c>
      <c r="DN5" s="47" t="s">
        <v>105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106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13</v>
      </c>
      <c r="H6" s="48" t="str">
        <f>SUBSTITUTE(H8,"　","")</f>
        <v>広島県広島市</v>
      </c>
      <c r="I6" s="48" t="str">
        <f t="shared" si="1"/>
        <v>舟入町駐車場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46</v>
      </c>
      <c r="S6" s="50" t="str">
        <f t="shared" si="1"/>
        <v>公共施設</v>
      </c>
      <c r="T6" s="50" t="str">
        <f t="shared" si="1"/>
        <v>無</v>
      </c>
      <c r="U6" s="51">
        <f t="shared" si="1"/>
        <v>694</v>
      </c>
      <c r="V6" s="51">
        <f t="shared" si="1"/>
        <v>55</v>
      </c>
      <c r="W6" s="51">
        <f t="shared" si="1"/>
        <v>200</v>
      </c>
      <c r="X6" s="50" t="str">
        <f t="shared" si="1"/>
        <v>利用料金制</v>
      </c>
      <c r="Y6" s="52">
        <f>IF(Y8="-",NA(),Y8)</f>
        <v>162.80000000000001</v>
      </c>
      <c r="Z6" s="52">
        <f t="shared" ref="Z6:AH6" si="2">IF(Z8="-",NA(),Z8)</f>
        <v>133.69999999999999</v>
      </c>
      <c r="AA6" s="52">
        <f t="shared" si="2"/>
        <v>123.3</v>
      </c>
      <c r="AB6" s="52">
        <f t="shared" si="2"/>
        <v>157.4</v>
      </c>
      <c r="AC6" s="52">
        <f t="shared" si="2"/>
        <v>166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38.6</v>
      </c>
      <c r="BG6" s="52">
        <f t="shared" ref="BG6:BO6" si="5">IF(BG8="-",NA(),BG8)</f>
        <v>25.2</v>
      </c>
      <c r="BH6" s="52">
        <f t="shared" si="5"/>
        <v>18.899999999999999</v>
      </c>
      <c r="BI6" s="52">
        <f t="shared" si="5"/>
        <v>36.6</v>
      </c>
      <c r="BJ6" s="52">
        <f t="shared" si="5"/>
        <v>39.9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5331</v>
      </c>
      <c r="BR6" s="53">
        <f t="shared" ref="BR6:BZ6" si="6">IF(BR8="-",NA(),BR8)</f>
        <v>3240</v>
      </c>
      <c r="BS6" s="53">
        <f t="shared" si="6"/>
        <v>2158</v>
      </c>
      <c r="BT6" s="53">
        <f t="shared" si="6"/>
        <v>4914</v>
      </c>
      <c r="BU6" s="53">
        <f t="shared" si="6"/>
        <v>4922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107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176</v>
      </c>
      <c r="DD6" s="52">
        <f t="shared" si="8"/>
        <v>192.1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214.5</v>
      </c>
      <c r="DL6" s="52">
        <f t="shared" ref="DL6:DT6" si="9">IF(DL8="-",NA(),DL8)</f>
        <v>207.3</v>
      </c>
      <c r="DM6" s="52">
        <f t="shared" si="9"/>
        <v>192.7</v>
      </c>
      <c r="DN6" s="52">
        <f t="shared" si="9"/>
        <v>225.5</v>
      </c>
      <c r="DO6" s="52">
        <f t="shared" si="9"/>
        <v>210.9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108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13</v>
      </c>
      <c r="H7" s="48" t="str">
        <f t="shared" si="10"/>
        <v>広島県　広島市</v>
      </c>
      <c r="I7" s="48" t="str">
        <f t="shared" si="10"/>
        <v>舟入町駐車場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46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694</v>
      </c>
      <c r="V7" s="51">
        <f t="shared" si="10"/>
        <v>55</v>
      </c>
      <c r="W7" s="51">
        <f t="shared" si="10"/>
        <v>200</v>
      </c>
      <c r="X7" s="50" t="str">
        <f t="shared" si="10"/>
        <v>利用料金制</v>
      </c>
      <c r="Y7" s="52">
        <f>Y8</f>
        <v>162.80000000000001</v>
      </c>
      <c r="Z7" s="52">
        <f t="shared" ref="Z7:AH7" si="11">Z8</f>
        <v>133.69999999999999</v>
      </c>
      <c r="AA7" s="52">
        <f t="shared" si="11"/>
        <v>123.3</v>
      </c>
      <c r="AB7" s="52">
        <f t="shared" si="11"/>
        <v>157.4</v>
      </c>
      <c r="AC7" s="52">
        <f t="shared" si="11"/>
        <v>166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38.6</v>
      </c>
      <c r="BG7" s="52">
        <f t="shared" ref="BG7:BO7" si="14">BG8</f>
        <v>25.2</v>
      </c>
      <c r="BH7" s="52">
        <f t="shared" si="14"/>
        <v>18.899999999999999</v>
      </c>
      <c r="BI7" s="52">
        <f t="shared" si="14"/>
        <v>36.6</v>
      </c>
      <c r="BJ7" s="52">
        <f t="shared" si="14"/>
        <v>39.9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5331</v>
      </c>
      <c r="BR7" s="53">
        <f t="shared" ref="BR7:BZ7" si="15">BR8</f>
        <v>3240</v>
      </c>
      <c r="BS7" s="53">
        <f t="shared" si="15"/>
        <v>2158</v>
      </c>
      <c r="BT7" s="53">
        <f t="shared" si="15"/>
        <v>4914</v>
      </c>
      <c r="BU7" s="53">
        <f t="shared" si="15"/>
        <v>4922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109</v>
      </c>
      <c r="CC7" s="52" t="s">
        <v>109</v>
      </c>
      <c r="CD7" s="52" t="s">
        <v>109</v>
      </c>
      <c r="CE7" s="52" t="s">
        <v>109</v>
      </c>
      <c r="CF7" s="52" t="s">
        <v>109</v>
      </c>
      <c r="CG7" s="52" t="s">
        <v>109</v>
      </c>
      <c r="CH7" s="52" t="s">
        <v>109</v>
      </c>
      <c r="CI7" s="52" t="s">
        <v>109</v>
      </c>
      <c r="CJ7" s="52" t="s">
        <v>109</v>
      </c>
      <c r="CK7" s="52" t="s">
        <v>107</v>
      </c>
      <c r="CL7" s="49"/>
      <c r="CM7" s="51">
        <f>CM8</f>
        <v>0</v>
      </c>
      <c r="CN7" s="51">
        <f>CN8</f>
        <v>0</v>
      </c>
      <c r="CO7" s="52" t="s">
        <v>109</v>
      </c>
      <c r="CP7" s="52" t="s">
        <v>109</v>
      </c>
      <c r="CQ7" s="52" t="s">
        <v>109</v>
      </c>
      <c r="CR7" s="52" t="s">
        <v>109</v>
      </c>
      <c r="CS7" s="52" t="s">
        <v>109</v>
      </c>
      <c r="CT7" s="52" t="s">
        <v>109</v>
      </c>
      <c r="CU7" s="52" t="s">
        <v>109</v>
      </c>
      <c r="CV7" s="52" t="s">
        <v>109</v>
      </c>
      <c r="CW7" s="52" t="s">
        <v>109</v>
      </c>
      <c r="CX7" s="52" t="s">
        <v>107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176</v>
      </c>
      <c r="DD7" s="52">
        <f t="shared" si="16"/>
        <v>192.1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214.5</v>
      </c>
      <c r="DL7" s="52">
        <f t="shared" ref="DL7:DT7" si="17">DL8</f>
        <v>207.3</v>
      </c>
      <c r="DM7" s="52">
        <f t="shared" si="17"/>
        <v>192.7</v>
      </c>
      <c r="DN7" s="52">
        <f t="shared" si="17"/>
        <v>225.5</v>
      </c>
      <c r="DO7" s="52">
        <f t="shared" si="17"/>
        <v>210.9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13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46</v>
      </c>
      <c r="S8" s="57" t="s">
        <v>120</v>
      </c>
      <c r="T8" s="57" t="s">
        <v>121</v>
      </c>
      <c r="U8" s="58">
        <v>694</v>
      </c>
      <c r="V8" s="58">
        <v>55</v>
      </c>
      <c r="W8" s="58">
        <v>200</v>
      </c>
      <c r="X8" s="57" t="s">
        <v>122</v>
      </c>
      <c r="Y8" s="59">
        <v>162.80000000000001</v>
      </c>
      <c r="Z8" s="59">
        <v>133.69999999999999</v>
      </c>
      <c r="AA8" s="59">
        <v>123.3</v>
      </c>
      <c r="AB8" s="59">
        <v>157.4</v>
      </c>
      <c r="AC8" s="59">
        <v>166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38.6</v>
      </c>
      <c r="BG8" s="59">
        <v>25.2</v>
      </c>
      <c r="BH8" s="59">
        <v>18.899999999999999</v>
      </c>
      <c r="BI8" s="59">
        <v>36.6</v>
      </c>
      <c r="BJ8" s="59">
        <v>39.9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5331</v>
      </c>
      <c r="BR8" s="60">
        <v>3240</v>
      </c>
      <c r="BS8" s="60">
        <v>2158</v>
      </c>
      <c r="BT8" s="61">
        <v>4914</v>
      </c>
      <c r="BU8" s="61">
        <v>4922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0</v>
      </c>
      <c r="CN8" s="58">
        <v>0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>
        <v>0</v>
      </c>
      <c r="DA8" s="59">
        <v>0</v>
      </c>
      <c r="DB8" s="59">
        <v>0</v>
      </c>
      <c r="DC8" s="59">
        <v>176</v>
      </c>
      <c r="DD8" s="59">
        <v>192.1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214.5</v>
      </c>
      <c r="DL8" s="59">
        <v>207.3</v>
      </c>
      <c r="DM8" s="59">
        <v>192.7</v>
      </c>
      <c r="DN8" s="59">
        <v>225.5</v>
      </c>
      <c r="DO8" s="59">
        <v>210.9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2023-01-25T02:22:19Z</cp:lastPrinted>
  <dcterms:created xsi:type="dcterms:W3CDTF">2022-12-09T03:30:10Z</dcterms:created>
  <dcterms:modified xsi:type="dcterms:W3CDTF">2023-01-25T02:22:21Z</dcterms:modified>
  <cp:category/>
</cp:coreProperties>
</file>