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4\99_公営企業関係\照会回答\公営企業に係る経営比較分析表（令和３年度決算）の分析等について（依頼）\"/>
    </mc:Choice>
  </mc:AlternateContent>
  <workbookProtection workbookAlgorithmName="SHA-512" workbookHashValue="zgIJKN2IWYfKLP0jpDD0YSTUfK5EO9PO4U9GNwqcBWB+yexoDyoy5/WxvnvhCTk6AuJjwMDiEloKhg5ovxvtwA==" workbookSaltValue="b2mOphMugDnmht9nnS6vK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MA51" i="4"/>
  <c r="IT76" i="4"/>
  <c r="CS51" i="4"/>
  <c r="HJ30" i="4"/>
  <c r="CS30" i="4"/>
  <c r="BZ76" i="4"/>
  <c r="C11" i="5"/>
  <c r="D11" i="5"/>
  <c r="E11" i="5"/>
  <c r="B11" i="5"/>
  <c r="BK76" i="4" l="1"/>
  <c r="LH51" i="4"/>
  <c r="GQ30" i="4"/>
  <c r="LT76" i="4"/>
  <c r="GQ51" i="4"/>
  <c r="LH30" i="4"/>
  <c r="BZ51" i="4"/>
  <c r="BZ30" i="4"/>
  <c r="IE76" i="4"/>
  <c r="HP76" i="4"/>
  <c r="BG51" i="4"/>
  <c r="BG30" i="4"/>
  <c r="FX30" i="4"/>
  <c r="AV76" i="4"/>
  <c r="KO51" i="4"/>
  <c r="LE76" i="4"/>
  <c r="FX51" i="4"/>
  <c r="KO30" i="4"/>
  <c r="HA76" i="4"/>
  <c r="AN51" i="4"/>
  <c r="FE30" i="4"/>
  <c r="JV51" i="4"/>
  <c r="AN30" i="4"/>
  <c r="KP76" i="4"/>
  <c r="AG76" i="4"/>
  <c r="FE51" i="4"/>
  <c r="JV30" i="4"/>
  <c r="KA76" i="4"/>
  <c r="EL51" i="4"/>
  <c r="JC30" i="4"/>
  <c r="U30" i="4"/>
  <c r="R76" i="4"/>
  <c r="GL76" i="4"/>
  <c r="U51" i="4"/>
  <c r="EL30" i="4"/>
  <c r="JC51" i="4"/>
</calcChain>
</file>

<file path=xl/sharedStrings.xml><?xml version="1.0" encoding="utf-8"?>
<sst xmlns="http://schemas.openxmlformats.org/spreadsheetml/2006/main" count="278" uniqueCount="132">
  <si>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</si>
  <si>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</si>
  <si>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</si>
  <si>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</si>
  <si>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</si>
  <si>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</si>
  <si>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</si>
  <si>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</si>
  <si>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</si>
  <si>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</si>
  <si>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</si>
  <si>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</si>
  <si>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</si>
  <si>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</si>
  <si>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</si>
  <si>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</si>
  <si>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</si>
  <si>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</si>
  <si>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</si>
  <si>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</si>
  <si>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</si>
  <si>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</si>
  <si>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</si>
  <si>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</si>
  <si>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</si>
  <si>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</si>
  <si>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</si>
  <si>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</si>
  <si>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</si>
  <si>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</si>
  <si>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</si>
  <si>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</si>
  <si>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</si>
  <si>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</si>
  <si>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</si>
  <si>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</si>
  <si>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</si>
  <si>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</si>
  <si>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</si>
  <si>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</si>
  <si>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</si>
  <si>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</si>
  <si>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</si>
  <si>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</si>
  <si>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</si>
  <si>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</si>
  <si>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</si>
  <si>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</si>
  <si>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</si>
  <si>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</si>
  <si>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</si>
  <si>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</si>
  <si>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</si>
  <si>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</si>
  <si>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</si>
  <si>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</si>
  <si>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</si>
  <si>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</si>
  <si>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</si>
  <si>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</si>
  <si>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</si>
  <si>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</si>
  <si>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</si>
  <si>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</si>
  <si>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</si>
  <si>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</si>
  <si>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</si>
  <si>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</si>
  <si>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</si>
  <si>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</si>
  <si>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</si>
  <si>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</si>
  <si>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</si>
  <si>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</si>
  <si>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</si>
  <si>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</si>
  <si>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</si>
  <si>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</si>
  <si>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</si>
  <si>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</si>
  <si>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</si>
  <si>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</si>
  <si>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</si>
  <si>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</si>
  <si>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</si>
  <si>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</si>
  <si>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</si>
  <si>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</si>
  <si>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</si>
  <si>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</si>
  <si>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</si>
  <si>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</si>
  <si>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</si>
  <si>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</si>
  <si>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</si>
  <si>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</si>
  <si>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</si>
  <si>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</si>
  <si>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</si>
  <si>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</si>
  <si>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</si>
  <si>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</si>
  <si>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当該値(N-3)</t>
    <phoneticPr fontId="5"/>
  </si>
  <si>
    <t>当該値(N)</t>
    <phoneticPr fontId="5"/>
  </si>
  <si>
    <t>当該値(N-3)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</si>
  <si>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</si>
  <si>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</si>
  <si>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</si>
  <si>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</si>
  <si>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</si>
  <si>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</si>
  <si>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舟入町駐車場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</si>
  <si>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</si>
  <si>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</si>
  <si>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</si>
  <si>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</si>
  <si>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</si>
  <si>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</si>
  <si>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</si>
  <si>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</si>
  <si>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</si>
  <si>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</si>
  <si>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</si>
  <si>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</si>
  <si>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</si>
  <si>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</si>
  <si>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</si>
  <si>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</si>
  <si>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⑪稼働率
　類似施設平均値を上回っています。今後も同程度の稼働率が見込まれます。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ウワマワ</t>
    </rPh>
    <rPh sb="22" eb="24">
      <t>コンゴ</t>
    </rPh>
    <rPh sb="25" eb="28">
      <t>ドウテイド</t>
    </rPh>
    <rPh sb="29" eb="31">
      <t>カドウ</t>
    </rPh>
    <rPh sb="31" eb="32">
      <t>リツ</t>
    </rPh>
    <rPh sb="33" eb="35">
      <t>ミコ</t>
    </rPh>
    <phoneticPr fontId="15"/>
  </si>
  <si>
    <t>　収益性・稼働率共に安定した駐車場です。引き続き、利用者の声を反映させながら運営を推進していきます。</t>
    <rPh sb="1" eb="3">
      <t>シュウエキ</t>
    </rPh>
    <rPh sb="3" eb="4">
      <t>セイ</t>
    </rPh>
    <rPh sb="5" eb="8">
      <t>カドウリツ</t>
    </rPh>
    <rPh sb="8" eb="9">
      <t>トモ</t>
    </rPh>
    <rPh sb="10" eb="12">
      <t>アンテイ</t>
    </rPh>
    <rPh sb="14" eb="17">
      <t>チュウシャジョウ</t>
    </rPh>
    <rPh sb="20" eb="21">
      <t>ヒ</t>
    </rPh>
    <rPh sb="22" eb="23">
      <t>ツヅ</t>
    </rPh>
    <rPh sb="25" eb="28">
      <t>リヨウシャ</t>
    </rPh>
    <rPh sb="29" eb="30">
      <t>コエ</t>
    </rPh>
    <rPh sb="31" eb="33">
      <t>ハンエイ</t>
    </rPh>
    <rPh sb="38" eb="40">
      <t>ウンエイ</t>
    </rPh>
    <rPh sb="41" eb="43">
      <t>スイシン</t>
    </rPh>
    <phoneticPr fontId="15"/>
  </si>
  <si>
    <t>①収益的収支比率
　類似施設平均値を下回っているものの、黒字を確保しています。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類似施設平均値を上回っており、高い収益性を確保しています。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シタマワ</t>
    </rPh>
    <rPh sb="28" eb="30">
      <t>クロジ</t>
    </rPh>
    <rPh sb="31" eb="33">
      <t>カクホ</t>
    </rPh>
    <rPh sb="41" eb="42">
      <t>タ</t>
    </rPh>
    <rPh sb="42" eb="44">
      <t>カイケイ</t>
    </rPh>
    <rPh sb="44" eb="47">
      <t>ホジョキン</t>
    </rPh>
    <rPh sb="47" eb="49">
      <t>ヒリツ</t>
    </rPh>
    <rPh sb="51" eb="52">
      <t>ホカ</t>
    </rPh>
    <rPh sb="52" eb="54">
      <t>カイケイ</t>
    </rPh>
    <rPh sb="57" eb="60">
      <t>ホジョキン</t>
    </rPh>
    <rPh sb="69" eb="71">
      <t>チュウシャ</t>
    </rPh>
    <rPh sb="71" eb="73">
      <t>ダイスウ</t>
    </rPh>
    <rPh sb="73" eb="75">
      <t>イチダイ</t>
    </rPh>
    <rPh sb="75" eb="76">
      <t>ア</t>
    </rPh>
    <rPh sb="79" eb="80">
      <t>ホカ</t>
    </rPh>
    <rPh sb="80" eb="82">
      <t>カイケイ</t>
    </rPh>
    <rPh sb="82" eb="85">
      <t>ホジョキン</t>
    </rPh>
    <rPh sb="85" eb="86">
      <t>ガク</t>
    </rPh>
    <rPh sb="88" eb="89">
      <t>ホカ</t>
    </rPh>
    <rPh sb="89" eb="91">
      <t>カイケイ</t>
    </rPh>
    <rPh sb="94" eb="97">
      <t>ホジョキン</t>
    </rPh>
    <rPh sb="106" eb="108">
      <t>ウリアゲ</t>
    </rPh>
    <rPh sb="108" eb="109">
      <t>タカ</t>
    </rPh>
    <rPh sb="112" eb="114">
      <t>ヒリツ</t>
    </rPh>
    <rPh sb="116" eb="118">
      <t>ルイジ</t>
    </rPh>
    <rPh sb="118" eb="120">
      <t>シセツ</t>
    </rPh>
    <rPh sb="120" eb="123">
      <t>ヘイキンチ</t>
    </rPh>
    <rPh sb="124" eb="126">
      <t>オオハバ</t>
    </rPh>
    <rPh sb="127" eb="128">
      <t>ウエ</t>
    </rPh>
    <rPh sb="134" eb="135">
      <t>タカ</t>
    </rPh>
    <rPh sb="136" eb="138">
      <t>エイギョウ</t>
    </rPh>
    <rPh sb="138" eb="141">
      <t>ソウリエキ</t>
    </rPh>
    <rPh sb="142" eb="144">
      <t>カクホ</t>
    </rPh>
    <rPh sb="160" eb="162">
      <t>ルイジ</t>
    </rPh>
    <rPh sb="162" eb="164">
      <t>シセツ</t>
    </rPh>
    <rPh sb="164" eb="167">
      <t>ヘイキンチ</t>
    </rPh>
    <rPh sb="168" eb="169">
      <t>ウエ</t>
    </rPh>
    <rPh sb="175" eb="176">
      <t>タカ</t>
    </rPh>
    <rPh sb="177" eb="180">
      <t>シュウエキセイ</t>
    </rPh>
    <rPh sb="181" eb="183">
      <t>カクホ</t>
    </rPh>
    <phoneticPr fontId="15"/>
  </si>
  <si>
    <t>⑦敷地の地価
　道路上に設置しています。
⑧設備投資見込額
　ありません。
⑩企業債残高対料金収入比率
　類似施設平均値を上回っています。公債費の償還に伴い低下していきます。</t>
    <rPh sb="1" eb="3">
      <t>シキチ</t>
    </rPh>
    <rPh sb="4" eb="6">
      <t>チカ</t>
    </rPh>
    <rPh sb="8" eb="11">
      <t>ドウロジョウ</t>
    </rPh>
    <rPh sb="12" eb="14">
      <t>セッチ</t>
    </rPh>
    <rPh sb="53" eb="55">
      <t>ルイジ</t>
    </rPh>
    <rPh sb="55" eb="57">
      <t>シセツ</t>
    </rPh>
    <rPh sb="57" eb="60">
      <t>ヘイキンチ</t>
    </rPh>
    <rPh sb="61" eb="63">
      <t>ウワマワ</t>
    </rPh>
    <rPh sb="69" eb="72">
      <t>コウサイヒ</t>
    </rPh>
    <rPh sb="73" eb="75">
      <t>ショウカン</t>
    </rPh>
    <rPh sb="76" eb="77">
      <t>トモナ</t>
    </rPh>
    <rPh sb="78" eb="80">
      <t>テイカ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</si>
</sst>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162.80000000000001</c:v>
                </c:pt>
                <c:pt idx="1">
                  <c:v>133.69999999999999</c:v>
                </c:pt>
                <c:pt idx="2">
                  <c:v>123.3</c:v>
                </c:pt>
                <c:pt idx="3">
                  <c:v>157.4</c:v>
                </c:pt>
                <c:pt idx="4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A-4EE0-88AE-082A9CA6F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AA-4EE0-88AE-082A9CA6F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176</c:v>
                </c:pt>
                <c:pt idx="4">
                  <c:v>192.1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2-44E7-93CE-67FB85EE7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22-44E7-93CE-67FB85EE7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FF7-43A6-9F56-808FD87DA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7-43A6-9F56-808FD87DA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F54-4C40-8625-4950A17CE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54-4C40-8625-4950A17CE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C-400E-8859-9C86C6D0C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1C-400E-8859-9C86C6D0C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C-4BA4-B3C3-93FEFCCB8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8C-4BA4-B3C3-93FEFCCB8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214.5</c:v>
                </c:pt>
                <c:pt idx="1">
                  <c:v>207.3</c:v>
                </c:pt>
                <c:pt idx="2">
                  <c:v>192.7</c:v>
                </c:pt>
                <c:pt idx="3">
                  <c:v>225.5</c:v>
                </c:pt>
                <c:pt idx="4">
                  <c:v>210.9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C-437E-B254-5904E8F82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7C-437E-B254-5904E8F82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38.6</c:v>
                </c:pt>
                <c:pt idx="1">
                  <c:v>25.2</c:v>
                </c:pt>
                <c:pt idx="2">
                  <c:v>18.899999999999999</c:v>
                </c:pt>
                <c:pt idx="3">
                  <c:v>36.6</c:v>
                </c:pt>
                <c:pt idx="4">
                  <c:v>39.9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9-4BB1-A1FC-CDD7DE845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B9-4BB1-A1FC-CDD7DE845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5331</c:v>
                </c:pt>
                <c:pt idx="1">
                  <c:v>3240</c:v>
                </c:pt>
                <c:pt idx="2">
                  <c:v>2158</c:v>
                </c:pt>
                <c:pt idx="3">
                  <c:v>4914</c:v>
                </c:pt>
                <c:pt idx="4">
                  <c:v>4922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C-428C-B4D4-29205BD87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C-428C-B4D4-29205BD87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ER19" zoomScale="70" zoomScaleNormal="70" zoomScaleSheetLayoutView="70" workbookViewId="0">
      <selection activeCell="ND48" sqref="ND48:NR48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広島県広島市　舟入町駐車場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694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118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46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55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200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130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162.80000000000001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133.69999999999999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123.3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157.4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166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214.5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207.3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192.7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225.5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210.9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241.9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465.2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1736.5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3200.8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274.39999999999998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2.2999999999999998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9.6999999999999993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4.8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3.3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151.19999999999999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159.69999999999999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159.6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128.5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138.1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131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9"/>
      <c r="NE47" s="80"/>
      <c r="NF47" s="80"/>
      <c r="NG47" s="80"/>
      <c r="NH47" s="80"/>
      <c r="NI47" s="80"/>
      <c r="NJ47" s="80"/>
      <c r="NK47" s="80"/>
      <c r="NL47" s="80"/>
      <c r="NM47" s="80"/>
      <c r="NN47" s="80"/>
      <c r="NO47" s="80"/>
      <c r="NP47" s="80"/>
      <c r="NQ47" s="80"/>
      <c r="NR47" s="81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128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38.6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25.2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18.899999999999999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36.6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39.9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5331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3240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2158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4914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4922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33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98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13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19.8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33.700000000000003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28.9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-56.4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16.899999999999999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8624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6546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8262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1059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2866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129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176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192.1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59.6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51.7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51.5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764.6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72.599999999999994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Ruz9vA08FWqrYB9Tf1BGYTft+3Y7tfEl8rK2fyZv5pGYCCSHymZEgNEX28hLqW6UDrGrch+VsYUwIdeTvM8f8Q==" saltValue="Yo2y0NuF1oNN1N0xdJjUi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89</v>
      </c>
      <c r="AL5" s="47" t="s">
        <v>100</v>
      </c>
      <c r="AM5" s="47" t="s">
        <v>101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99</v>
      </c>
      <c r="AV5" s="47" t="s">
        <v>89</v>
      </c>
      <c r="AW5" s="47" t="s">
        <v>90</v>
      </c>
      <c r="AX5" s="47" t="s">
        <v>101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99</v>
      </c>
      <c r="BG5" s="47" t="s">
        <v>89</v>
      </c>
      <c r="BH5" s="47" t="s">
        <v>100</v>
      </c>
      <c r="BI5" s="47" t="s">
        <v>101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99</v>
      </c>
      <c r="BR5" s="47" t="s">
        <v>89</v>
      </c>
      <c r="BS5" s="47" t="s">
        <v>90</v>
      </c>
      <c r="BT5" s="47" t="s">
        <v>101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99</v>
      </c>
      <c r="CC5" s="47" t="s">
        <v>89</v>
      </c>
      <c r="CD5" s="47" t="s">
        <v>90</v>
      </c>
      <c r="CE5" s="47" t="s">
        <v>101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99</v>
      </c>
      <c r="CP5" s="47" t="s">
        <v>102</v>
      </c>
      <c r="CQ5" s="47" t="s">
        <v>90</v>
      </c>
      <c r="CR5" s="47" t="s">
        <v>91</v>
      </c>
      <c r="CS5" s="47" t="s">
        <v>103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99</v>
      </c>
      <c r="DA5" s="47" t="s">
        <v>104</v>
      </c>
      <c r="DB5" s="47" t="s">
        <v>100</v>
      </c>
      <c r="DC5" s="47" t="s">
        <v>105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99</v>
      </c>
      <c r="DL5" s="47" t="s">
        <v>104</v>
      </c>
      <c r="DM5" s="47" t="s">
        <v>100</v>
      </c>
      <c r="DN5" s="47" t="s">
        <v>105</v>
      </c>
      <c r="DO5" s="47" t="s">
        <v>92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106</v>
      </c>
      <c r="B6" s="48">
        <f>B8</f>
        <v>2021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13</v>
      </c>
      <c r="H6" s="48" t="str">
        <f>SUBSTITUTE(H8,"　","")</f>
        <v>広島県広島市</v>
      </c>
      <c r="I6" s="48" t="str">
        <f t="shared" si="1"/>
        <v>舟入町駐車場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46</v>
      </c>
      <c r="S6" s="50" t="str">
        <f t="shared" si="1"/>
        <v>公共施設</v>
      </c>
      <c r="T6" s="50" t="str">
        <f t="shared" si="1"/>
        <v>無</v>
      </c>
      <c r="U6" s="51">
        <f t="shared" si="1"/>
        <v>694</v>
      </c>
      <c r="V6" s="51">
        <f t="shared" si="1"/>
        <v>55</v>
      </c>
      <c r="W6" s="51">
        <f t="shared" si="1"/>
        <v>200</v>
      </c>
      <c r="X6" s="50" t="str">
        <f t="shared" si="1"/>
        <v>利用料金制</v>
      </c>
      <c r="Y6" s="52">
        <f>IF(Y8="-",NA(),Y8)</f>
        <v>162.80000000000001</v>
      </c>
      <c r="Z6" s="52">
        <f t="shared" ref="Z6:AH6" si="2">IF(Z8="-",NA(),Z8)</f>
        <v>133.69999999999999</v>
      </c>
      <c r="AA6" s="52">
        <f t="shared" si="2"/>
        <v>123.3</v>
      </c>
      <c r="AB6" s="52">
        <f t="shared" si="2"/>
        <v>157.4</v>
      </c>
      <c r="AC6" s="52">
        <f t="shared" si="2"/>
        <v>166</v>
      </c>
      <c r="AD6" s="52">
        <f t="shared" si="2"/>
        <v>241.9</v>
      </c>
      <c r="AE6" s="52">
        <f t="shared" si="2"/>
        <v>465.2</v>
      </c>
      <c r="AF6" s="52">
        <f t="shared" si="2"/>
        <v>1736.5</v>
      </c>
      <c r="AG6" s="52">
        <f t="shared" si="2"/>
        <v>3200.8</v>
      </c>
      <c r="AH6" s="52">
        <f t="shared" si="2"/>
        <v>274.39999999999998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2.2999999999999998</v>
      </c>
      <c r="AP6" s="52">
        <f t="shared" si="3"/>
        <v>9.6999999999999993</v>
      </c>
      <c r="AQ6" s="52">
        <f t="shared" si="3"/>
        <v>1.3</v>
      </c>
      <c r="AR6" s="52">
        <f t="shared" si="3"/>
        <v>4.8</v>
      </c>
      <c r="AS6" s="52">
        <f t="shared" si="3"/>
        <v>3.3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33</v>
      </c>
      <c r="BA6" s="53">
        <f t="shared" si="4"/>
        <v>14</v>
      </c>
      <c r="BB6" s="53">
        <f t="shared" si="4"/>
        <v>4</v>
      </c>
      <c r="BC6" s="53">
        <f t="shared" si="4"/>
        <v>98</v>
      </c>
      <c r="BD6" s="53">
        <f t="shared" si="4"/>
        <v>13</v>
      </c>
      <c r="BE6" s="51" t="str">
        <f>IF(BE8="-","",IF(BE8="-","【-】","【"&amp;SUBSTITUTE(TEXT(BE8,"#,##0"),"-","△")&amp;"】"))</f>
        <v>【3,111】</v>
      </c>
      <c r="BF6" s="52">
        <f>IF(BF8="-",NA(),BF8)</f>
        <v>38.6</v>
      </c>
      <c r="BG6" s="52">
        <f t="shared" ref="BG6:BO6" si="5">IF(BG8="-",NA(),BG8)</f>
        <v>25.2</v>
      </c>
      <c r="BH6" s="52">
        <f t="shared" si="5"/>
        <v>18.899999999999999</v>
      </c>
      <c r="BI6" s="52">
        <f t="shared" si="5"/>
        <v>36.6</v>
      </c>
      <c r="BJ6" s="52">
        <f t="shared" si="5"/>
        <v>39.9</v>
      </c>
      <c r="BK6" s="52">
        <f t="shared" si="5"/>
        <v>19.8</v>
      </c>
      <c r="BL6" s="52">
        <f t="shared" si="5"/>
        <v>33.700000000000003</v>
      </c>
      <c r="BM6" s="52">
        <f t="shared" si="5"/>
        <v>28.9</v>
      </c>
      <c r="BN6" s="52">
        <f t="shared" si="5"/>
        <v>-56.4</v>
      </c>
      <c r="BO6" s="52">
        <f t="shared" si="5"/>
        <v>16.899999999999999</v>
      </c>
      <c r="BP6" s="49" t="str">
        <f>IF(BP8="-","",IF(BP8="-","【-】","【"&amp;SUBSTITUTE(TEXT(BP8,"#,##0.0"),"-","△")&amp;"】"))</f>
        <v>【0.8】</v>
      </c>
      <c r="BQ6" s="53">
        <f>IF(BQ8="-",NA(),BQ8)</f>
        <v>5331</v>
      </c>
      <c r="BR6" s="53">
        <f t="shared" ref="BR6:BZ6" si="6">IF(BR8="-",NA(),BR8)</f>
        <v>3240</v>
      </c>
      <c r="BS6" s="53">
        <f t="shared" si="6"/>
        <v>2158</v>
      </c>
      <c r="BT6" s="53">
        <f t="shared" si="6"/>
        <v>4914</v>
      </c>
      <c r="BU6" s="53">
        <f t="shared" si="6"/>
        <v>4922</v>
      </c>
      <c r="BV6" s="53">
        <f t="shared" si="6"/>
        <v>8624</v>
      </c>
      <c r="BW6" s="53">
        <f t="shared" si="6"/>
        <v>6546</v>
      </c>
      <c r="BX6" s="53">
        <f t="shared" si="6"/>
        <v>8262</v>
      </c>
      <c r="BY6" s="53">
        <f t="shared" si="6"/>
        <v>1059</v>
      </c>
      <c r="BZ6" s="53">
        <f t="shared" si="6"/>
        <v>2866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107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107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176</v>
      </c>
      <c r="DD6" s="52">
        <f t="shared" si="8"/>
        <v>192.1</v>
      </c>
      <c r="DE6" s="52">
        <f t="shared" si="8"/>
        <v>59.6</v>
      </c>
      <c r="DF6" s="52">
        <f t="shared" si="8"/>
        <v>51.7</v>
      </c>
      <c r="DG6" s="52">
        <f t="shared" si="8"/>
        <v>51.5</v>
      </c>
      <c r="DH6" s="52">
        <f t="shared" si="8"/>
        <v>764.6</v>
      </c>
      <c r="DI6" s="52">
        <f t="shared" si="8"/>
        <v>72.599999999999994</v>
      </c>
      <c r="DJ6" s="49" t="str">
        <f>IF(DJ8="-","",IF(DJ8="-","【-】","【"&amp;SUBSTITUTE(TEXT(DJ8,"#,##0.0"),"-","△")&amp;"】"))</f>
        <v>【99.8】</v>
      </c>
      <c r="DK6" s="52">
        <f>IF(DK8="-",NA(),DK8)</f>
        <v>214.5</v>
      </c>
      <c r="DL6" s="52">
        <f t="shared" ref="DL6:DT6" si="9">IF(DL8="-",NA(),DL8)</f>
        <v>207.3</v>
      </c>
      <c r="DM6" s="52">
        <f t="shared" si="9"/>
        <v>192.7</v>
      </c>
      <c r="DN6" s="52">
        <f t="shared" si="9"/>
        <v>225.5</v>
      </c>
      <c r="DO6" s="52">
        <f t="shared" si="9"/>
        <v>210.9</v>
      </c>
      <c r="DP6" s="52">
        <f t="shared" si="9"/>
        <v>151.19999999999999</v>
      </c>
      <c r="DQ6" s="52">
        <f t="shared" si="9"/>
        <v>159.69999999999999</v>
      </c>
      <c r="DR6" s="52">
        <f t="shared" si="9"/>
        <v>159.6</v>
      </c>
      <c r="DS6" s="52">
        <f t="shared" si="9"/>
        <v>128.5</v>
      </c>
      <c r="DT6" s="52">
        <f t="shared" si="9"/>
        <v>138.1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108</v>
      </c>
      <c r="B7" s="48">
        <f t="shared" ref="B7:X7" si="10">B8</f>
        <v>2021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13</v>
      </c>
      <c r="H7" s="48" t="str">
        <f t="shared" si="10"/>
        <v>広島県　広島市</v>
      </c>
      <c r="I7" s="48" t="str">
        <f t="shared" si="10"/>
        <v>舟入町駐車場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46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694</v>
      </c>
      <c r="V7" s="51">
        <f t="shared" si="10"/>
        <v>55</v>
      </c>
      <c r="W7" s="51">
        <f t="shared" si="10"/>
        <v>200</v>
      </c>
      <c r="X7" s="50" t="str">
        <f t="shared" si="10"/>
        <v>利用料金制</v>
      </c>
      <c r="Y7" s="52">
        <f>Y8</f>
        <v>162.80000000000001</v>
      </c>
      <c r="Z7" s="52">
        <f t="shared" ref="Z7:AH7" si="11">Z8</f>
        <v>133.69999999999999</v>
      </c>
      <c r="AA7" s="52">
        <f t="shared" si="11"/>
        <v>123.3</v>
      </c>
      <c r="AB7" s="52">
        <f t="shared" si="11"/>
        <v>157.4</v>
      </c>
      <c r="AC7" s="52">
        <f t="shared" si="11"/>
        <v>166</v>
      </c>
      <c r="AD7" s="52">
        <f t="shared" si="11"/>
        <v>241.9</v>
      </c>
      <c r="AE7" s="52">
        <f t="shared" si="11"/>
        <v>465.2</v>
      </c>
      <c r="AF7" s="52">
        <f t="shared" si="11"/>
        <v>1736.5</v>
      </c>
      <c r="AG7" s="52">
        <f t="shared" si="11"/>
        <v>3200.8</v>
      </c>
      <c r="AH7" s="52">
        <f t="shared" si="11"/>
        <v>274.39999999999998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2.2999999999999998</v>
      </c>
      <c r="AP7" s="52">
        <f t="shared" si="12"/>
        <v>9.6999999999999993</v>
      </c>
      <c r="AQ7" s="52">
        <f t="shared" si="12"/>
        <v>1.3</v>
      </c>
      <c r="AR7" s="52">
        <f t="shared" si="12"/>
        <v>4.8</v>
      </c>
      <c r="AS7" s="52">
        <f t="shared" si="12"/>
        <v>3.3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33</v>
      </c>
      <c r="BA7" s="53">
        <f t="shared" si="13"/>
        <v>14</v>
      </c>
      <c r="BB7" s="53">
        <f t="shared" si="13"/>
        <v>4</v>
      </c>
      <c r="BC7" s="53">
        <f t="shared" si="13"/>
        <v>98</v>
      </c>
      <c r="BD7" s="53">
        <f t="shared" si="13"/>
        <v>13</v>
      </c>
      <c r="BE7" s="51"/>
      <c r="BF7" s="52">
        <f>BF8</f>
        <v>38.6</v>
      </c>
      <c r="BG7" s="52">
        <f t="shared" ref="BG7:BO7" si="14">BG8</f>
        <v>25.2</v>
      </c>
      <c r="BH7" s="52">
        <f t="shared" si="14"/>
        <v>18.899999999999999</v>
      </c>
      <c r="BI7" s="52">
        <f t="shared" si="14"/>
        <v>36.6</v>
      </c>
      <c r="BJ7" s="52">
        <f t="shared" si="14"/>
        <v>39.9</v>
      </c>
      <c r="BK7" s="52">
        <f t="shared" si="14"/>
        <v>19.8</v>
      </c>
      <c r="BL7" s="52">
        <f t="shared" si="14"/>
        <v>33.700000000000003</v>
      </c>
      <c r="BM7" s="52">
        <f t="shared" si="14"/>
        <v>28.9</v>
      </c>
      <c r="BN7" s="52">
        <f t="shared" si="14"/>
        <v>-56.4</v>
      </c>
      <c r="BO7" s="52">
        <f t="shared" si="14"/>
        <v>16.899999999999999</v>
      </c>
      <c r="BP7" s="49"/>
      <c r="BQ7" s="53">
        <f>BQ8</f>
        <v>5331</v>
      </c>
      <c r="BR7" s="53">
        <f t="shared" ref="BR7:BZ7" si="15">BR8</f>
        <v>3240</v>
      </c>
      <c r="BS7" s="53">
        <f t="shared" si="15"/>
        <v>2158</v>
      </c>
      <c r="BT7" s="53">
        <f t="shared" si="15"/>
        <v>4914</v>
      </c>
      <c r="BU7" s="53">
        <f t="shared" si="15"/>
        <v>4922</v>
      </c>
      <c r="BV7" s="53">
        <f t="shared" si="15"/>
        <v>8624</v>
      </c>
      <c r="BW7" s="53">
        <f t="shared" si="15"/>
        <v>6546</v>
      </c>
      <c r="BX7" s="53">
        <f t="shared" si="15"/>
        <v>8262</v>
      </c>
      <c r="BY7" s="53">
        <f t="shared" si="15"/>
        <v>1059</v>
      </c>
      <c r="BZ7" s="53">
        <f t="shared" si="15"/>
        <v>2866</v>
      </c>
      <c r="CA7" s="51"/>
      <c r="CB7" s="52" t="s">
        <v>109</v>
      </c>
      <c r="CC7" s="52" t="s">
        <v>109</v>
      </c>
      <c r="CD7" s="52" t="s">
        <v>109</v>
      </c>
      <c r="CE7" s="52" t="s">
        <v>109</v>
      </c>
      <c r="CF7" s="52" t="s">
        <v>109</v>
      </c>
      <c r="CG7" s="52" t="s">
        <v>109</v>
      </c>
      <c r="CH7" s="52" t="s">
        <v>109</v>
      </c>
      <c r="CI7" s="52" t="s">
        <v>109</v>
      </c>
      <c r="CJ7" s="52" t="s">
        <v>109</v>
      </c>
      <c r="CK7" s="52" t="s">
        <v>107</v>
      </c>
      <c r="CL7" s="49"/>
      <c r="CM7" s="51">
        <f>CM8</f>
        <v>0</v>
      </c>
      <c r="CN7" s="51">
        <f>CN8</f>
        <v>0</v>
      </c>
      <c r="CO7" s="52" t="s">
        <v>109</v>
      </c>
      <c r="CP7" s="52" t="s">
        <v>109</v>
      </c>
      <c r="CQ7" s="52" t="s">
        <v>109</v>
      </c>
      <c r="CR7" s="52" t="s">
        <v>109</v>
      </c>
      <c r="CS7" s="52" t="s">
        <v>109</v>
      </c>
      <c r="CT7" s="52" t="s">
        <v>109</v>
      </c>
      <c r="CU7" s="52" t="s">
        <v>109</v>
      </c>
      <c r="CV7" s="52" t="s">
        <v>109</v>
      </c>
      <c r="CW7" s="52" t="s">
        <v>109</v>
      </c>
      <c r="CX7" s="52" t="s">
        <v>107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176</v>
      </c>
      <c r="DD7" s="52">
        <f t="shared" si="16"/>
        <v>192.1</v>
      </c>
      <c r="DE7" s="52">
        <f t="shared" si="16"/>
        <v>59.6</v>
      </c>
      <c r="DF7" s="52">
        <f t="shared" si="16"/>
        <v>51.7</v>
      </c>
      <c r="DG7" s="52">
        <f t="shared" si="16"/>
        <v>51.5</v>
      </c>
      <c r="DH7" s="52">
        <f t="shared" si="16"/>
        <v>764.6</v>
      </c>
      <c r="DI7" s="52">
        <f t="shared" si="16"/>
        <v>72.599999999999994</v>
      </c>
      <c r="DJ7" s="49"/>
      <c r="DK7" s="52">
        <f>DK8</f>
        <v>214.5</v>
      </c>
      <c r="DL7" s="52">
        <f t="shared" ref="DL7:DT7" si="17">DL8</f>
        <v>207.3</v>
      </c>
      <c r="DM7" s="52">
        <f t="shared" si="17"/>
        <v>192.7</v>
      </c>
      <c r="DN7" s="52">
        <f t="shared" si="17"/>
        <v>225.5</v>
      </c>
      <c r="DO7" s="52">
        <f t="shared" si="17"/>
        <v>210.9</v>
      </c>
      <c r="DP7" s="52">
        <f t="shared" si="17"/>
        <v>151.19999999999999</v>
      </c>
      <c r="DQ7" s="52">
        <f t="shared" si="17"/>
        <v>159.69999999999999</v>
      </c>
      <c r="DR7" s="52">
        <f t="shared" si="17"/>
        <v>159.6</v>
      </c>
      <c r="DS7" s="52">
        <f t="shared" si="17"/>
        <v>128.5</v>
      </c>
      <c r="DT7" s="52">
        <f t="shared" si="17"/>
        <v>138.1</v>
      </c>
      <c r="DU7" s="49"/>
    </row>
    <row r="8" spans="1:125" s="54" customFormat="1" x14ac:dyDescent="0.15">
      <c r="A8" s="37"/>
      <c r="B8" s="55">
        <v>2021</v>
      </c>
      <c r="C8" s="55">
        <v>341002</v>
      </c>
      <c r="D8" s="55">
        <v>47</v>
      </c>
      <c r="E8" s="55">
        <v>14</v>
      </c>
      <c r="F8" s="55">
        <v>0</v>
      </c>
      <c r="G8" s="55">
        <v>13</v>
      </c>
      <c r="H8" s="55" t="s">
        <v>110</v>
      </c>
      <c r="I8" s="55" t="s">
        <v>111</v>
      </c>
      <c r="J8" s="55" t="s">
        <v>112</v>
      </c>
      <c r="K8" s="55" t="s">
        <v>113</v>
      </c>
      <c r="L8" s="55" t="s">
        <v>114</v>
      </c>
      <c r="M8" s="55" t="s">
        <v>115</v>
      </c>
      <c r="N8" s="55" t="s">
        <v>116</v>
      </c>
      <c r="O8" s="56" t="s">
        <v>117</v>
      </c>
      <c r="P8" s="57" t="s">
        <v>118</v>
      </c>
      <c r="Q8" s="57" t="s">
        <v>119</v>
      </c>
      <c r="R8" s="58">
        <v>46</v>
      </c>
      <c r="S8" s="57" t="s">
        <v>120</v>
      </c>
      <c r="T8" s="57" t="s">
        <v>121</v>
      </c>
      <c r="U8" s="58">
        <v>694</v>
      </c>
      <c r="V8" s="58">
        <v>55</v>
      </c>
      <c r="W8" s="58">
        <v>200</v>
      </c>
      <c r="X8" s="57" t="s">
        <v>122</v>
      </c>
      <c r="Y8" s="59">
        <v>162.80000000000001</v>
      </c>
      <c r="Z8" s="59">
        <v>133.69999999999999</v>
      </c>
      <c r="AA8" s="59">
        <v>123.3</v>
      </c>
      <c r="AB8" s="59">
        <v>157.4</v>
      </c>
      <c r="AC8" s="59">
        <v>166</v>
      </c>
      <c r="AD8" s="59">
        <v>241.9</v>
      </c>
      <c r="AE8" s="59">
        <v>465.2</v>
      </c>
      <c r="AF8" s="59">
        <v>1736.5</v>
      </c>
      <c r="AG8" s="59">
        <v>3200.8</v>
      </c>
      <c r="AH8" s="59">
        <v>274.39999999999998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2.2999999999999998</v>
      </c>
      <c r="AP8" s="59">
        <v>9.6999999999999993</v>
      </c>
      <c r="AQ8" s="59">
        <v>1.3</v>
      </c>
      <c r="AR8" s="59">
        <v>4.8</v>
      </c>
      <c r="AS8" s="59">
        <v>3.3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33</v>
      </c>
      <c r="BA8" s="60">
        <v>14</v>
      </c>
      <c r="BB8" s="60">
        <v>4</v>
      </c>
      <c r="BC8" s="60">
        <v>98</v>
      </c>
      <c r="BD8" s="60">
        <v>13</v>
      </c>
      <c r="BE8" s="60">
        <v>3111</v>
      </c>
      <c r="BF8" s="59">
        <v>38.6</v>
      </c>
      <c r="BG8" s="59">
        <v>25.2</v>
      </c>
      <c r="BH8" s="59">
        <v>18.899999999999999</v>
      </c>
      <c r="BI8" s="59">
        <v>36.6</v>
      </c>
      <c r="BJ8" s="59">
        <v>39.9</v>
      </c>
      <c r="BK8" s="59">
        <v>19.8</v>
      </c>
      <c r="BL8" s="59">
        <v>33.700000000000003</v>
      </c>
      <c r="BM8" s="59">
        <v>28.9</v>
      </c>
      <c r="BN8" s="59">
        <v>-56.4</v>
      </c>
      <c r="BO8" s="59">
        <v>16.899999999999999</v>
      </c>
      <c r="BP8" s="56">
        <v>0.8</v>
      </c>
      <c r="BQ8" s="60">
        <v>5331</v>
      </c>
      <c r="BR8" s="60">
        <v>3240</v>
      </c>
      <c r="BS8" s="60">
        <v>2158</v>
      </c>
      <c r="BT8" s="61">
        <v>4914</v>
      </c>
      <c r="BU8" s="61">
        <v>4922</v>
      </c>
      <c r="BV8" s="60">
        <v>8624</v>
      </c>
      <c r="BW8" s="60">
        <v>6546</v>
      </c>
      <c r="BX8" s="60">
        <v>8262</v>
      </c>
      <c r="BY8" s="60">
        <v>1059</v>
      </c>
      <c r="BZ8" s="60">
        <v>2866</v>
      </c>
      <c r="CA8" s="58">
        <v>10906</v>
      </c>
      <c r="CB8" s="59" t="s">
        <v>114</v>
      </c>
      <c r="CC8" s="59" t="s">
        <v>114</v>
      </c>
      <c r="CD8" s="59" t="s">
        <v>114</v>
      </c>
      <c r="CE8" s="59" t="s">
        <v>114</v>
      </c>
      <c r="CF8" s="59" t="s">
        <v>114</v>
      </c>
      <c r="CG8" s="59" t="s">
        <v>114</v>
      </c>
      <c r="CH8" s="59" t="s">
        <v>114</v>
      </c>
      <c r="CI8" s="59" t="s">
        <v>114</v>
      </c>
      <c r="CJ8" s="59" t="s">
        <v>114</v>
      </c>
      <c r="CK8" s="59" t="s">
        <v>114</v>
      </c>
      <c r="CL8" s="56" t="s">
        <v>114</v>
      </c>
      <c r="CM8" s="58">
        <v>0</v>
      </c>
      <c r="CN8" s="58">
        <v>0</v>
      </c>
      <c r="CO8" s="59" t="s">
        <v>114</v>
      </c>
      <c r="CP8" s="59" t="s">
        <v>114</v>
      </c>
      <c r="CQ8" s="59" t="s">
        <v>114</v>
      </c>
      <c r="CR8" s="59" t="s">
        <v>114</v>
      </c>
      <c r="CS8" s="59" t="s">
        <v>114</v>
      </c>
      <c r="CT8" s="59" t="s">
        <v>114</v>
      </c>
      <c r="CU8" s="59" t="s">
        <v>114</v>
      </c>
      <c r="CV8" s="59" t="s">
        <v>114</v>
      </c>
      <c r="CW8" s="59" t="s">
        <v>114</v>
      </c>
      <c r="CX8" s="59" t="s">
        <v>114</v>
      </c>
      <c r="CY8" s="56" t="s">
        <v>114</v>
      </c>
      <c r="CZ8" s="59">
        <v>0</v>
      </c>
      <c r="DA8" s="59">
        <v>0</v>
      </c>
      <c r="DB8" s="59">
        <v>0</v>
      </c>
      <c r="DC8" s="59">
        <v>176</v>
      </c>
      <c r="DD8" s="59">
        <v>192.1</v>
      </c>
      <c r="DE8" s="59">
        <v>59.6</v>
      </c>
      <c r="DF8" s="59">
        <v>51.7</v>
      </c>
      <c r="DG8" s="59">
        <v>51.5</v>
      </c>
      <c r="DH8" s="59">
        <v>764.6</v>
      </c>
      <c r="DI8" s="59">
        <v>72.599999999999994</v>
      </c>
      <c r="DJ8" s="56">
        <v>99.8</v>
      </c>
      <c r="DK8" s="59">
        <v>214.5</v>
      </c>
      <c r="DL8" s="59">
        <v>207.3</v>
      </c>
      <c r="DM8" s="59">
        <v>192.7</v>
      </c>
      <c r="DN8" s="59">
        <v>225.5</v>
      </c>
      <c r="DO8" s="59">
        <v>210.9</v>
      </c>
      <c r="DP8" s="59">
        <v>151.19999999999999</v>
      </c>
      <c r="DQ8" s="59">
        <v>159.69999999999999</v>
      </c>
      <c r="DR8" s="59">
        <v>159.6</v>
      </c>
      <c r="DS8" s="59">
        <v>128.5</v>
      </c>
      <c r="DT8" s="59">
        <v>138.1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123</v>
      </c>
      <c r="C10" s="64" t="s">
        <v>124</v>
      </c>
      <c r="D10" s="64" t="s">
        <v>125</v>
      </c>
      <c r="E10" s="64" t="s">
        <v>126</v>
      </c>
      <c r="F10" s="64" t="s">
        <v>127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松田　優輝</cp:lastModifiedBy>
  <cp:lastPrinted>2023-01-25T02:22:19Z</cp:lastPrinted>
  <dcterms:created xsi:type="dcterms:W3CDTF">2022-12-09T03:30:10Z</dcterms:created>
  <dcterms:modified xsi:type="dcterms:W3CDTF">2023-01-25T02:22:21Z</dcterms:modified>
  <cp:category/>
</cp:coreProperties>
</file>