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BcGMFkzKRqSPL7AkomS6V0YBYI74UG9CrGE71+rD4vYDxqQaMahP5bplBD7YiJJWH58rV1t5uHeBDqqKtvmG3w==" workbookSaltValue="vdw4sm93R8oEgceIrCw4K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HJ30" i="4" l="1"/>
  <c r="MI76" i="4"/>
  <c r="HJ51" i="4"/>
  <c r="IT76" i="4"/>
  <c r="CS51" i="4"/>
  <c r="CS30" i="4"/>
  <c r="BZ76" i="4"/>
  <c r="MA51" i="4"/>
  <c r="MA30" i="4"/>
  <c r="C11" i="5"/>
  <c r="D11" i="5"/>
  <c r="E11" i="5"/>
  <c r="B11" i="5"/>
  <c r="BZ30" i="4" l="1"/>
  <c r="LH51" i="4"/>
  <c r="LT76" i="4"/>
  <c r="GQ51" i="4"/>
  <c r="BK76" i="4"/>
  <c r="LH30" i="4"/>
  <c r="IE76" i="4"/>
  <c r="BZ51" i="4"/>
  <c r="GQ30" i="4"/>
  <c r="HP76" i="4"/>
  <c r="KO51" i="4"/>
  <c r="LE76" i="4"/>
  <c r="FX51" i="4"/>
  <c r="KO30" i="4"/>
  <c r="BG51" i="4"/>
  <c r="FX30" i="4"/>
  <c r="BG30" i="4"/>
  <c r="AV76" i="4"/>
  <c r="KP76" i="4"/>
  <c r="JV30" i="4"/>
  <c r="FE30" i="4"/>
  <c r="HA76" i="4"/>
  <c r="AN30" i="4"/>
  <c r="AG76" i="4"/>
  <c r="JV51" i="4"/>
  <c r="FE51" i="4"/>
  <c r="AN51" i="4"/>
  <c r="R76" i="4"/>
  <c r="JC51" i="4"/>
  <c r="GL76" i="4"/>
  <c r="KA76" i="4"/>
  <c r="EL51" i="4"/>
  <c r="JC30" i="4"/>
  <c r="U30" i="4"/>
  <c r="U51" i="4"/>
  <c r="EL30" i="4"/>
</calcChain>
</file>

<file path=xl/sharedStrings.xml><?xml version="1.0" encoding="utf-8"?>
<sst xmlns="http://schemas.openxmlformats.org/spreadsheetml/2006/main" count="278" uniqueCount="140">
  <si>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</si>
  <si>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</si>
  <si>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</si>
  <si>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</si>
  <si>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</si>
  <si>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</si>
  <si>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</si>
  <si>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</si>
  <si>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</si>
  <si>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</si>
  <si>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</si>
  <si>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</si>
  <si>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</si>
  <si>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</si>
  <si>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</si>
  <si>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</si>
  <si>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</si>
  <si>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</si>
  <si>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</si>
  <si>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</si>
  <si>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</si>
  <si>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</si>
  <si>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</si>
  <si>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</si>
  <si>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</si>
  <si>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</si>
  <si>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</si>
  <si>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</si>
  <si>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</si>
  <si>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</si>
  <si>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</si>
  <si>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</si>
  <si>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</si>
  <si>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</si>
  <si>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</si>
  <si>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</si>
  <si>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</si>
  <si>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</si>
  <si>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</si>
  <si>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</si>
  <si>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</si>
  <si>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</si>
  <si>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</si>
  <si>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</si>
  <si>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</si>
  <si>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</si>
  <si>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</si>
  <si>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</si>
  <si>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</si>
  <si>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</si>
  <si>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</si>
  <si>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</si>
  <si>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</si>
  <si>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</si>
  <si>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</si>
  <si>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</si>
  <si>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</si>
  <si>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</si>
  <si>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</si>
  <si>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</si>
  <si>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</si>
  <si>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</si>
  <si>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</si>
  <si>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</si>
  <si>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</si>
  <si>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</si>
  <si>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</si>
  <si>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</si>
  <si>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</si>
  <si>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</si>
  <si>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</si>
  <si>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</si>
  <si>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</si>
  <si>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</si>
  <si>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</si>
  <si>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</si>
  <si>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</si>
  <si>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</si>
  <si>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</si>
  <si>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</si>
  <si>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</si>
  <si>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</si>
  <si>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</si>
  <si>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</si>
  <si>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</si>
  <si>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</si>
  <si>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</si>
  <si>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</si>
  <si>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</si>
  <si>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</si>
  <si>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</si>
  <si>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</si>
  <si>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</si>
  <si>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</si>
  <si>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</si>
  <si>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</si>
  <si>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</si>
  <si>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</si>
  <si>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</si>
  <si>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</si>
  <si>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</si>
  <si>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</si>
  <si>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</si>
  <si>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</si>
  <si>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</si>
  <si>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</si>
  <si>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</si>
  <si>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</si>
  <si>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</si>
  <si>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</si>
  <si>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</si>
  <si>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</si>
  <si>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</si>
  <si>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</si>
  <si>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</si>
  <si>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</si>
  <si>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</si>
  <si>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</si>
  <si>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</si>
  <si>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鶴見町駐車場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</si>
  <si>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</si>
  <si>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</si>
  <si>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</si>
  <si>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</si>
  <si>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</si>
  <si>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</si>
  <si>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</si>
  <si>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</si>
  <si>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</si>
  <si>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</si>
  <si>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</si>
  <si>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</si>
  <si>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</si>
  <si>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</si>
  <si>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</si>
  <si>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</si>
  <si>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2">
      <t>ウエ</t>
    </rPh>
    <rPh sb="178" eb="179">
      <t>タカ</t>
    </rPh>
    <rPh sb="180" eb="183">
      <t>シュウエキセイ</t>
    </rPh>
    <rPh sb="184" eb="186">
      <t>カクホ</t>
    </rPh>
    <phoneticPr fontId="15"/>
  </si>
  <si>
    <t>⑪稼働率
　類似施設平均値を下回っているものの、一定の稼働率があります。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4" eb="26">
      <t>イッテイ</t>
    </rPh>
    <rPh sb="27" eb="30">
      <t>カドウリツ</t>
    </rPh>
    <phoneticPr fontId="15"/>
  </si>
  <si>
    <t>　収益性、稼働率共に安定した駐車場です。引き続き、利用者の声を反映させながら、運営を推進していきます。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9" eb="41">
      <t>ウンエイ</t>
    </rPh>
    <rPh sb="42" eb="44">
      <t>スイシン</t>
    </rPh>
    <phoneticPr fontId="5"/>
  </si>
  <si>
    <t>⑦敷地の地価
　道路上に設置しています。
⑧設備投資見込額
　ありません。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rPh sb="53" eb="55">
      <t>ルイジ</t>
    </rPh>
    <rPh sb="55" eb="57">
      <t>シセツ</t>
    </rPh>
    <rPh sb="57" eb="60">
      <t>ヘイキンチ</t>
    </rPh>
    <rPh sb="61" eb="62">
      <t>ウエ</t>
    </rPh>
    <rPh sb="69" eb="72">
      <t>コウサイヒ</t>
    </rPh>
    <rPh sb="73" eb="75">
      <t>ショウカン</t>
    </rPh>
    <rPh sb="76" eb="77">
      <t>トモナ</t>
    </rPh>
    <rPh sb="78" eb="80">
      <t>テイカ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</si>
</sst>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272.60000000000002</c:v>
                </c:pt>
                <c:pt idx="1">
                  <c:v>213.1</c:v>
                </c:pt>
                <c:pt idx="2">
                  <c:v>253.2</c:v>
                </c:pt>
                <c:pt idx="3">
                  <c:v>217.1</c:v>
                </c:pt>
                <c:pt idx="4">
                  <c:v>251.7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6-4B71-B053-135AC84F7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6-4B71-B053-135AC84F7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81.2</c:v>
                </c:pt>
                <c:pt idx="2">
                  <c:v>72.099999999999994</c:v>
                </c:pt>
                <c:pt idx="3">
                  <c:v>90</c:v>
                </c:pt>
                <c:pt idx="4">
                  <c:v>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4-41AA-B6B3-C33DEFB20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4-41AA-B6B3-C33DEFB20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814-4F9C-968A-B7E2D0E76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4-4F9C-968A-B7E2D0E76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98A-46F9-A30C-2AB294D25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A-46F9-A30C-2AB294D25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5-4E56-9FFB-2762C0882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5-4E56-9FFB-2762C0882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37F-87E7-DE2B1DA8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1-437F-87E7-DE2B1DA8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261.8</c:v>
                </c:pt>
                <c:pt idx="1">
                  <c:v>245.5</c:v>
                </c:pt>
                <c:pt idx="2">
                  <c:v>265.5</c:v>
                </c:pt>
                <c:pt idx="3">
                  <c:v>232.7</c:v>
                </c:pt>
                <c:pt idx="4">
                  <c:v>218.2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C-4476-B814-A6C80B4DE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C-4476-B814-A6C80B4DE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53.2</c:v>
                </c:pt>
                <c:pt idx="2">
                  <c:v>60.7</c:v>
                </c:pt>
                <c:pt idx="3">
                  <c:v>54.1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5-47F8-A1E4-253C65597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5-47F8-A1E4-253C65597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14703</c:v>
                </c:pt>
                <c:pt idx="1">
                  <c:v>10943</c:v>
                </c:pt>
                <c:pt idx="2">
                  <c:v>14053</c:v>
                </c:pt>
                <c:pt idx="3">
                  <c:v>10062</c:v>
                </c:pt>
                <c:pt idx="4">
                  <c:v>11785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7-4B51-8292-371E0CD7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7-4B51-8292-371E0CD7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MR25" zoomScaleNormal="100" zoomScaleSheetLayoutView="70" workbookViewId="0">
      <selection activeCell="ND48" sqref="ND48:NR4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広島県広島市　鶴見町駐車場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736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126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55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272.60000000000002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213.1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253.2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217.1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251.7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261.8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245.5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265.5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232.7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218.2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471.5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384.2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754.2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383.4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338.4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6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3.8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2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10.199999999999999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5.0999999999999996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274.8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279.89999999999998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295.5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224.4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251.9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63.4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53.2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60.7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54.1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60.5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14703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10943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14053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10062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11785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21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38.299999999999997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30.4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33.6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-122.5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8.5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7814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22" t="s">
        <v>138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7" t="str">
        <f>データ!$B$11</f>
        <v>H29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 t="str">
        <f>データ!$C$11</f>
        <v>H30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 t="str">
        <f>データ!$D$11</f>
        <v>R01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 t="str">
        <f>データ!$E$11</f>
        <v>R02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 t="str">
        <f>データ!$F$11</f>
        <v>R03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2"/>
      <c r="CP76" s="2"/>
      <c r="CQ76" s="2"/>
      <c r="CR76" s="2"/>
      <c r="CS76" s="2"/>
      <c r="CT76" s="2"/>
      <c r="CU76" s="2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7" t="str">
        <f>データ!$B$11</f>
        <v>H29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 t="str">
        <f>データ!$C$11</f>
        <v>H30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 t="str">
        <f>データ!$D$11</f>
        <v>R01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 t="str">
        <f>データ!$E$11</f>
        <v>R02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 t="str">
        <f>データ!$F$11</f>
        <v>R03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7" t="str">
        <f>データ!$B$11</f>
        <v>H29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 t="str">
        <f>データ!$C$11</f>
        <v>H30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 t="str">
        <f>データ!$D$11</f>
        <v>R01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 t="str">
        <f>データ!$E$11</f>
        <v>R02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 t="str">
        <f>データ!$F$11</f>
        <v>R03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2"/>
      <c r="MY76" s="2"/>
      <c r="MZ76" s="2"/>
      <c r="NA76" s="2"/>
      <c r="NB76" s="2"/>
      <c r="NC76" s="32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 x14ac:dyDescent="0.15">
      <c r="A77" s="2"/>
      <c r="B77" s="11"/>
      <c r="C77" s="2"/>
      <c r="D77" s="2"/>
      <c r="E77" s="2"/>
      <c r="F77" s="2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2"/>
      <c r="FZ77" s="2"/>
      <c r="GA77" s="2"/>
      <c r="GB77" s="2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0">
        <f>データ!CZ7</f>
        <v>72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81.2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72.099999999999994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90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85.7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 x14ac:dyDescent="0.15">
      <c r="A78" s="2"/>
      <c r="B78" s="11"/>
      <c r="C78" s="2"/>
      <c r="D78" s="2"/>
      <c r="E78" s="2"/>
      <c r="F78" s="2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2"/>
      <c r="FZ78" s="2"/>
      <c r="GA78" s="2"/>
      <c r="GB78" s="2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0">
        <f>データ!DE7</f>
        <v>58.4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83.1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54.4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70.3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70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g02s6Se1V+cfU3VhmJqmrW9is08ztYbeOCTQPhyelnJeNYy6Ban4qCom9RoZh41AFFiFq6EwlzDb/oFZah9tg==" saltValue="R/LAbk4RpOzfm1ZSQr6c1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69</v>
      </c>
      <c r="CN4" s="150" t="s">
        <v>70</v>
      </c>
      <c r="CO4" s="141" t="s">
        <v>71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104</v>
      </c>
      <c r="AV5" s="47" t="s">
        <v>90</v>
      </c>
      <c r="AW5" s="47" t="s">
        <v>105</v>
      </c>
      <c r="AX5" s="47" t="s">
        <v>106</v>
      </c>
      <c r="AY5" s="47" t="s">
        <v>107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90</v>
      </c>
      <c r="BH5" s="47" t="s">
        <v>108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104</v>
      </c>
      <c r="BR5" s="47" t="s">
        <v>90</v>
      </c>
      <c r="BS5" s="47" t="s">
        <v>91</v>
      </c>
      <c r="BT5" s="47" t="s">
        <v>102</v>
      </c>
      <c r="BU5" s="47" t="s">
        <v>109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110</v>
      </c>
      <c r="CD5" s="47" t="s">
        <v>91</v>
      </c>
      <c r="CE5" s="47" t="s">
        <v>111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51"/>
      <c r="CN5" s="151"/>
      <c r="CO5" s="47" t="s">
        <v>89</v>
      </c>
      <c r="CP5" s="47" t="s">
        <v>101</v>
      </c>
      <c r="CQ5" s="47" t="s">
        <v>91</v>
      </c>
      <c r="CR5" s="47" t="s">
        <v>92</v>
      </c>
      <c r="CS5" s="47" t="s">
        <v>107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91</v>
      </c>
      <c r="DC5" s="47" t="s">
        <v>92</v>
      </c>
      <c r="DD5" s="47" t="s">
        <v>107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112</v>
      </c>
      <c r="DN5" s="47" t="s">
        <v>113</v>
      </c>
      <c r="DO5" s="47" t="s">
        <v>107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114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19</v>
      </c>
      <c r="H6" s="48" t="str">
        <f>SUBSTITUTE(H8,"　","")</f>
        <v>広島県広島市</v>
      </c>
      <c r="I6" s="48" t="str">
        <f t="shared" si="1"/>
        <v>鶴見町駐車場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35</v>
      </c>
      <c r="S6" s="50" t="str">
        <f t="shared" si="1"/>
        <v>商業施設</v>
      </c>
      <c r="T6" s="50" t="str">
        <f t="shared" si="1"/>
        <v>無</v>
      </c>
      <c r="U6" s="51">
        <f t="shared" si="1"/>
        <v>736</v>
      </c>
      <c r="V6" s="51">
        <f t="shared" si="1"/>
        <v>55</v>
      </c>
      <c r="W6" s="51">
        <f t="shared" si="1"/>
        <v>200</v>
      </c>
      <c r="X6" s="50" t="str">
        <f t="shared" si="1"/>
        <v>利用料金制</v>
      </c>
      <c r="Y6" s="52">
        <f>IF(Y8="-",NA(),Y8)</f>
        <v>272.60000000000002</v>
      </c>
      <c r="Z6" s="52">
        <f t="shared" ref="Z6:AH6" si="2">IF(Z8="-",NA(),Z8)</f>
        <v>213.1</v>
      </c>
      <c r="AA6" s="52">
        <f t="shared" si="2"/>
        <v>253.2</v>
      </c>
      <c r="AB6" s="52">
        <f t="shared" si="2"/>
        <v>217.1</v>
      </c>
      <c r="AC6" s="52">
        <f t="shared" si="2"/>
        <v>251.7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63.4</v>
      </c>
      <c r="BG6" s="52">
        <f t="shared" ref="BG6:BO6" si="5">IF(BG8="-",NA(),BG8)</f>
        <v>53.2</v>
      </c>
      <c r="BH6" s="52">
        <f t="shared" si="5"/>
        <v>60.7</v>
      </c>
      <c r="BI6" s="52">
        <f t="shared" si="5"/>
        <v>54.1</v>
      </c>
      <c r="BJ6" s="52">
        <f t="shared" si="5"/>
        <v>60.5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14703</v>
      </c>
      <c r="BR6" s="53">
        <f t="shared" ref="BR6:BZ6" si="6">IF(BR8="-",NA(),BR8)</f>
        <v>10943</v>
      </c>
      <c r="BS6" s="53">
        <f t="shared" si="6"/>
        <v>14053</v>
      </c>
      <c r="BT6" s="53">
        <f t="shared" si="6"/>
        <v>10062</v>
      </c>
      <c r="BU6" s="53">
        <f t="shared" si="6"/>
        <v>11785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115</v>
      </c>
      <c r="CZ6" s="52">
        <f>IF(CZ8="-",NA(),CZ8)</f>
        <v>72</v>
      </c>
      <c r="DA6" s="52">
        <f t="shared" ref="DA6:DI6" si="8">IF(DA8="-",NA(),DA8)</f>
        <v>81.2</v>
      </c>
      <c r="DB6" s="52">
        <f t="shared" si="8"/>
        <v>72.099999999999994</v>
      </c>
      <c r="DC6" s="52">
        <f t="shared" si="8"/>
        <v>90</v>
      </c>
      <c r="DD6" s="52">
        <f t="shared" si="8"/>
        <v>85.7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261.8</v>
      </c>
      <c r="DL6" s="52">
        <f t="shared" ref="DL6:DT6" si="9">IF(DL8="-",NA(),DL8)</f>
        <v>245.5</v>
      </c>
      <c r="DM6" s="52">
        <f t="shared" si="9"/>
        <v>265.5</v>
      </c>
      <c r="DN6" s="52">
        <f t="shared" si="9"/>
        <v>232.7</v>
      </c>
      <c r="DO6" s="52">
        <f t="shared" si="9"/>
        <v>218.2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116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19</v>
      </c>
      <c r="H7" s="48" t="str">
        <f t="shared" si="10"/>
        <v>広島県　広島市</v>
      </c>
      <c r="I7" s="48" t="str">
        <f t="shared" si="10"/>
        <v>鶴見町駐車場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35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736</v>
      </c>
      <c r="V7" s="51">
        <f t="shared" si="10"/>
        <v>55</v>
      </c>
      <c r="W7" s="51">
        <f t="shared" si="10"/>
        <v>200</v>
      </c>
      <c r="X7" s="50" t="str">
        <f t="shared" si="10"/>
        <v>利用料金制</v>
      </c>
      <c r="Y7" s="52">
        <f>Y8</f>
        <v>272.60000000000002</v>
      </c>
      <c r="Z7" s="52">
        <f t="shared" ref="Z7:AH7" si="11">Z8</f>
        <v>213.1</v>
      </c>
      <c r="AA7" s="52">
        <f t="shared" si="11"/>
        <v>253.2</v>
      </c>
      <c r="AB7" s="52">
        <f t="shared" si="11"/>
        <v>217.1</v>
      </c>
      <c r="AC7" s="52">
        <f t="shared" si="11"/>
        <v>251.7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63.4</v>
      </c>
      <c r="BG7" s="52">
        <f t="shared" ref="BG7:BO7" si="14">BG8</f>
        <v>53.2</v>
      </c>
      <c r="BH7" s="52">
        <f t="shared" si="14"/>
        <v>60.7</v>
      </c>
      <c r="BI7" s="52">
        <f t="shared" si="14"/>
        <v>54.1</v>
      </c>
      <c r="BJ7" s="52">
        <f t="shared" si="14"/>
        <v>60.5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14703</v>
      </c>
      <c r="BR7" s="53">
        <f t="shared" ref="BR7:BZ7" si="15">BR8</f>
        <v>10943</v>
      </c>
      <c r="BS7" s="53">
        <f t="shared" si="15"/>
        <v>14053</v>
      </c>
      <c r="BT7" s="53">
        <f t="shared" si="15"/>
        <v>10062</v>
      </c>
      <c r="BU7" s="53">
        <f t="shared" si="15"/>
        <v>11785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117</v>
      </c>
      <c r="CC7" s="52" t="s">
        <v>117</v>
      </c>
      <c r="CD7" s="52" t="s">
        <v>117</v>
      </c>
      <c r="CE7" s="52" t="s">
        <v>117</v>
      </c>
      <c r="CF7" s="52" t="s">
        <v>117</v>
      </c>
      <c r="CG7" s="52" t="s">
        <v>117</v>
      </c>
      <c r="CH7" s="52" t="s">
        <v>117</v>
      </c>
      <c r="CI7" s="52" t="s">
        <v>117</v>
      </c>
      <c r="CJ7" s="52" t="s">
        <v>117</v>
      </c>
      <c r="CK7" s="52" t="s">
        <v>115</v>
      </c>
      <c r="CL7" s="49"/>
      <c r="CM7" s="51">
        <f>CM8</f>
        <v>0</v>
      </c>
      <c r="CN7" s="51">
        <f>CN8</f>
        <v>0</v>
      </c>
      <c r="CO7" s="52" t="s">
        <v>117</v>
      </c>
      <c r="CP7" s="52" t="s">
        <v>117</v>
      </c>
      <c r="CQ7" s="52" t="s">
        <v>117</v>
      </c>
      <c r="CR7" s="52" t="s">
        <v>117</v>
      </c>
      <c r="CS7" s="52" t="s">
        <v>117</v>
      </c>
      <c r="CT7" s="52" t="s">
        <v>117</v>
      </c>
      <c r="CU7" s="52" t="s">
        <v>117</v>
      </c>
      <c r="CV7" s="52" t="s">
        <v>117</v>
      </c>
      <c r="CW7" s="52" t="s">
        <v>117</v>
      </c>
      <c r="CX7" s="52" t="s">
        <v>115</v>
      </c>
      <c r="CY7" s="49"/>
      <c r="CZ7" s="52">
        <f>CZ8</f>
        <v>72</v>
      </c>
      <c r="DA7" s="52">
        <f t="shared" ref="DA7:DI7" si="16">DA8</f>
        <v>81.2</v>
      </c>
      <c r="DB7" s="52">
        <f t="shared" si="16"/>
        <v>72.099999999999994</v>
      </c>
      <c r="DC7" s="52">
        <f t="shared" si="16"/>
        <v>90</v>
      </c>
      <c r="DD7" s="52">
        <f t="shared" si="16"/>
        <v>85.7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261.8</v>
      </c>
      <c r="DL7" s="52">
        <f t="shared" ref="DL7:DT7" si="17">DL8</f>
        <v>245.5</v>
      </c>
      <c r="DM7" s="52">
        <f t="shared" si="17"/>
        <v>265.5</v>
      </c>
      <c r="DN7" s="52">
        <f t="shared" si="17"/>
        <v>232.7</v>
      </c>
      <c r="DO7" s="52">
        <f t="shared" si="17"/>
        <v>218.2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19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35</v>
      </c>
      <c r="S8" s="57" t="s">
        <v>128</v>
      </c>
      <c r="T8" s="57" t="s">
        <v>129</v>
      </c>
      <c r="U8" s="58">
        <v>736</v>
      </c>
      <c r="V8" s="58">
        <v>55</v>
      </c>
      <c r="W8" s="58">
        <v>200</v>
      </c>
      <c r="X8" s="57" t="s">
        <v>130</v>
      </c>
      <c r="Y8" s="59">
        <v>272.60000000000002</v>
      </c>
      <c r="Z8" s="59">
        <v>213.1</v>
      </c>
      <c r="AA8" s="59">
        <v>253.2</v>
      </c>
      <c r="AB8" s="59">
        <v>217.1</v>
      </c>
      <c r="AC8" s="59">
        <v>251.7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63.4</v>
      </c>
      <c r="BG8" s="59">
        <v>53.2</v>
      </c>
      <c r="BH8" s="59">
        <v>60.7</v>
      </c>
      <c r="BI8" s="59">
        <v>54.1</v>
      </c>
      <c r="BJ8" s="59">
        <v>60.5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14703</v>
      </c>
      <c r="BR8" s="60">
        <v>10943</v>
      </c>
      <c r="BS8" s="60">
        <v>14053</v>
      </c>
      <c r="BT8" s="61">
        <v>10062</v>
      </c>
      <c r="BU8" s="61">
        <v>11785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0</v>
      </c>
      <c r="CN8" s="58">
        <v>0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72</v>
      </c>
      <c r="DA8" s="59">
        <v>81.2</v>
      </c>
      <c r="DB8" s="59">
        <v>72.099999999999994</v>
      </c>
      <c r="DC8" s="59">
        <v>90</v>
      </c>
      <c r="DD8" s="59">
        <v>85.7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261.8</v>
      </c>
      <c r="DL8" s="59">
        <v>245.5</v>
      </c>
      <c r="DM8" s="59">
        <v>265.5</v>
      </c>
      <c r="DN8" s="59">
        <v>232.7</v>
      </c>
      <c r="DO8" s="59">
        <v>218.2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131</v>
      </c>
      <c r="C10" s="64" t="s">
        <v>132</v>
      </c>
      <c r="D10" s="64" t="s">
        <v>133</v>
      </c>
      <c r="E10" s="64" t="s">
        <v>134</v>
      </c>
      <c r="F10" s="64" t="s">
        <v>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2023-01-25T02:13:48Z</cp:lastPrinted>
  <dcterms:created xsi:type="dcterms:W3CDTF">2022-12-09T03:30:14Z</dcterms:created>
  <dcterms:modified xsi:type="dcterms:W3CDTF">2023-01-25T02:36:28Z</dcterms:modified>
  <cp:category/>
</cp:coreProperties>
</file>