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4\99_公営企業関係\照会回答\公営企業に係る経営比較分析表（令和３年度決算）の分析等について（依頼）\"/>
    </mc:Choice>
  </mc:AlternateContent>
  <workbookProtection workbookAlgorithmName="SHA-512" workbookHashValue="BcGMFkzKRqSPL7AkomS6V0YBYI74UG9CrGE71+rD4vYDxqQaMahP5bplBD7YiJJWH58rV1t5uHeBDqqKtvmG3w==" workbookSaltValue="vdw4sm93R8oEgceIrCw4K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HJ30" i="4" l="1"/>
  <c r="MI76" i="4"/>
  <c r="HJ51" i="4"/>
  <c r="IT76" i="4"/>
  <c r="CS51" i="4"/>
  <c r="CS30" i="4"/>
  <c r="BZ76" i="4"/>
  <c r="MA51" i="4"/>
  <c r="MA30" i="4"/>
  <c r="C11" i="5"/>
  <c r="D11" i="5"/>
  <c r="E11" i="5"/>
  <c r="B11" i="5"/>
  <c r="BZ30" i="4" l="1"/>
  <c r="LH51" i="4"/>
  <c r="LT76" i="4"/>
  <c r="GQ51" i="4"/>
  <c r="BK76" i="4"/>
  <c r="LH30" i="4"/>
  <c r="IE76" i="4"/>
  <c r="BZ51" i="4"/>
  <c r="GQ30" i="4"/>
  <c r="HP76" i="4"/>
  <c r="KO51" i="4"/>
  <c r="LE76" i="4"/>
  <c r="FX51" i="4"/>
  <c r="KO30" i="4"/>
  <c r="BG51" i="4"/>
  <c r="FX30" i="4"/>
  <c r="BG30" i="4"/>
  <c r="AV76" i="4"/>
  <c r="KP76" i="4"/>
  <c r="JV30" i="4"/>
  <c r="FE30" i="4"/>
  <c r="HA76" i="4"/>
  <c r="AN30" i="4"/>
  <c r="AG76" i="4"/>
  <c r="JV51" i="4"/>
  <c r="FE51" i="4"/>
  <c r="AN51" i="4"/>
  <c r="R76" i="4"/>
  <c r="JC51" i="4"/>
  <c r="GL76" i="4"/>
  <c r="KA76" i="4"/>
  <c r="EL51" i="4"/>
  <c r="JC30" i="4"/>
  <c r="U30" i="4"/>
  <c r="U51" i="4"/>
  <c r="EL30" i="4"/>
</calcChain>
</file>

<file path=xl/sharedStrings.xml><?xml version="1.0" encoding="utf-8"?>
<sst xmlns="http://schemas.openxmlformats.org/spreadsheetml/2006/main" count="278" uniqueCount="140">
  <si>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</si>
  <si>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</si>
  <si>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</si>
  <si>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</si>
  <si>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</si>
  <si>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</si>
  <si>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</si>
  <si>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</si>
  <si>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</si>
  <si>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</si>
  <si>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</si>
  <si>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</si>
  <si>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</si>
  <si>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</si>
  <si>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</si>
  <si>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</si>
  <si>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</si>
  <si>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</si>
  <si>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</si>
  <si>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</si>
  <si>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</si>
  <si>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</si>
  <si>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</si>
  <si>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</si>
  <si>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</si>
  <si>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</si>
  <si>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</si>
  <si>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</si>
  <si>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</si>
  <si>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</si>
  <si>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</si>
  <si>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</si>
  <si>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</si>
  <si>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</si>
  <si>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</si>
  <si>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</si>
  <si>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</si>
  <si>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</si>
  <si>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</si>
  <si>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</si>
  <si>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</si>
  <si>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</si>
  <si>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</si>
  <si>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</si>
  <si>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</si>
  <si>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</si>
  <si>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</si>
  <si>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</si>
  <si>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</si>
  <si>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</si>
  <si>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</si>
  <si>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</si>
  <si>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</si>
  <si>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</si>
  <si>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</si>
  <si>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</si>
  <si>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</si>
  <si>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</si>
  <si>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</si>
  <si>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</si>
  <si>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</si>
  <si>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</si>
  <si>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</si>
  <si>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</si>
  <si>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</si>
  <si>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</si>
  <si>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</si>
  <si>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</si>
  <si>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</si>
  <si>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</si>
  <si>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</si>
  <si>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</si>
  <si>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</si>
  <si>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</si>
  <si>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</si>
  <si>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</si>
  <si>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</si>
  <si>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</si>
  <si>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</si>
  <si>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</si>
  <si>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</si>
  <si>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</si>
  <si>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</si>
  <si>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</si>
  <si>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</si>
  <si>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</si>
  <si>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</si>
  <si>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</si>
  <si>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</si>
  <si>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</si>
  <si>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</si>
  <si>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</si>
  <si>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</si>
  <si>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</si>
  <si>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</si>
  <si>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</si>
  <si>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</si>
  <si>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</si>
  <si>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</si>
  <si>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</si>
  <si>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</si>
  <si>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</si>
  <si>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</si>
  <si>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</si>
  <si>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</si>
  <si>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</si>
  <si>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</si>
  <si>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</si>
  <si>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</si>
  <si>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</si>
  <si>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</si>
  <si>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</si>
  <si>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</si>
  <si>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</si>
  <si>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</si>
  <si>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</si>
  <si>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</si>
  <si>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</si>
  <si>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</si>
  <si>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鶴見町駐車場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</si>
  <si>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</si>
  <si>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</si>
  <si>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</si>
  <si>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</si>
  <si>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</si>
  <si>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</si>
  <si>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</si>
  <si>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</si>
  <si>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</si>
  <si>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</si>
  <si>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</si>
  <si>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</si>
  <si>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</si>
  <si>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</si>
  <si>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</si>
  <si>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</si>
  <si>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類似施設平均値を下回っているものの、黒字で推移しています。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類似施設平均値を大幅に上回っており、高い収益性を確保しています。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シタマワ</t>
    </rPh>
    <rPh sb="28" eb="30">
      <t>クロジ</t>
    </rPh>
    <rPh sb="31" eb="33">
      <t>スイイ</t>
    </rPh>
    <rPh sb="41" eb="42">
      <t>タ</t>
    </rPh>
    <rPh sb="42" eb="44">
      <t>カイケイ</t>
    </rPh>
    <rPh sb="44" eb="47">
      <t>ホジョキン</t>
    </rPh>
    <rPh sb="47" eb="49">
      <t>ヒリツ</t>
    </rPh>
    <rPh sb="51" eb="52">
      <t>ホカ</t>
    </rPh>
    <rPh sb="52" eb="54">
      <t>カイケイ</t>
    </rPh>
    <rPh sb="57" eb="60">
      <t>ホジョキン</t>
    </rPh>
    <rPh sb="69" eb="71">
      <t>チュウシャ</t>
    </rPh>
    <rPh sb="71" eb="73">
      <t>ダイスウ</t>
    </rPh>
    <rPh sb="73" eb="75">
      <t>イチダイ</t>
    </rPh>
    <rPh sb="75" eb="76">
      <t>ア</t>
    </rPh>
    <rPh sb="79" eb="80">
      <t>ホカ</t>
    </rPh>
    <rPh sb="80" eb="82">
      <t>カイケイ</t>
    </rPh>
    <rPh sb="82" eb="85">
      <t>ホジョキン</t>
    </rPh>
    <rPh sb="85" eb="86">
      <t>ガク</t>
    </rPh>
    <rPh sb="88" eb="89">
      <t>ホカ</t>
    </rPh>
    <rPh sb="89" eb="91">
      <t>カイケイ</t>
    </rPh>
    <rPh sb="94" eb="97">
      <t>ホジョキン</t>
    </rPh>
    <rPh sb="106" eb="108">
      <t>ウリアゲ</t>
    </rPh>
    <rPh sb="108" eb="109">
      <t>タカ</t>
    </rPh>
    <rPh sb="112" eb="114">
      <t>ヒリツ</t>
    </rPh>
    <rPh sb="116" eb="118">
      <t>ルイジ</t>
    </rPh>
    <rPh sb="118" eb="120">
      <t>シセツ</t>
    </rPh>
    <rPh sb="120" eb="123">
      <t>ヘイキンチ</t>
    </rPh>
    <rPh sb="124" eb="126">
      <t>オオハバ</t>
    </rPh>
    <rPh sb="134" eb="135">
      <t>タカ</t>
    </rPh>
    <rPh sb="136" eb="138">
      <t>エイギョウ</t>
    </rPh>
    <rPh sb="138" eb="141">
      <t>ソウリエキ</t>
    </rPh>
    <rPh sb="142" eb="144">
      <t>カクホ</t>
    </rPh>
    <rPh sb="160" eb="162">
      <t>ルイジ</t>
    </rPh>
    <rPh sb="162" eb="164">
      <t>シセツ</t>
    </rPh>
    <rPh sb="164" eb="167">
      <t>ヘイキンチ</t>
    </rPh>
    <rPh sb="168" eb="170">
      <t>オオハバ</t>
    </rPh>
    <rPh sb="171" eb="172">
      <t>ウエ</t>
    </rPh>
    <rPh sb="178" eb="179">
      <t>タカ</t>
    </rPh>
    <rPh sb="180" eb="183">
      <t>シュウエキセイ</t>
    </rPh>
    <rPh sb="184" eb="186">
      <t>カクホ</t>
    </rPh>
    <phoneticPr fontId="15"/>
  </si>
  <si>
    <t>⑪稼働率
　類似施設平均値を下回っているものの、一定の稼働率があります。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シタマワ</t>
    </rPh>
    <rPh sb="24" eb="26">
      <t>イッテイ</t>
    </rPh>
    <rPh sb="27" eb="30">
      <t>カドウリツ</t>
    </rPh>
    <phoneticPr fontId="15"/>
  </si>
  <si>
    <t>　収益性、稼働率共に安定した駐車場です。引き続き、利用者の声を反映させながら、運営を推進していきます。</t>
    <rPh sb="1" eb="4">
      <t>シュウエキセイ</t>
    </rPh>
    <rPh sb="5" eb="8">
      <t>カドウリツ</t>
    </rPh>
    <rPh sb="8" eb="9">
      <t>トモ</t>
    </rPh>
    <rPh sb="10" eb="12">
      <t>アンテイ</t>
    </rPh>
    <rPh sb="14" eb="17">
      <t>チュウシャジョウ</t>
    </rPh>
    <rPh sb="20" eb="21">
      <t>ヒ</t>
    </rPh>
    <rPh sb="22" eb="23">
      <t>ツヅ</t>
    </rPh>
    <rPh sb="25" eb="28">
      <t>リヨウシャ</t>
    </rPh>
    <rPh sb="29" eb="30">
      <t>コエ</t>
    </rPh>
    <rPh sb="31" eb="33">
      <t>ハンエイ</t>
    </rPh>
    <rPh sb="39" eb="41">
      <t>ウンエイ</t>
    </rPh>
    <rPh sb="42" eb="44">
      <t>スイシン</t>
    </rPh>
    <phoneticPr fontId="5"/>
  </si>
  <si>
    <t>⑦敷地の地価
　道路上に設置しています。
⑧設備投資見込額
　ありません。
⑩企業債残高対料金収入比率
　類似施設平均値を上回っています。公債費の償還に伴い低下していきます。</t>
    <rPh sb="1" eb="3">
      <t>シキチ</t>
    </rPh>
    <rPh sb="4" eb="6">
      <t>チカ</t>
    </rPh>
    <rPh sb="8" eb="11">
      <t>ドウロジョウ</t>
    </rPh>
    <rPh sb="12" eb="14">
      <t>セッチ</t>
    </rPh>
    <rPh sb="53" eb="55">
      <t>ルイジ</t>
    </rPh>
    <rPh sb="55" eb="57">
      <t>シセツ</t>
    </rPh>
    <rPh sb="57" eb="60">
      <t>ヘイキンチ</t>
    </rPh>
    <rPh sb="61" eb="62">
      <t>ウエ</t>
    </rPh>
    <rPh sb="69" eb="72">
      <t>コウサイヒ</t>
    </rPh>
    <rPh sb="73" eb="75">
      <t>ショウカン</t>
    </rPh>
    <rPh sb="76" eb="77">
      <t>トモナ</t>
    </rPh>
    <rPh sb="78" eb="80">
      <t>テイカ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</si>
</sst>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272.60000000000002</c:v>
                </c:pt>
                <c:pt idx="1">
                  <c:v>213.1</c:v>
                </c:pt>
                <c:pt idx="2">
                  <c:v>253.2</c:v>
                </c:pt>
                <c:pt idx="3">
                  <c:v>217.1</c:v>
                </c:pt>
                <c:pt idx="4">
                  <c:v>251.7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6-4B71-B053-135AC84F7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471.5</c:v>
                </c:pt>
                <c:pt idx="1">
                  <c:v>384.2</c:v>
                </c:pt>
                <c:pt idx="2">
                  <c:v>754.2</c:v>
                </c:pt>
                <c:pt idx="3">
                  <c:v>383.4</c:v>
                </c:pt>
                <c:pt idx="4">
                  <c:v>338.4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16-4B71-B053-135AC84F7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72</c:v>
                </c:pt>
                <c:pt idx="1">
                  <c:v>81.2</c:v>
                </c:pt>
                <c:pt idx="2">
                  <c:v>72.099999999999994</c:v>
                </c:pt>
                <c:pt idx="3">
                  <c:v>90</c:v>
                </c:pt>
                <c:pt idx="4">
                  <c:v>85.7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4-41AA-B6B3-C33DEFB20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58.4</c:v>
                </c:pt>
                <c:pt idx="1">
                  <c:v>83.1</c:v>
                </c:pt>
                <c:pt idx="2">
                  <c:v>54.4</c:v>
                </c:pt>
                <c:pt idx="3">
                  <c:v>70.3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24-41AA-B6B3-C33DEFB20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814-4F9C-968A-B7E2D0E76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14-4F9C-968A-B7E2D0E76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98A-46F9-A30C-2AB294D25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A-46F9-A30C-2AB294D25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5-4E56-9FFB-2762C0882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6</c:v>
                </c:pt>
                <c:pt idx="1">
                  <c:v>3.8</c:v>
                </c:pt>
                <c:pt idx="2">
                  <c:v>2</c:v>
                </c:pt>
                <c:pt idx="3">
                  <c:v>10.199999999999999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55-4E56-9FFB-2762C0882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1-437F-87E7-DE2B1DA89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21</c:v>
                </c:pt>
                <c:pt idx="1">
                  <c:v>17</c:v>
                </c:pt>
                <c:pt idx="2">
                  <c:v>15</c:v>
                </c:pt>
                <c:pt idx="3">
                  <c:v>407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C1-437F-87E7-DE2B1DA89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261.8</c:v>
                </c:pt>
                <c:pt idx="1">
                  <c:v>245.5</c:v>
                </c:pt>
                <c:pt idx="2">
                  <c:v>265.5</c:v>
                </c:pt>
                <c:pt idx="3">
                  <c:v>232.7</c:v>
                </c:pt>
                <c:pt idx="4">
                  <c:v>218.2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C-4476-B814-A6C80B4DE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274.8</c:v>
                </c:pt>
                <c:pt idx="1">
                  <c:v>279.89999999999998</c:v>
                </c:pt>
                <c:pt idx="2">
                  <c:v>295.5</c:v>
                </c:pt>
                <c:pt idx="3">
                  <c:v>224.4</c:v>
                </c:pt>
                <c:pt idx="4">
                  <c:v>251.9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DC-4476-B814-A6C80B4DE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63.4</c:v>
                </c:pt>
                <c:pt idx="1">
                  <c:v>53.2</c:v>
                </c:pt>
                <c:pt idx="2">
                  <c:v>60.7</c:v>
                </c:pt>
                <c:pt idx="3">
                  <c:v>54.1</c:v>
                </c:pt>
                <c:pt idx="4">
                  <c:v>60.5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5-47F8-A1E4-253C65597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38.299999999999997</c:v>
                </c:pt>
                <c:pt idx="1">
                  <c:v>30.4</c:v>
                </c:pt>
                <c:pt idx="2">
                  <c:v>33.6</c:v>
                </c:pt>
                <c:pt idx="3">
                  <c:v>-122.5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05-47F8-A1E4-253C65597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14703</c:v>
                </c:pt>
                <c:pt idx="1">
                  <c:v>10943</c:v>
                </c:pt>
                <c:pt idx="2">
                  <c:v>14053</c:v>
                </c:pt>
                <c:pt idx="3">
                  <c:v>10062</c:v>
                </c:pt>
                <c:pt idx="4">
                  <c:v>11785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7-4B51-8292-371E0CD7E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7814</c:v>
                </c:pt>
                <c:pt idx="1">
                  <c:v>8183</c:v>
                </c:pt>
                <c:pt idx="2">
                  <c:v>7940</c:v>
                </c:pt>
                <c:pt idx="3">
                  <c:v>2576</c:v>
                </c:pt>
                <c:pt idx="4">
                  <c:v>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D7-4B51-8292-371E0CD7E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MR25" zoomScaleNormal="100" zoomScaleSheetLayoutView="70" workbookViewId="0">
      <selection activeCell="ND48" sqref="ND48:NR48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広島県広島市　鶴見町駐車場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Ａ３Ｂ１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商業施設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736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126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広場式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35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55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200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利用料金制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136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272.60000000000002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213.1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253.2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217.1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251.7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261.8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245.5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265.5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232.7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218.2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471.5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384.2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754.2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383.4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338.4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6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3.8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2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10.199999999999999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5.0999999999999996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274.8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279.89999999999998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295.5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224.4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251.9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139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137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63.4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53.2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60.7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54.1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60.5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14703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10943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14053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10062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11785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21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17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15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407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166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38.299999999999997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30.4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33.6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-122.5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8.5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7814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8183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7940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2576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4153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22" t="s">
        <v>138</v>
      </c>
      <c r="NE66" s="123"/>
      <c r="NF66" s="123"/>
      <c r="NG66" s="123"/>
      <c r="NH66" s="123"/>
      <c r="NI66" s="123"/>
      <c r="NJ66" s="123"/>
      <c r="NK66" s="123"/>
      <c r="NL66" s="123"/>
      <c r="NM66" s="123"/>
      <c r="NN66" s="123"/>
      <c r="NO66" s="123"/>
      <c r="NP66" s="123"/>
      <c r="NQ66" s="123"/>
      <c r="NR66" s="124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8">
        <f>データ!CM7</f>
        <v>0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22"/>
      <c r="NE67" s="123"/>
      <c r="NF67" s="123"/>
      <c r="NG67" s="123"/>
      <c r="NH67" s="123"/>
      <c r="NI67" s="123"/>
      <c r="NJ67" s="123"/>
      <c r="NK67" s="123"/>
      <c r="NL67" s="123"/>
      <c r="NM67" s="123"/>
      <c r="NN67" s="123"/>
      <c r="NO67" s="123"/>
      <c r="NP67" s="123"/>
      <c r="NQ67" s="123"/>
      <c r="NR67" s="124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22"/>
      <c r="NE68" s="123"/>
      <c r="NF68" s="123"/>
      <c r="NG68" s="123"/>
      <c r="NH68" s="123"/>
      <c r="NI68" s="123"/>
      <c r="NJ68" s="123"/>
      <c r="NK68" s="123"/>
      <c r="NL68" s="123"/>
      <c r="NM68" s="123"/>
      <c r="NN68" s="123"/>
      <c r="NO68" s="123"/>
      <c r="NP68" s="123"/>
      <c r="NQ68" s="123"/>
      <c r="NR68" s="124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22"/>
      <c r="NE69" s="123"/>
      <c r="NF69" s="123"/>
      <c r="NG69" s="123"/>
      <c r="NH69" s="123"/>
      <c r="NI69" s="123"/>
      <c r="NJ69" s="123"/>
      <c r="NK69" s="123"/>
      <c r="NL69" s="123"/>
      <c r="NM69" s="123"/>
      <c r="NN69" s="123"/>
      <c r="NO69" s="123"/>
      <c r="NP69" s="123"/>
      <c r="NQ69" s="123"/>
      <c r="NR69" s="124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22"/>
      <c r="NE70" s="123"/>
      <c r="NF70" s="123"/>
      <c r="NG70" s="123"/>
      <c r="NH70" s="123"/>
      <c r="NI70" s="123"/>
      <c r="NJ70" s="123"/>
      <c r="NK70" s="123"/>
      <c r="NL70" s="123"/>
      <c r="NM70" s="123"/>
      <c r="NN70" s="123"/>
      <c r="NO70" s="123"/>
      <c r="NP70" s="123"/>
      <c r="NQ70" s="123"/>
      <c r="NR70" s="124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22"/>
      <c r="NE71" s="123"/>
      <c r="NF71" s="123"/>
      <c r="NG71" s="123"/>
      <c r="NH71" s="123"/>
      <c r="NI71" s="123"/>
      <c r="NJ71" s="123"/>
      <c r="NK71" s="123"/>
      <c r="NL71" s="123"/>
      <c r="NM71" s="123"/>
      <c r="NN71" s="123"/>
      <c r="NO71" s="123"/>
      <c r="NP71" s="123"/>
      <c r="NQ71" s="123"/>
      <c r="NR71" s="124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22"/>
      <c r="NE72" s="123"/>
      <c r="NF72" s="123"/>
      <c r="NG72" s="123"/>
      <c r="NH72" s="123"/>
      <c r="NI72" s="123"/>
      <c r="NJ72" s="123"/>
      <c r="NK72" s="123"/>
      <c r="NL72" s="123"/>
      <c r="NM72" s="123"/>
      <c r="NN72" s="123"/>
      <c r="NO72" s="123"/>
      <c r="NP72" s="123"/>
      <c r="NQ72" s="123"/>
      <c r="NR72" s="124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22"/>
      <c r="NE73" s="123"/>
      <c r="NF73" s="123"/>
      <c r="NG73" s="123"/>
      <c r="NH73" s="123"/>
      <c r="NI73" s="123"/>
      <c r="NJ73" s="123"/>
      <c r="NK73" s="123"/>
      <c r="NL73" s="123"/>
      <c r="NM73" s="123"/>
      <c r="NN73" s="123"/>
      <c r="NO73" s="123"/>
      <c r="NP73" s="123"/>
      <c r="NQ73" s="123"/>
      <c r="NR73" s="124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22"/>
      <c r="NE74" s="123"/>
      <c r="NF74" s="123"/>
      <c r="NG74" s="123"/>
      <c r="NH74" s="123"/>
      <c r="NI74" s="123"/>
      <c r="NJ74" s="123"/>
      <c r="NK74" s="123"/>
      <c r="NL74" s="123"/>
      <c r="NM74" s="123"/>
      <c r="NN74" s="123"/>
      <c r="NO74" s="123"/>
      <c r="NP74" s="123"/>
      <c r="NQ74" s="123"/>
      <c r="NR74" s="124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22"/>
      <c r="NE75" s="123"/>
      <c r="NF75" s="123"/>
      <c r="NG75" s="123"/>
      <c r="NH75" s="123"/>
      <c r="NI75" s="123"/>
      <c r="NJ75" s="123"/>
      <c r="NK75" s="123"/>
      <c r="NL75" s="123"/>
      <c r="NM75" s="123"/>
      <c r="NN75" s="123"/>
      <c r="NO75" s="123"/>
      <c r="NP75" s="123"/>
      <c r="NQ75" s="123"/>
      <c r="NR75" s="124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7" t="str">
        <f>データ!$B$11</f>
        <v>H29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 t="str">
        <f>データ!$C$11</f>
        <v>H30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 t="str">
        <f>データ!$D$11</f>
        <v>R01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 t="str">
        <f>データ!$E$11</f>
        <v>R02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 t="str">
        <f>データ!$F$11</f>
        <v>R03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2"/>
      <c r="CP76" s="2"/>
      <c r="CQ76" s="2"/>
      <c r="CR76" s="2"/>
      <c r="CS76" s="2"/>
      <c r="CT76" s="2"/>
      <c r="CU76" s="2"/>
      <c r="CV76" s="128">
        <f>データ!CN7</f>
        <v>0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7" t="str">
        <f>データ!$B$11</f>
        <v>H29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 t="str">
        <f>データ!$C$11</f>
        <v>H30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 t="str">
        <f>データ!$D$11</f>
        <v>R01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 t="str">
        <f>データ!$E$11</f>
        <v>R02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 t="str">
        <f>データ!$F$11</f>
        <v>R03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7" t="str">
        <f>データ!$B$11</f>
        <v>H29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 t="str">
        <f>データ!$C$11</f>
        <v>H30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 t="str">
        <f>データ!$D$11</f>
        <v>R01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 t="str">
        <f>データ!$E$11</f>
        <v>R02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 t="str">
        <f>データ!$F$11</f>
        <v>R03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2"/>
      <c r="MY76" s="2"/>
      <c r="MZ76" s="2"/>
      <c r="NA76" s="2"/>
      <c r="NB76" s="2"/>
      <c r="NC76" s="32"/>
      <c r="ND76" s="122"/>
      <c r="NE76" s="123"/>
      <c r="NF76" s="123"/>
      <c r="NG76" s="123"/>
      <c r="NH76" s="123"/>
      <c r="NI76" s="123"/>
      <c r="NJ76" s="123"/>
      <c r="NK76" s="123"/>
      <c r="NL76" s="123"/>
      <c r="NM76" s="123"/>
      <c r="NN76" s="123"/>
      <c r="NO76" s="123"/>
      <c r="NP76" s="123"/>
      <c r="NQ76" s="123"/>
      <c r="NR76" s="124"/>
    </row>
    <row r="77" spans="1:382" ht="13.5" customHeight="1" x14ac:dyDescent="0.15">
      <c r="A77" s="2"/>
      <c r="B77" s="11"/>
      <c r="C77" s="2"/>
      <c r="D77" s="2"/>
      <c r="E77" s="2"/>
      <c r="F77" s="2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2"/>
      <c r="FZ77" s="2"/>
      <c r="GA77" s="2"/>
      <c r="GB77" s="2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0">
        <f>データ!CZ7</f>
        <v>72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81.2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72.099999999999994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90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85.7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22"/>
      <c r="NE77" s="123"/>
      <c r="NF77" s="123"/>
      <c r="NG77" s="123"/>
      <c r="NH77" s="123"/>
      <c r="NI77" s="123"/>
      <c r="NJ77" s="123"/>
      <c r="NK77" s="123"/>
      <c r="NL77" s="123"/>
      <c r="NM77" s="123"/>
      <c r="NN77" s="123"/>
      <c r="NO77" s="123"/>
      <c r="NP77" s="123"/>
      <c r="NQ77" s="123"/>
      <c r="NR77" s="124"/>
    </row>
    <row r="78" spans="1:382" ht="13.5" customHeight="1" x14ac:dyDescent="0.15">
      <c r="A78" s="2"/>
      <c r="B78" s="11"/>
      <c r="C78" s="2"/>
      <c r="D78" s="2"/>
      <c r="E78" s="2"/>
      <c r="F78" s="2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2"/>
      <c r="FZ78" s="2"/>
      <c r="GA78" s="2"/>
      <c r="GB78" s="2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0">
        <f>データ!DE7</f>
        <v>58.4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83.1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54.4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70.3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70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22"/>
      <c r="NE78" s="123"/>
      <c r="NF78" s="123"/>
      <c r="NG78" s="123"/>
      <c r="NH78" s="123"/>
      <c r="NI78" s="123"/>
      <c r="NJ78" s="123"/>
      <c r="NK78" s="123"/>
      <c r="NL78" s="123"/>
      <c r="NM78" s="123"/>
      <c r="NN78" s="123"/>
      <c r="NO78" s="123"/>
      <c r="NP78" s="123"/>
      <c r="NQ78" s="123"/>
      <c r="NR78" s="124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22"/>
      <c r="NE79" s="123"/>
      <c r="NF79" s="123"/>
      <c r="NG79" s="123"/>
      <c r="NH79" s="123"/>
      <c r="NI79" s="123"/>
      <c r="NJ79" s="123"/>
      <c r="NK79" s="123"/>
      <c r="NL79" s="123"/>
      <c r="NM79" s="123"/>
      <c r="NN79" s="123"/>
      <c r="NO79" s="123"/>
      <c r="NP79" s="123"/>
      <c r="NQ79" s="123"/>
      <c r="NR79" s="124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22"/>
      <c r="NE80" s="123"/>
      <c r="NF80" s="123"/>
      <c r="NG80" s="123"/>
      <c r="NH80" s="123"/>
      <c r="NI80" s="123"/>
      <c r="NJ80" s="123"/>
      <c r="NK80" s="123"/>
      <c r="NL80" s="123"/>
      <c r="NM80" s="123"/>
      <c r="NN80" s="123"/>
      <c r="NO80" s="123"/>
      <c r="NP80" s="123"/>
      <c r="NQ80" s="123"/>
      <c r="NR80" s="124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22"/>
      <c r="NE81" s="123"/>
      <c r="NF81" s="123"/>
      <c r="NG81" s="123"/>
      <c r="NH81" s="123"/>
      <c r="NI81" s="123"/>
      <c r="NJ81" s="123"/>
      <c r="NK81" s="123"/>
      <c r="NL81" s="123"/>
      <c r="NM81" s="123"/>
      <c r="NN81" s="123"/>
      <c r="NO81" s="123"/>
      <c r="NP81" s="123"/>
      <c r="NQ81" s="123"/>
      <c r="NR81" s="124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25"/>
      <c r="NE82" s="126"/>
      <c r="NF82" s="126"/>
      <c r="NG82" s="126"/>
      <c r="NH82" s="126"/>
      <c r="NI82" s="126"/>
      <c r="NJ82" s="126"/>
      <c r="NK82" s="126"/>
      <c r="NL82" s="126"/>
      <c r="NM82" s="126"/>
      <c r="NN82" s="126"/>
      <c r="NO82" s="126"/>
      <c r="NP82" s="126"/>
      <c r="NQ82" s="126"/>
      <c r="NR82" s="127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Hg02s6Se1V+cfU3VhmJqmrW9is08ztYbeOCTQPhyelnJeNYy6Ban4qCom9RoZh41AFFiFq6EwlzDb/oFZah9tg==" saltValue="R/LAbk4RpOzfm1ZSQr6c1w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44" t="s">
        <v>58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63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64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65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66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67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68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69</v>
      </c>
      <c r="CN4" s="150" t="s">
        <v>70</v>
      </c>
      <c r="CO4" s="141" t="s">
        <v>71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72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73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101</v>
      </c>
      <c r="AL5" s="47" t="s">
        <v>91</v>
      </c>
      <c r="AM5" s="47" t="s">
        <v>102</v>
      </c>
      <c r="AN5" s="47" t="s">
        <v>103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104</v>
      </c>
      <c r="AV5" s="47" t="s">
        <v>90</v>
      </c>
      <c r="AW5" s="47" t="s">
        <v>105</v>
      </c>
      <c r="AX5" s="47" t="s">
        <v>106</v>
      </c>
      <c r="AY5" s="47" t="s">
        <v>107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104</v>
      </c>
      <c r="BG5" s="47" t="s">
        <v>90</v>
      </c>
      <c r="BH5" s="47" t="s">
        <v>108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104</v>
      </c>
      <c r="BR5" s="47" t="s">
        <v>90</v>
      </c>
      <c r="BS5" s="47" t="s">
        <v>91</v>
      </c>
      <c r="BT5" s="47" t="s">
        <v>102</v>
      </c>
      <c r="BU5" s="47" t="s">
        <v>109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110</v>
      </c>
      <c r="CD5" s="47" t="s">
        <v>91</v>
      </c>
      <c r="CE5" s="47" t="s">
        <v>111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51"/>
      <c r="CN5" s="151"/>
      <c r="CO5" s="47" t="s">
        <v>89</v>
      </c>
      <c r="CP5" s="47" t="s">
        <v>101</v>
      </c>
      <c r="CQ5" s="47" t="s">
        <v>91</v>
      </c>
      <c r="CR5" s="47" t="s">
        <v>92</v>
      </c>
      <c r="CS5" s="47" t="s">
        <v>107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100</v>
      </c>
      <c r="DA5" s="47" t="s">
        <v>90</v>
      </c>
      <c r="DB5" s="47" t="s">
        <v>91</v>
      </c>
      <c r="DC5" s="47" t="s">
        <v>92</v>
      </c>
      <c r="DD5" s="47" t="s">
        <v>107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112</v>
      </c>
      <c r="DN5" s="47" t="s">
        <v>113</v>
      </c>
      <c r="DO5" s="47" t="s">
        <v>107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114</v>
      </c>
      <c r="B6" s="48">
        <f>B8</f>
        <v>2021</v>
      </c>
      <c r="C6" s="48">
        <f t="shared" ref="C6:X6" si="1">C8</f>
        <v>341002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19</v>
      </c>
      <c r="H6" s="48" t="str">
        <f>SUBSTITUTE(H8,"　","")</f>
        <v>広島県広島市</v>
      </c>
      <c r="I6" s="48" t="str">
        <f t="shared" si="1"/>
        <v>鶴見町駐車場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35</v>
      </c>
      <c r="S6" s="50" t="str">
        <f t="shared" si="1"/>
        <v>商業施設</v>
      </c>
      <c r="T6" s="50" t="str">
        <f t="shared" si="1"/>
        <v>無</v>
      </c>
      <c r="U6" s="51">
        <f t="shared" si="1"/>
        <v>736</v>
      </c>
      <c r="V6" s="51">
        <f t="shared" si="1"/>
        <v>55</v>
      </c>
      <c r="W6" s="51">
        <f t="shared" si="1"/>
        <v>200</v>
      </c>
      <c r="X6" s="50" t="str">
        <f t="shared" si="1"/>
        <v>利用料金制</v>
      </c>
      <c r="Y6" s="52">
        <f>IF(Y8="-",NA(),Y8)</f>
        <v>272.60000000000002</v>
      </c>
      <c r="Z6" s="52">
        <f t="shared" ref="Z6:AH6" si="2">IF(Z8="-",NA(),Z8)</f>
        <v>213.1</v>
      </c>
      <c r="AA6" s="52">
        <f t="shared" si="2"/>
        <v>253.2</v>
      </c>
      <c r="AB6" s="52">
        <f t="shared" si="2"/>
        <v>217.1</v>
      </c>
      <c r="AC6" s="52">
        <f t="shared" si="2"/>
        <v>251.7</v>
      </c>
      <c r="AD6" s="52">
        <f t="shared" si="2"/>
        <v>471.5</v>
      </c>
      <c r="AE6" s="52">
        <f t="shared" si="2"/>
        <v>384.2</v>
      </c>
      <c r="AF6" s="52">
        <f t="shared" si="2"/>
        <v>754.2</v>
      </c>
      <c r="AG6" s="52">
        <f t="shared" si="2"/>
        <v>383.4</v>
      </c>
      <c r="AH6" s="52">
        <f t="shared" si="2"/>
        <v>338.4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6</v>
      </c>
      <c r="AP6" s="52">
        <f t="shared" si="3"/>
        <v>3.8</v>
      </c>
      <c r="AQ6" s="52">
        <f t="shared" si="3"/>
        <v>2</v>
      </c>
      <c r="AR6" s="52">
        <f t="shared" si="3"/>
        <v>10.199999999999999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21</v>
      </c>
      <c r="BA6" s="53">
        <f t="shared" si="4"/>
        <v>17</v>
      </c>
      <c r="BB6" s="53">
        <f t="shared" si="4"/>
        <v>15</v>
      </c>
      <c r="BC6" s="53">
        <f t="shared" si="4"/>
        <v>407</v>
      </c>
      <c r="BD6" s="53">
        <f t="shared" si="4"/>
        <v>166</v>
      </c>
      <c r="BE6" s="51" t="str">
        <f>IF(BE8="-","",IF(BE8="-","【-】","【"&amp;SUBSTITUTE(TEXT(BE8,"#,##0"),"-","△")&amp;"】"))</f>
        <v>【3,111】</v>
      </c>
      <c r="BF6" s="52">
        <f>IF(BF8="-",NA(),BF8)</f>
        <v>63.4</v>
      </c>
      <c r="BG6" s="52">
        <f t="shared" ref="BG6:BO6" si="5">IF(BG8="-",NA(),BG8)</f>
        <v>53.2</v>
      </c>
      <c r="BH6" s="52">
        <f t="shared" si="5"/>
        <v>60.7</v>
      </c>
      <c r="BI6" s="52">
        <f t="shared" si="5"/>
        <v>54.1</v>
      </c>
      <c r="BJ6" s="52">
        <f t="shared" si="5"/>
        <v>60.5</v>
      </c>
      <c r="BK6" s="52">
        <f t="shared" si="5"/>
        <v>38.299999999999997</v>
      </c>
      <c r="BL6" s="52">
        <f t="shared" si="5"/>
        <v>30.4</v>
      </c>
      <c r="BM6" s="52">
        <f t="shared" si="5"/>
        <v>33.6</v>
      </c>
      <c r="BN6" s="52">
        <f t="shared" si="5"/>
        <v>-122.5</v>
      </c>
      <c r="BO6" s="52">
        <f t="shared" si="5"/>
        <v>8.5</v>
      </c>
      <c r="BP6" s="49" t="str">
        <f>IF(BP8="-","",IF(BP8="-","【-】","【"&amp;SUBSTITUTE(TEXT(BP8,"#,##0.0"),"-","△")&amp;"】"))</f>
        <v>【0.8】</v>
      </c>
      <c r="BQ6" s="53">
        <f>IF(BQ8="-",NA(),BQ8)</f>
        <v>14703</v>
      </c>
      <c r="BR6" s="53">
        <f t="shared" ref="BR6:BZ6" si="6">IF(BR8="-",NA(),BR8)</f>
        <v>10943</v>
      </c>
      <c r="BS6" s="53">
        <f t="shared" si="6"/>
        <v>14053</v>
      </c>
      <c r="BT6" s="53">
        <f t="shared" si="6"/>
        <v>10062</v>
      </c>
      <c r="BU6" s="53">
        <f t="shared" si="6"/>
        <v>11785</v>
      </c>
      <c r="BV6" s="53">
        <f t="shared" si="6"/>
        <v>7814</v>
      </c>
      <c r="BW6" s="53">
        <f t="shared" si="6"/>
        <v>8183</v>
      </c>
      <c r="BX6" s="53">
        <f t="shared" si="6"/>
        <v>7940</v>
      </c>
      <c r="BY6" s="53">
        <f t="shared" si="6"/>
        <v>2576</v>
      </c>
      <c r="BZ6" s="53">
        <f t="shared" si="6"/>
        <v>4153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115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115</v>
      </c>
      <c r="CZ6" s="52">
        <f>IF(CZ8="-",NA(),CZ8)</f>
        <v>72</v>
      </c>
      <c r="DA6" s="52">
        <f t="shared" ref="DA6:DI6" si="8">IF(DA8="-",NA(),DA8)</f>
        <v>81.2</v>
      </c>
      <c r="DB6" s="52">
        <f t="shared" si="8"/>
        <v>72.099999999999994</v>
      </c>
      <c r="DC6" s="52">
        <f t="shared" si="8"/>
        <v>90</v>
      </c>
      <c r="DD6" s="52">
        <f t="shared" si="8"/>
        <v>85.7</v>
      </c>
      <c r="DE6" s="52">
        <f t="shared" si="8"/>
        <v>58.4</v>
      </c>
      <c r="DF6" s="52">
        <f t="shared" si="8"/>
        <v>83.1</v>
      </c>
      <c r="DG6" s="52">
        <f t="shared" si="8"/>
        <v>54.4</v>
      </c>
      <c r="DH6" s="52">
        <f t="shared" si="8"/>
        <v>70.3</v>
      </c>
      <c r="DI6" s="52">
        <f t="shared" si="8"/>
        <v>70</v>
      </c>
      <c r="DJ6" s="49" t="str">
        <f>IF(DJ8="-","",IF(DJ8="-","【-】","【"&amp;SUBSTITUTE(TEXT(DJ8,"#,##0.0"),"-","△")&amp;"】"))</f>
        <v>【99.8】</v>
      </c>
      <c r="DK6" s="52">
        <f>IF(DK8="-",NA(),DK8)</f>
        <v>261.8</v>
      </c>
      <c r="DL6" s="52">
        <f t="shared" ref="DL6:DT6" si="9">IF(DL8="-",NA(),DL8)</f>
        <v>245.5</v>
      </c>
      <c r="DM6" s="52">
        <f t="shared" si="9"/>
        <v>265.5</v>
      </c>
      <c r="DN6" s="52">
        <f t="shared" si="9"/>
        <v>232.7</v>
      </c>
      <c r="DO6" s="52">
        <f t="shared" si="9"/>
        <v>218.2</v>
      </c>
      <c r="DP6" s="52">
        <f t="shared" si="9"/>
        <v>274.8</v>
      </c>
      <c r="DQ6" s="52">
        <f t="shared" si="9"/>
        <v>279.89999999999998</v>
      </c>
      <c r="DR6" s="52">
        <f t="shared" si="9"/>
        <v>295.5</v>
      </c>
      <c r="DS6" s="52">
        <f t="shared" si="9"/>
        <v>224.4</v>
      </c>
      <c r="DT6" s="52">
        <f t="shared" si="9"/>
        <v>251.9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116</v>
      </c>
      <c r="B7" s="48">
        <f t="shared" ref="B7:X7" si="10">B8</f>
        <v>2021</v>
      </c>
      <c r="C7" s="48">
        <f t="shared" si="10"/>
        <v>341002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19</v>
      </c>
      <c r="H7" s="48" t="str">
        <f t="shared" si="10"/>
        <v>広島県　広島市</v>
      </c>
      <c r="I7" s="48" t="str">
        <f t="shared" si="10"/>
        <v>鶴見町駐車場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35</v>
      </c>
      <c r="S7" s="50" t="str">
        <f t="shared" si="10"/>
        <v>商業施設</v>
      </c>
      <c r="T7" s="50" t="str">
        <f t="shared" si="10"/>
        <v>無</v>
      </c>
      <c r="U7" s="51">
        <f t="shared" si="10"/>
        <v>736</v>
      </c>
      <c r="V7" s="51">
        <f t="shared" si="10"/>
        <v>55</v>
      </c>
      <c r="W7" s="51">
        <f t="shared" si="10"/>
        <v>200</v>
      </c>
      <c r="X7" s="50" t="str">
        <f t="shared" si="10"/>
        <v>利用料金制</v>
      </c>
      <c r="Y7" s="52">
        <f>Y8</f>
        <v>272.60000000000002</v>
      </c>
      <c r="Z7" s="52">
        <f t="shared" ref="Z7:AH7" si="11">Z8</f>
        <v>213.1</v>
      </c>
      <c r="AA7" s="52">
        <f t="shared" si="11"/>
        <v>253.2</v>
      </c>
      <c r="AB7" s="52">
        <f t="shared" si="11"/>
        <v>217.1</v>
      </c>
      <c r="AC7" s="52">
        <f t="shared" si="11"/>
        <v>251.7</v>
      </c>
      <c r="AD7" s="52">
        <f t="shared" si="11"/>
        <v>471.5</v>
      </c>
      <c r="AE7" s="52">
        <f t="shared" si="11"/>
        <v>384.2</v>
      </c>
      <c r="AF7" s="52">
        <f t="shared" si="11"/>
        <v>754.2</v>
      </c>
      <c r="AG7" s="52">
        <f t="shared" si="11"/>
        <v>383.4</v>
      </c>
      <c r="AH7" s="52">
        <f t="shared" si="11"/>
        <v>338.4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6</v>
      </c>
      <c r="AP7" s="52">
        <f t="shared" si="12"/>
        <v>3.8</v>
      </c>
      <c r="AQ7" s="52">
        <f t="shared" si="12"/>
        <v>2</v>
      </c>
      <c r="AR7" s="52">
        <f t="shared" si="12"/>
        <v>10.199999999999999</v>
      </c>
      <c r="AS7" s="52">
        <f t="shared" si="12"/>
        <v>5.0999999999999996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21</v>
      </c>
      <c r="BA7" s="53">
        <f t="shared" si="13"/>
        <v>17</v>
      </c>
      <c r="BB7" s="53">
        <f t="shared" si="13"/>
        <v>15</v>
      </c>
      <c r="BC7" s="53">
        <f t="shared" si="13"/>
        <v>407</v>
      </c>
      <c r="BD7" s="53">
        <f t="shared" si="13"/>
        <v>166</v>
      </c>
      <c r="BE7" s="51"/>
      <c r="BF7" s="52">
        <f>BF8</f>
        <v>63.4</v>
      </c>
      <c r="BG7" s="52">
        <f t="shared" ref="BG7:BO7" si="14">BG8</f>
        <v>53.2</v>
      </c>
      <c r="BH7" s="52">
        <f t="shared" si="14"/>
        <v>60.7</v>
      </c>
      <c r="BI7" s="52">
        <f t="shared" si="14"/>
        <v>54.1</v>
      </c>
      <c r="BJ7" s="52">
        <f t="shared" si="14"/>
        <v>60.5</v>
      </c>
      <c r="BK7" s="52">
        <f t="shared" si="14"/>
        <v>38.299999999999997</v>
      </c>
      <c r="BL7" s="52">
        <f t="shared" si="14"/>
        <v>30.4</v>
      </c>
      <c r="BM7" s="52">
        <f t="shared" si="14"/>
        <v>33.6</v>
      </c>
      <c r="BN7" s="52">
        <f t="shared" si="14"/>
        <v>-122.5</v>
      </c>
      <c r="BO7" s="52">
        <f t="shared" si="14"/>
        <v>8.5</v>
      </c>
      <c r="BP7" s="49"/>
      <c r="BQ7" s="53">
        <f>BQ8</f>
        <v>14703</v>
      </c>
      <c r="BR7" s="53">
        <f t="shared" ref="BR7:BZ7" si="15">BR8</f>
        <v>10943</v>
      </c>
      <c r="BS7" s="53">
        <f t="shared" si="15"/>
        <v>14053</v>
      </c>
      <c r="BT7" s="53">
        <f t="shared" si="15"/>
        <v>10062</v>
      </c>
      <c r="BU7" s="53">
        <f t="shared" si="15"/>
        <v>11785</v>
      </c>
      <c r="BV7" s="53">
        <f t="shared" si="15"/>
        <v>7814</v>
      </c>
      <c r="BW7" s="53">
        <f t="shared" si="15"/>
        <v>8183</v>
      </c>
      <c r="BX7" s="53">
        <f t="shared" si="15"/>
        <v>7940</v>
      </c>
      <c r="BY7" s="53">
        <f t="shared" si="15"/>
        <v>2576</v>
      </c>
      <c r="BZ7" s="53">
        <f t="shared" si="15"/>
        <v>4153</v>
      </c>
      <c r="CA7" s="51"/>
      <c r="CB7" s="52" t="s">
        <v>117</v>
      </c>
      <c r="CC7" s="52" t="s">
        <v>117</v>
      </c>
      <c r="CD7" s="52" t="s">
        <v>117</v>
      </c>
      <c r="CE7" s="52" t="s">
        <v>117</v>
      </c>
      <c r="CF7" s="52" t="s">
        <v>117</v>
      </c>
      <c r="CG7" s="52" t="s">
        <v>117</v>
      </c>
      <c r="CH7" s="52" t="s">
        <v>117</v>
      </c>
      <c r="CI7" s="52" t="s">
        <v>117</v>
      </c>
      <c r="CJ7" s="52" t="s">
        <v>117</v>
      </c>
      <c r="CK7" s="52" t="s">
        <v>115</v>
      </c>
      <c r="CL7" s="49"/>
      <c r="CM7" s="51">
        <f>CM8</f>
        <v>0</v>
      </c>
      <c r="CN7" s="51">
        <f>CN8</f>
        <v>0</v>
      </c>
      <c r="CO7" s="52" t="s">
        <v>117</v>
      </c>
      <c r="CP7" s="52" t="s">
        <v>117</v>
      </c>
      <c r="CQ7" s="52" t="s">
        <v>117</v>
      </c>
      <c r="CR7" s="52" t="s">
        <v>117</v>
      </c>
      <c r="CS7" s="52" t="s">
        <v>117</v>
      </c>
      <c r="CT7" s="52" t="s">
        <v>117</v>
      </c>
      <c r="CU7" s="52" t="s">
        <v>117</v>
      </c>
      <c r="CV7" s="52" t="s">
        <v>117</v>
      </c>
      <c r="CW7" s="52" t="s">
        <v>117</v>
      </c>
      <c r="CX7" s="52" t="s">
        <v>115</v>
      </c>
      <c r="CY7" s="49"/>
      <c r="CZ7" s="52">
        <f>CZ8</f>
        <v>72</v>
      </c>
      <c r="DA7" s="52">
        <f t="shared" ref="DA7:DI7" si="16">DA8</f>
        <v>81.2</v>
      </c>
      <c r="DB7" s="52">
        <f t="shared" si="16"/>
        <v>72.099999999999994</v>
      </c>
      <c r="DC7" s="52">
        <f t="shared" si="16"/>
        <v>90</v>
      </c>
      <c r="DD7" s="52">
        <f t="shared" si="16"/>
        <v>85.7</v>
      </c>
      <c r="DE7" s="52">
        <f t="shared" si="16"/>
        <v>58.4</v>
      </c>
      <c r="DF7" s="52">
        <f t="shared" si="16"/>
        <v>83.1</v>
      </c>
      <c r="DG7" s="52">
        <f t="shared" si="16"/>
        <v>54.4</v>
      </c>
      <c r="DH7" s="52">
        <f t="shared" si="16"/>
        <v>70.3</v>
      </c>
      <c r="DI7" s="52">
        <f t="shared" si="16"/>
        <v>70</v>
      </c>
      <c r="DJ7" s="49"/>
      <c r="DK7" s="52">
        <f>DK8</f>
        <v>261.8</v>
      </c>
      <c r="DL7" s="52">
        <f t="shared" ref="DL7:DT7" si="17">DL8</f>
        <v>245.5</v>
      </c>
      <c r="DM7" s="52">
        <f t="shared" si="17"/>
        <v>265.5</v>
      </c>
      <c r="DN7" s="52">
        <f t="shared" si="17"/>
        <v>232.7</v>
      </c>
      <c r="DO7" s="52">
        <f t="shared" si="17"/>
        <v>218.2</v>
      </c>
      <c r="DP7" s="52">
        <f t="shared" si="17"/>
        <v>274.8</v>
      </c>
      <c r="DQ7" s="52">
        <f t="shared" si="17"/>
        <v>279.89999999999998</v>
      </c>
      <c r="DR7" s="52">
        <f t="shared" si="17"/>
        <v>295.5</v>
      </c>
      <c r="DS7" s="52">
        <f t="shared" si="17"/>
        <v>224.4</v>
      </c>
      <c r="DT7" s="52">
        <f t="shared" si="17"/>
        <v>251.9</v>
      </c>
      <c r="DU7" s="49"/>
    </row>
    <row r="8" spans="1:125" s="54" customFormat="1" x14ac:dyDescent="0.15">
      <c r="A8" s="37"/>
      <c r="B8" s="55">
        <v>2021</v>
      </c>
      <c r="C8" s="55">
        <v>341002</v>
      </c>
      <c r="D8" s="55">
        <v>47</v>
      </c>
      <c r="E8" s="55">
        <v>14</v>
      </c>
      <c r="F8" s="55">
        <v>0</v>
      </c>
      <c r="G8" s="55">
        <v>19</v>
      </c>
      <c r="H8" s="55" t="s">
        <v>118</v>
      </c>
      <c r="I8" s="55" t="s">
        <v>119</v>
      </c>
      <c r="J8" s="55" t="s">
        <v>120</v>
      </c>
      <c r="K8" s="55" t="s">
        <v>121</v>
      </c>
      <c r="L8" s="55" t="s">
        <v>122</v>
      </c>
      <c r="M8" s="55" t="s">
        <v>123</v>
      </c>
      <c r="N8" s="55" t="s">
        <v>124</v>
      </c>
      <c r="O8" s="56" t="s">
        <v>125</v>
      </c>
      <c r="P8" s="57" t="s">
        <v>126</v>
      </c>
      <c r="Q8" s="57" t="s">
        <v>127</v>
      </c>
      <c r="R8" s="58">
        <v>35</v>
      </c>
      <c r="S8" s="57" t="s">
        <v>128</v>
      </c>
      <c r="T8" s="57" t="s">
        <v>129</v>
      </c>
      <c r="U8" s="58">
        <v>736</v>
      </c>
      <c r="V8" s="58">
        <v>55</v>
      </c>
      <c r="W8" s="58">
        <v>200</v>
      </c>
      <c r="X8" s="57" t="s">
        <v>130</v>
      </c>
      <c r="Y8" s="59">
        <v>272.60000000000002</v>
      </c>
      <c r="Z8" s="59">
        <v>213.1</v>
      </c>
      <c r="AA8" s="59">
        <v>253.2</v>
      </c>
      <c r="AB8" s="59">
        <v>217.1</v>
      </c>
      <c r="AC8" s="59">
        <v>251.7</v>
      </c>
      <c r="AD8" s="59">
        <v>471.5</v>
      </c>
      <c r="AE8" s="59">
        <v>384.2</v>
      </c>
      <c r="AF8" s="59">
        <v>754.2</v>
      </c>
      <c r="AG8" s="59">
        <v>383.4</v>
      </c>
      <c r="AH8" s="59">
        <v>338.4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6</v>
      </c>
      <c r="AP8" s="59">
        <v>3.8</v>
      </c>
      <c r="AQ8" s="59">
        <v>2</v>
      </c>
      <c r="AR8" s="59">
        <v>10.199999999999999</v>
      </c>
      <c r="AS8" s="59">
        <v>5.0999999999999996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21</v>
      </c>
      <c r="BA8" s="60">
        <v>17</v>
      </c>
      <c r="BB8" s="60">
        <v>15</v>
      </c>
      <c r="BC8" s="60">
        <v>407</v>
      </c>
      <c r="BD8" s="60">
        <v>166</v>
      </c>
      <c r="BE8" s="60">
        <v>3111</v>
      </c>
      <c r="BF8" s="59">
        <v>63.4</v>
      </c>
      <c r="BG8" s="59">
        <v>53.2</v>
      </c>
      <c r="BH8" s="59">
        <v>60.7</v>
      </c>
      <c r="BI8" s="59">
        <v>54.1</v>
      </c>
      <c r="BJ8" s="59">
        <v>60.5</v>
      </c>
      <c r="BK8" s="59">
        <v>38.299999999999997</v>
      </c>
      <c r="BL8" s="59">
        <v>30.4</v>
      </c>
      <c r="BM8" s="59">
        <v>33.6</v>
      </c>
      <c r="BN8" s="59">
        <v>-122.5</v>
      </c>
      <c r="BO8" s="59">
        <v>8.5</v>
      </c>
      <c r="BP8" s="56">
        <v>0.8</v>
      </c>
      <c r="BQ8" s="60">
        <v>14703</v>
      </c>
      <c r="BR8" s="60">
        <v>10943</v>
      </c>
      <c r="BS8" s="60">
        <v>14053</v>
      </c>
      <c r="BT8" s="61">
        <v>10062</v>
      </c>
      <c r="BU8" s="61">
        <v>11785</v>
      </c>
      <c r="BV8" s="60">
        <v>7814</v>
      </c>
      <c r="BW8" s="60">
        <v>8183</v>
      </c>
      <c r="BX8" s="60">
        <v>7940</v>
      </c>
      <c r="BY8" s="60">
        <v>2576</v>
      </c>
      <c r="BZ8" s="60">
        <v>4153</v>
      </c>
      <c r="CA8" s="58">
        <v>10906</v>
      </c>
      <c r="CB8" s="59" t="s">
        <v>122</v>
      </c>
      <c r="CC8" s="59" t="s">
        <v>122</v>
      </c>
      <c r="CD8" s="59" t="s">
        <v>122</v>
      </c>
      <c r="CE8" s="59" t="s">
        <v>122</v>
      </c>
      <c r="CF8" s="59" t="s">
        <v>122</v>
      </c>
      <c r="CG8" s="59" t="s">
        <v>122</v>
      </c>
      <c r="CH8" s="59" t="s">
        <v>122</v>
      </c>
      <c r="CI8" s="59" t="s">
        <v>122</v>
      </c>
      <c r="CJ8" s="59" t="s">
        <v>122</v>
      </c>
      <c r="CK8" s="59" t="s">
        <v>122</v>
      </c>
      <c r="CL8" s="56" t="s">
        <v>122</v>
      </c>
      <c r="CM8" s="58">
        <v>0</v>
      </c>
      <c r="CN8" s="58">
        <v>0</v>
      </c>
      <c r="CO8" s="59" t="s">
        <v>122</v>
      </c>
      <c r="CP8" s="59" t="s">
        <v>122</v>
      </c>
      <c r="CQ8" s="59" t="s">
        <v>122</v>
      </c>
      <c r="CR8" s="59" t="s">
        <v>122</v>
      </c>
      <c r="CS8" s="59" t="s">
        <v>122</v>
      </c>
      <c r="CT8" s="59" t="s">
        <v>122</v>
      </c>
      <c r="CU8" s="59" t="s">
        <v>122</v>
      </c>
      <c r="CV8" s="59" t="s">
        <v>122</v>
      </c>
      <c r="CW8" s="59" t="s">
        <v>122</v>
      </c>
      <c r="CX8" s="59" t="s">
        <v>122</v>
      </c>
      <c r="CY8" s="56" t="s">
        <v>122</v>
      </c>
      <c r="CZ8" s="59">
        <v>72</v>
      </c>
      <c r="DA8" s="59">
        <v>81.2</v>
      </c>
      <c r="DB8" s="59">
        <v>72.099999999999994</v>
      </c>
      <c r="DC8" s="59">
        <v>90</v>
      </c>
      <c r="DD8" s="59">
        <v>85.7</v>
      </c>
      <c r="DE8" s="59">
        <v>58.4</v>
      </c>
      <c r="DF8" s="59">
        <v>83.1</v>
      </c>
      <c r="DG8" s="59">
        <v>54.4</v>
      </c>
      <c r="DH8" s="59">
        <v>70.3</v>
      </c>
      <c r="DI8" s="59">
        <v>70</v>
      </c>
      <c r="DJ8" s="56">
        <v>99.8</v>
      </c>
      <c r="DK8" s="59">
        <v>261.8</v>
      </c>
      <c r="DL8" s="59">
        <v>245.5</v>
      </c>
      <c r="DM8" s="59">
        <v>265.5</v>
      </c>
      <c r="DN8" s="59">
        <v>232.7</v>
      </c>
      <c r="DO8" s="59">
        <v>218.2</v>
      </c>
      <c r="DP8" s="59">
        <v>274.8</v>
      </c>
      <c r="DQ8" s="59">
        <v>279.89999999999998</v>
      </c>
      <c r="DR8" s="59">
        <v>295.5</v>
      </c>
      <c r="DS8" s="59">
        <v>224.4</v>
      </c>
      <c r="DT8" s="59">
        <v>251.9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131</v>
      </c>
      <c r="C10" s="64" t="s">
        <v>132</v>
      </c>
      <c r="D10" s="64" t="s">
        <v>133</v>
      </c>
      <c r="E10" s="64" t="s">
        <v>134</v>
      </c>
      <c r="F10" s="64" t="s">
        <v>135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松田　優輝</cp:lastModifiedBy>
  <cp:lastPrinted>2023-01-25T02:13:48Z</cp:lastPrinted>
  <dcterms:created xsi:type="dcterms:W3CDTF">2022-12-09T03:30:14Z</dcterms:created>
  <dcterms:modified xsi:type="dcterms:W3CDTF">2023-01-25T02:36:28Z</dcterms:modified>
  <cp:category/>
</cp:coreProperties>
</file>