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4\99_公営企業関係\照会回答\公営企業に係る経営比較分析表（令和３年度決算）の分析等について（依頼）\"/>
    </mc:Choice>
  </mc:AlternateContent>
  <workbookProtection workbookAlgorithmName="SHA-512" workbookHashValue="EyrOYox6lgCXeHVTlAaXnmwmKumtDXqRT4WH3zOvKBPmtw08lvt8nCMVKqrj0JH7nfFUD1RoY7XoPHyHE9wV0g==" workbookSaltValue="yEt6Q/dc1wEIBfoyiiCDD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BZ30" i="4"/>
  <c r="LT76" i="4"/>
  <c r="GQ51" i="4"/>
  <c r="LH30" i="4"/>
  <c r="BZ51" i="4"/>
  <c r="GQ30" i="4"/>
  <c r="IE76" i="4"/>
  <c r="HA76" i="4"/>
  <c r="AN51" i="4"/>
  <c r="FE30" i="4"/>
  <c r="JV51" i="4"/>
  <c r="AN30" i="4"/>
  <c r="FE51" i="4"/>
  <c r="AG76" i="4"/>
  <c r="KP76" i="4"/>
  <c r="JV30" i="4"/>
  <c r="HP76" i="4"/>
  <c r="BG30" i="4"/>
  <c r="KO30" i="4"/>
  <c r="AV76" i="4"/>
  <c r="KO51" i="4"/>
  <c r="FX30" i="4"/>
  <c r="LE76" i="4"/>
  <c r="FX51" i="4"/>
  <c r="BG51" i="4"/>
  <c r="JC51" i="4"/>
  <c r="KA76" i="4"/>
  <c r="EL51" i="4"/>
  <c r="JC30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<sst xmlns="http://schemas.openxmlformats.org/spreadsheetml/2006/main" count="278" uniqueCount="128">
  <si>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</si>
  <si>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</si>
  <si>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</si>
  <si>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</si>
  <si>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</si>
  <si>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</si>
  <si>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</si>
  <si>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</si>
  <si>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</si>
  <si>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</si>
  <si>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</si>
  <si>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</si>
  <si>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</si>
  <si>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</si>
  <si>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</si>
  <si>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</si>
  <si>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</si>
  <si>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</si>
  <si>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</si>
  <si>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</si>
  <si>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</si>
  <si>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</si>
  <si>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</si>
  <si>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</si>
  <si>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</si>
  <si>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</si>
  <si>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</si>
  <si>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</si>
  <si>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</si>
  <si>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</si>
  <si>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</si>
  <si>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</si>
  <si>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</si>
  <si>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</si>
  <si>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</si>
  <si>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</si>
  <si>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</si>
  <si>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</si>
  <si>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</si>
  <si>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</si>
  <si>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</si>
  <si>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</si>
  <si>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</si>
  <si>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</si>
  <si>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</si>
  <si>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</si>
  <si>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</si>
  <si>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</si>
  <si>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</si>
  <si>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</si>
  <si>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</si>
  <si>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</si>
  <si>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</si>
  <si>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</si>
  <si>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</si>
  <si>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</si>
  <si>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</si>
  <si>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</si>
  <si>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</si>
  <si>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</si>
  <si>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</si>
  <si>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</si>
  <si>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</si>
  <si>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</si>
  <si>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</si>
  <si>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</si>
  <si>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</si>
  <si>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</si>
  <si>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</si>
  <si>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</si>
  <si>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</si>
  <si>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</si>
  <si>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</si>
  <si>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</si>
  <si>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</si>
  <si>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</si>
  <si>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</si>
  <si>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</si>
  <si>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</si>
  <si>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</si>
  <si>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</si>
  <si>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</si>
  <si>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</si>
  <si>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</si>
  <si>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</si>
  <si>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</si>
  <si>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</si>
  <si>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</si>
  <si>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</si>
  <si>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</si>
  <si>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</si>
  <si>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</si>
  <si>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</si>
  <si>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</si>
  <si>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</si>
  <si>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</si>
  <si>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</si>
  <si>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</si>
  <si>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</si>
  <si>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</si>
  <si>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</si>
  <si>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</si>
  <si>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</si>
  <si>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</si>
  <si>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</si>
  <si>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</si>
  <si>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</si>
  <si>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東観音町駐車場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</si>
  <si>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</si>
  <si>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</si>
  <si>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</si>
  <si>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</si>
  <si>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</si>
  <si>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</si>
  <si>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</si>
  <si>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</si>
  <si>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</si>
  <si>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</si>
  <si>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</si>
  <si>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</si>
  <si>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</si>
  <si>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</si>
  <si>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</si>
  <si>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</si>
  <si>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0">
      <t>ドウロ</t>
    </rPh>
    <rPh sb="11" eb="13">
      <t>セッチ</t>
    </rPh>
    <phoneticPr fontId="15"/>
  </si>
  <si>
    <t>⑪稼働率
　類似施設平均値を下回っています。今後も同程度の稼働率が見込まれます。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シタマワ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</si>
  <si>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　収益性、稼働率共に類似施設平均値を大きく下回っています。
　引き続き利用促進策を検討し、利用者の声を反映させながら運営を推進していきます。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ルイジ</t>
    </rPh>
    <rPh sb="12" eb="14">
      <t>シセツ</t>
    </rPh>
    <rPh sb="14" eb="17">
      <t>ヘイキンチ</t>
    </rPh>
    <rPh sb="18" eb="19">
      <t>オオ</t>
    </rPh>
    <rPh sb="21" eb="23">
      <t>シタマワ</t>
    </rPh>
    <rPh sb="31" eb="32">
      <t>ヒ</t>
    </rPh>
    <rPh sb="33" eb="34">
      <t>ツヅ</t>
    </rPh>
    <rPh sb="35" eb="39">
      <t>リヨウソクシン</t>
    </rPh>
    <rPh sb="39" eb="40">
      <t>サク</t>
    </rPh>
    <rPh sb="41" eb="43">
      <t>ケントウ</t>
    </rPh>
    <rPh sb="45" eb="48">
      <t>リヨウシャ</t>
    </rPh>
    <rPh sb="49" eb="50">
      <t>コエ</t>
    </rPh>
    <rPh sb="51" eb="53">
      <t>ハンエイ</t>
    </rPh>
    <rPh sb="58" eb="60">
      <t>ウンエイ</t>
    </rPh>
    <rPh sb="61" eb="63">
      <t>スイシン</t>
    </rPh>
    <phoneticPr fontId="15"/>
  </si>
  <si>
    <t>①収益的収支比率
　類似施設平均値を大幅に下回っており、赤字で推移しています。
②他会計補助金比率
　他会計からの補助金はありません。
③駐車台数一台当たりの他会計補助金額
　他会計からの補助金はありません。
④売上高GOP比率
　類似施設平均値を大幅に下回っており、営業総利益を確保できていません。
⑤EBITDA
　類似施設平均値を大幅に下回っており、収益性を確保できていません。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28" eb="30">
      <t>アカジ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シタマワ</t>
    </rPh>
    <rPh sb="134" eb="139">
      <t>エイギョウソウリエキ</t>
    </rPh>
    <rPh sb="140" eb="142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8" eb="180">
      <t>シュウエキ</t>
    </rPh>
    <rPh sb="180" eb="181">
      <t>セイ</t>
    </rPh>
    <rPh sb="182" eb="184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</si>
</sst>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76.5</c:v>
                </c:pt>
                <c:pt idx="1">
                  <c:v>63.8</c:v>
                </c:pt>
                <c:pt idx="2">
                  <c:v>61.6</c:v>
                </c:pt>
                <c:pt idx="3">
                  <c:v>53.5</c:v>
                </c:pt>
                <c:pt idx="4">
                  <c:v>75.3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B-45F2-8DBD-283C70554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5B-45F2-8DBD-283C70554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4-4060-A23C-1458FDBF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64-4060-A23C-1458FDBF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D3D-4D6F-8B50-AD87466B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3D-4D6F-8B50-AD87466B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9B6-4AF0-AFF5-7E9245C0D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6-4AF0-AFF5-7E9245C0D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B-47F9-BD95-BEB554DC9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B-47F9-BD95-BEB554DC9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C-4348-92F3-E0ECFEED5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AC-4348-92F3-E0ECFEED5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125</c:v>
                </c:pt>
                <c:pt idx="1">
                  <c:v>119.4</c:v>
                </c:pt>
                <c:pt idx="2">
                  <c:v>111.1</c:v>
                </c:pt>
                <c:pt idx="3">
                  <c:v>91.7</c:v>
                </c:pt>
                <c:pt idx="4">
                  <c:v>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8-4057-AA7F-C13858862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8-4057-AA7F-C13858862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-30.7</c:v>
                </c:pt>
                <c:pt idx="1">
                  <c:v>-56.6</c:v>
                </c:pt>
                <c:pt idx="2">
                  <c:v>-62.5</c:v>
                </c:pt>
                <c:pt idx="3">
                  <c:v>-87.1</c:v>
                </c:pt>
                <c:pt idx="4">
                  <c:v>-32.700000000000003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F-472A-BF29-FFEB12CA8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F-472A-BF29-FFEB12CA8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-1307</c:v>
                </c:pt>
                <c:pt idx="1">
                  <c:v>-2274</c:v>
                </c:pt>
                <c:pt idx="2">
                  <c:v>-2294</c:v>
                </c:pt>
                <c:pt idx="3">
                  <c:v>-2597</c:v>
                </c:pt>
                <c:pt idx="4">
                  <c:v>-1196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D-4572-89DE-0F7927C94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1D-4572-89DE-0F7927C94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HV25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広島県広島市　東観音町駐車場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504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114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35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36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76.5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63.8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61.6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53.5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75.3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125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119.4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111.1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91.7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97.2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241.9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465.2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1736.5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3200.8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274.39999999999998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2.2999999999999998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9.6999999999999993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1.3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4.8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3.3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151.19999999999999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159.69999999999999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159.6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128.5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138.1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-30.7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-56.6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-62.5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-87.1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-32.700000000000003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-1307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-2274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-2294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-2597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-1196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33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98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13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19.8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33.700000000000003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28.9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-56.4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16.899999999999999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8624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6546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8262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1059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2866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126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47544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59.6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51.7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51.5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764.6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72.599999999999994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vpQ4Ai6d5EigFSdOqdwoGQJ8asJ9L3T93Z3nuPP3id8X+dpv9OlwwKntfi9FK4o+hD9akayTonX1ltr3Hw5k9g==" saltValue="k0wFw1vCWK4z0lP5xMI3Pg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92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92</v>
      </c>
      <c r="AX5" s="47" t="s">
        <v>93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91</v>
      </c>
      <c r="BH5" s="47" t="s">
        <v>92</v>
      </c>
      <c r="BI5" s="47" t="s">
        <v>93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91</v>
      </c>
      <c r="BS5" s="47" t="s">
        <v>92</v>
      </c>
      <c r="BT5" s="47" t="s">
        <v>93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92</v>
      </c>
      <c r="CE5" s="47" t="s">
        <v>93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91</v>
      </c>
      <c r="CQ5" s="47" t="s">
        <v>92</v>
      </c>
      <c r="CR5" s="47" t="s">
        <v>101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93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92</v>
      </c>
      <c r="DN5" s="47" t="s">
        <v>101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102</v>
      </c>
      <c r="B6" s="48">
        <f>B8</f>
        <v>2021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20</v>
      </c>
      <c r="H6" s="48" t="str">
        <f>SUBSTITUTE(H8,"　","")</f>
        <v>広島県広島市</v>
      </c>
      <c r="I6" s="48" t="str">
        <f t="shared" si="1"/>
        <v>東観音町駐車場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35</v>
      </c>
      <c r="S6" s="50" t="str">
        <f t="shared" si="1"/>
        <v>公共施設</v>
      </c>
      <c r="T6" s="50" t="str">
        <f t="shared" si="1"/>
        <v>無</v>
      </c>
      <c r="U6" s="51">
        <f t="shared" si="1"/>
        <v>504</v>
      </c>
      <c r="V6" s="51">
        <f t="shared" si="1"/>
        <v>36</v>
      </c>
      <c r="W6" s="51">
        <f t="shared" si="1"/>
        <v>200</v>
      </c>
      <c r="X6" s="50" t="str">
        <f t="shared" si="1"/>
        <v>利用料金制</v>
      </c>
      <c r="Y6" s="52">
        <f>IF(Y8="-",NA(),Y8)</f>
        <v>76.5</v>
      </c>
      <c r="Z6" s="52">
        <f t="shared" ref="Z6:AH6" si="2">IF(Z8="-",NA(),Z8)</f>
        <v>63.8</v>
      </c>
      <c r="AA6" s="52">
        <f t="shared" si="2"/>
        <v>61.6</v>
      </c>
      <c r="AB6" s="52">
        <f t="shared" si="2"/>
        <v>53.5</v>
      </c>
      <c r="AC6" s="52">
        <f t="shared" si="2"/>
        <v>75.3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-30.7</v>
      </c>
      <c r="BG6" s="52">
        <f t="shared" ref="BG6:BO6" si="5">IF(BG8="-",NA(),BG8)</f>
        <v>-56.6</v>
      </c>
      <c r="BH6" s="52">
        <f t="shared" si="5"/>
        <v>-62.5</v>
      </c>
      <c r="BI6" s="52">
        <f t="shared" si="5"/>
        <v>-87.1</v>
      </c>
      <c r="BJ6" s="52">
        <f t="shared" si="5"/>
        <v>-32.700000000000003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-1307</v>
      </c>
      <c r="BR6" s="53">
        <f t="shared" ref="BR6:BZ6" si="6">IF(BR8="-",NA(),BR8)</f>
        <v>-2274</v>
      </c>
      <c r="BS6" s="53">
        <f t="shared" si="6"/>
        <v>-2294</v>
      </c>
      <c r="BT6" s="53">
        <f t="shared" si="6"/>
        <v>-2597</v>
      </c>
      <c r="BU6" s="53">
        <f t="shared" si="6"/>
        <v>-1196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103</v>
      </c>
      <c r="CM6" s="51">
        <f t="shared" ref="CM6:CN6" si="7">CM8</f>
        <v>0</v>
      </c>
      <c r="CN6" s="51">
        <f t="shared" si="7"/>
        <v>47544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103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125</v>
      </c>
      <c r="DL6" s="52">
        <f t="shared" ref="DL6:DT6" si="9">IF(DL8="-",NA(),DL8)</f>
        <v>119.4</v>
      </c>
      <c r="DM6" s="52">
        <f t="shared" si="9"/>
        <v>111.1</v>
      </c>
      <c r="DN6" s="52">
        <f t="shared" si="9"/>
        <v>91.7</v>
      </c>
      <c r="DO6" s="52">
        <f t="shared" si="9"/>
        <v>97.2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104</v>
      </c>
      <c r="B7" s="48">
        <f t="shared" ref="B7:X7" si="10">B8</f>
        <v>2021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20</v>
      </c>
      <c r="H7" s="48" t="str">
        <f t="shared" si="10"/>
        <v>広島県　広島市</v>
      </c>
      <c r="I7" s="48" t="str">
        <f t="shared" si="10"/>
        <v>東観音町駐車場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35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504</v>
      </c>
      <c r="V7" s="51">
        <f t="shared" si="10"/>
        <v>36</v>
      </c>
      <c r="W7" s="51">
        <f t="shared" si="10"/>
        <v>200</v>
      </c>
      <c r="X7" s="50" t="str">
        <f t="shared" si="10"/>
        <v>利用料金制</v>
      </c>
      <c r="Y7" s="52">
        <f>Y8</f>
        <v>76.5</v>
      </c>
      <c r="Z7" s="52">
        <f t="shared" ref="Z7:AH7" si="11">Z8</f>
        <v>63.8</v>
      </c>
      <c r="AA7" s="52">
        <f t="shared" si="11"/>
        <v>61.6</v>
      </c>
      <c r="AB7" s="52">
        <f t="shared" si="11"/>
        <v>53.5</v>
      </c>
      <c r="AC7" s="52">
        <f t="shared" si="11"/>
        <v>75.3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-30.7</v>
      </c>
      <c r="BG7" s="52">
        <f t="shared" ref="BG7:BO7" si="14">BG8</f>
        <v>-56.6</v>
      </c>
      <c r="BH7" s="52">
        <f t="shared" si="14"/>
        <v>-62.5</v>
      </c>
      <c r="BI7" s="52">
        <f t="shared" si="14"/>
        <v>-87.1</v>
      </c>
      <c r="BJ7" s="52">
        <f t="shared" si="14"/>
        <v>-32.700000000000003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-1307</v>
      </c>
      <c r="BR7" s="53">
        <f t="shared" ref="BR7:BZ7" si="15">BR8</f>
        <v>-2274</v>
      </c>
      <c r="BS7" s="53">
        <f t="shared" si="15"/>
        <v>-2294</v>
      </c>
      <c r="BT7" s="53">
        <f t="shared" si="15"/>
        <v>-2597</v>
      </c>
      <c r="BU7" s="53">
        <f t="shared" si="15"/>
        <v>-1196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105</v>
      </c>
      <c r="CC7" s="52" t="s">
        <v>105</v>
      </c>
      <c r="CD7" s="52" t="s">
        <v>105</v>
      </c>
      <c r="CE7" s="52" t="s">
        <v>105</v>
      </c>
      <c r="CF7" s="52" t="s">
        <v>105</v>
      </c>
      <c r="CG7" s="52" t="s">
        <v>105</v>
      </c>
      <c r="CH7" s="52" t="s">
        <v>105</v>
      </c>
      <c r="CI7" s="52" t="s">
        <v>105</v>
      </c>
      <c r="CJ7" s="52" t="s">
        <v>105</v>
      </c>
      <c r="CK7" s="52" t="s">
        <v>103</v>
      </c>
      <c r="CL7" s="49"/>
      <c r="CM7" s="51">
        <f>CM8</f>
        <v>0</v>
      </c>
      <c r="CN7" s="51">
        <f>CN8</f>
        <v>47544</v>
      </c>
      <c r="CO7" s="52" t="s">
        <v>105</v>
      </c>
      <c r="CP7" s="52" t="s">
        <v>105</v>
      </c>
      <c r="CQ7" s="52" t="s">
        <v>105</v>
      </c>
      <c r="CR7" s="52" t="s">
        <v>105</v>
      </c>
      <c r="CS7" s="52" t="s">
        <v>105</v>
      </c>
      <c r="CT7" s="52" t="s">
        <v>105</v>
      </c>
      <c r="CU7" s="52" t="s">
        <v>105</v>
      </c>
      <c r="CV7" s="52" t="s">
        <v>105</v>
      </c>
      <c r="CW7" s="52" t="s">
        <v>105</v>
      </c>
      <c r="CX7" s="52" t="s">
        <v>103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125</v>
      </c>
      <c r="DL7" s="52">
        <f t="shared" ref="DL7:DT7" si="17">DL8</f>
        <v>119.4</v>
      </c>
      <c r="DM7" s="52">
        <f t="shared" si="17"/>
        <v>111.1</v>
      </c>
      <c r="DN7" s="52">
        <f t="shared" si="17"/>
        <v>91.7</v>
      </c>
      <c r="DO7" s="52">
        <f t="shared" si="17"/>
        <v>97.2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341002</v>
      </c>
      <c r="D8" s="55">
        <v>47</v>
      </c>
      <c r="E8" s="55">
        <v>14</v>
      </c>
      <c r="F8" s="55">
        <v>0</v>
      </c>
      <c r="G8" s="55">
        <v>20</v>
      </c>
      <c r="H8" s="55" t="s">
        <v>106</v>
      </c>
      <c r="I8" s="55" t="s">
        <v>107</v>
      </c>
      <c r="J8" s="55" t="s">
        <v>108</v>
      </c>
      <c r="K8" s="55" t="s">
        <v>109</v>
      </c>
      <c r="L8" s="55" t="s">
        <v>110</v>
      </c>
      <c r="M8" s="55" t="s">
        <v>111</v>
      </c>
      <c r="N8" s="55" t="s">
        <v>112</v>
      </c>
      <c r="O8" s="56" t="s">
        <v>113</v>
      </c>
      <c r="P8" s="57" t="s">
        <v>114</v>
      </c>
      <c r="Q8" s="57" t="s">
        <v>115</v>
      </c>
      <c r="R8" s="58">
        <v>35</v>
      </c>
      <c r="S8" s="57" t="s">
        <v>116</v>
      </c>
      <c r="T8" s="57" t="s">
        <v>117</v>
      </c>
      <c r="U8" s="58">
        <v>504</v>
      </c>
      <c r="V8" s="58">
        <v>36</v>
      </c>
      <c r="W8" s="58">
        <v>200</v>
      </c>
      <c r="X8" s="57" t="s">
        <v>118</v>
      </c>
      <c r="Y8" s="59">
        <v>76.5</v>
      </c>
      <c r="Z8" s="59">
        <v>63.8</v>
      </c>
      <c r="AA8" s="59">
        <v>61.6</v>
      </c>
      <c r="AB8" s="59">
        <v>53.5</v>
      </c>
      <c r="AC8" s="59">
        <v>75.3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-30.7</v>
      </c>
      <c r="BG8" s="59">
        <v>-56.6</v>
      </c>
      <c r="BH8" s="59">
        <v>-62.5</v>
      </c>
      <c r="BI8" s="59">
        <v>-87.1</v>
      </c>
      <c r="BJ8" s="59">
        <v>-32.700000000000003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-1307</v>
      </c>
      <c r="BR8" s="60">
        <v>-2274</v>
      </c>
      <c r="BS8" s="60">
        <v>-2294</v>
      </c>
      <c r="BT8" s="61">
        <v>-2597</v>
      </c>
      <c r="BU8" s="61">
        <v>-1196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110</v>
      </c>
      <c r="CC8" s="59" t="s">
        <v>110</v>
      </c>
      <c r="CD8" s="59" t="s">
        <v>110</v>
      </c>
      <c r="CE8" s="59" t="s">
        <v>110</v>
      </c>
      <c r="CF8" s="59" t="s">
        <v>110</v>
      </c>
      <c r="CG8" s="59" t="s">
        <v>110</v>
      </c>
      <c r="CH8" s="59" t="s">
        <v>110</v>
      </c>
      <c r="CI8" s="59" t="s">
        <v>110</v>
      </c>
      <c r="CJ8" s="59" t="s">
        <v>110</v>
      </c>
      <c r="CK8" s="59" t="s">
        <v>110</v>
      </c>
      <c r="CL8" s="56" t="s">
        <v>110</v>
      </c>
      <c r="CM8" s="58">
        <v>0</v>
      </c>
      <c r="CN8" s="58">
        <v>47544</v>
      </c>
      <c r="CO8" s="59" t="s">
        <v>110</v>
      </c>
      <c r="CP8" s="59" t="s">
        <v>110</v>
      </c>
      <c r="CQ8" s="59" t="s">
        <v>110</v>
      </c>
      <c r="CR8" s="59" t="s">
        <v>110</v>
      </c>
      <c r="CS8" s="59" t="s">
        <v>110</v>
      </c>
      <c r="CT8" s="59" t="s">
        <v>110</v>
      </c>
      <c r="CU8" s="59" t="s">
        <v>110</v>
      </c>
      <c r="CV8" s="59" t="s">
        <v>110</v>
      </c>
      <c r="CW8" s="59" t="s">
        <v>110</v>
      </c>
      <c r="CX8" s="59" t="s">
        <v>110</v>
      </c>
      <c r="CY8" s="56" t="s">
        <v>110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125</v>
      </c>
      <c r="DL8" s="59">
        <v>119.4</v>
      </c>
      <c r="DM8" s="59">
        <v>111.1</v>
      </c>
      <c r="DN8" s="59">
        <v>91.7</v>
      </c>
      <c r="DO8" s="59">
        <v>97.2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119</v>
      </c>
      <c r="C10" s="64" t="s">
        <v>120</v>
      </c>
      <c r="D10" s="64" t="s">
        <v>121</v>
      </c>
      <c r="E10" s="64" t="s">
        <v>122</v>
      </c>
      <c r="F10" s="64" t="s">
        <v>123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　優輝</cp:lastModifiedBy>
  <cp:lastPrinted>2023-01-25T02:11:29Z</cp:lastPrinted>
  <dcterms:created xsi:type="dcterms:W3CDTF">2022-12-09T03:30:15Z</dcterms:created>
  <dcterms:modified xsi:type="dcterms:W3CDTF">2023-01-25T02:31:16Z</dcterms:modified>
  <cp:category/>
</cp:coreProperties>
</file>