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4\99_公営企業関係\照会回答\公営企業に係る経営比較分析表（令和３年度決算）の分析等について（依頼）\"/>
    </mc:Choice>
  </mc:AlternateContent>
  <workbookProtection workbookAlgorithmName="SHA-512" workbookHashValue="lEFe3ByK/67ncHikxW0ceLEIYdrukByG6OdYKzyUfsxplHSkzOLpI0ni4dz3Y/9kRLKid0zQ6fOGg76iCPmXug==" workbookSaltValue="jZNnoHu4yiOuG8EZok0c3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HJ51" i="4"/>
  <c r="IT76" i="4"/>
  <c r="CS51" i="4"/>
  <c r="HJ30" i="4"/>
  <c r="BZ76" i="4"/>
  <c r="MI76" i="4"/>
  <c r="CS30" i="4"/>
  <c r="MA30" i="4"/>
  <c r="C11" i="5"/>
  <c r="D11" i="5"/>
  <c r="E11" i="5"/>
  <c r="B11" i="5"/>
  <c r="LT76" i="4" l="1"/>
  <c r="GQ51" i="4"/>
  <c r="LH30" i="4"/>
  <c r="GQ30" i="4"/>
  <c r="BZ30" i="4"/>
  <c r="BK76" i="4"/>
  <c r="LH51" i="4"/>
  <c r="IE76" i="4"/>
  <c r="BZ51" i="4"/>
  <c r="BG30" i="4"/>
  <c r="AV76" i="4"/>
  <c r="KO51" i="4"/>
  <c r="FX51" i="4"/>
  <c r="KO30" i="4"/>
  <c r="BG51" i="4"/>
  <c r="LE76" i="4"/>
  <c r="HP76" i="4"/>
  <c r="FX30" i="4"/>
  <c r="JV30" i="4"/>
  <c r="FE30" i="4"/>
  <c r="AN30" i="4"/>
  <c r="FE51" i="4"/>
  <c r="AN51" i="4"/>
  <c r="AG76" i="4"/>
  <c r="JV51" i="4"/>
  <c r="KP76" i="4"/>
  <c r="HA76" i="4"/>
  <c r="GL76" i="4"/>
  <c r="U51" i="4"/>
  <c r="EL30" i="4"/>
  <c r="U30" i="4"/>
  <c r="JC30" i="4"/>
  <c r="R76" i="4"/>
  <c r="JC51" i="4"/>
  <c r="KA76" i="4"/>
  <c r="EL51" i="4"/>
</calcChain>
</file>

<file path=xl/sharedStrings.xml><?xml version="1.0" encoding="utf-8"?>
<sst xmlns="http://schemas.openxmlformats.org/spreadsheetml/2006/main" count="278" uniqueCount="127">
  <si>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</si>
  <si>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</si>
  <si>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</si>
  <si>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</si>
  <si>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</si>
  <si>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</si>
  <si>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</si>
  <si>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</si>
  <si>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</si>
  <si>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</si>
  <si>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</si>
  <si>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</si>
  <si>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</si>
  <si>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</si>
  <si>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</si>
  <si>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</si>
  <si>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</si>
  <si>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</si>
  <si>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</si>
  <si>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</si>
  <si>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</si>
  <si>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</si>
  <si>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</si>
  <si>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</si>
  <si>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</si>
  <si>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</si>
  <si>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</si>
  <si>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</si>
  <si>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</si>
  <si>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</si>
  <si>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</si>
  <si>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</si>
  <si>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</si>
  <si>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</si>
  <si>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</si>
  <si>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</si>
  <si>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</si>
  <si>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</si>
  <si>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</si>
  <si>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</si>
  <si>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</si>
  <si>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</si>
  <si>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</si>
  <si>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</si>
  <si>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</si>
  <si>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</si>
  <si>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</si>
  <si>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</si>
  <si>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</si>
  <si>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</si>
  <si>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</si>
  <si>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</si>
  <si>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</si>
  <si>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</si>
  <si>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</si>
  <si>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</si>
  <si>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</si>
  <si>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</si>
  <si>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</si>
  <si>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</si>
  <si>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</si>
  <si>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</si>
  <si>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</si>
  <si>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</si>
  <si>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</si>
  <si>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</si>
  <si>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</si>
  <si>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</si>
  <si>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</si>
  <si>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</si>
  <si>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</si>
  <si>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</si>
  <si>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</si>
  <si>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</si>
  <si>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</si>
  <si>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</si>
  <si>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</si>
  <si>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</si>
  <si>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</si>
  <si>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</si>
  <si>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</si>
  <si>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</si>
  <si>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</si>
  <si>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</si>
  <si>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</si>
  <si>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</si>
  <si>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</si>
  <si>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</si>
  <si>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</si>
  <si>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</si>
  <si>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</si>
  <si>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</si>
  <si>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</si>
  <si>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</si>
  <si>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</si>
  <si>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</si>
  <si>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</si>
  <si>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</si>
  <si>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</si>
  <si>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</si>
  <si>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</si>
  <si>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</si>
  <si>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</si>
  <si>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</si>
  <si>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</si>
  <si>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</si>
  <si>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西新天地駐車場</t>
  </si>
  <si>
    <t>法非適用</t>
  </si>
  <si>
    <t>駐車場整備事業</t>
  </si>
  <si>
    <t>-</t>
  </si>
  <si>
    <t>Ａ２Ｂ１</t>
  </si>
  <si>
    <t>非設置</t>
  </si>
  <si>
    <t>該当数値なし</t>
  </si>
  <si>
    <t>届出駐車場</t>
  </si>
  <si>
    <t>地下式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</si>
  <si>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</si>
  <si>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</si>
  <si>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</si>
  <si>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</si>
  <si>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</si>
  <si>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</si>
  <si>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</si>
  <si>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</si>
  <si>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道路附属物駐車場です。
⑧設備投資見込額
　今後、老朽化した機器の改修工事のため設備投資を行う見込みです。
⑩企業債残高対料金収入比率
　類似施設平均値を下回っています。駐車場整備時に起債した公債費の残高が年々下がるため、比率も年々低下し、令和５年度には償還が完了の予定です。</t>
    <rPh sb="1" eb="3">
      <t>シキチ</t>
    </rPh>
    <rPh sb="4" eb="6">
      <t>チカ</t>
    </rPh>
    <rPh sb="8" eb="10">
      <t>ドウロ</t>
    </rPh>
    <rPh sb="10" eb="12">
      <t>フゾク</t>
    </rPh>
    <rPh sb="12" eb="13">
      <t>ブツ</t>
    </rPh>
    <rPh sb="13" eb="15">
      <t>チュウシャ</t>
    </rPh>
    <rPh sb="15" eb="16">
      <t>ジョウ</t>
    </rPh>
    <rPh sb="85" eb="86">
      <t>シタ</t>
    </rPh>
    <rPh sb="93" eb="95">
      <t>チュウシャ</t>
    </rPh>
    <rPh sb="95" eb="96">
      <t>ジョウ</t>
    </rPh>
    <rPh sb="96" eb="98">
      <t>セイビ</t>
    </rPh>
    <rPh sb="98" eb="99">
      <t>ジ</t>
    </rPh>
    <rPh sb="100" eb="102">
      <t>キサイ</t>
    </rPh>
    <rPh sb="104" eb="106">
      <t>コウサイ</t>
    </rPh>
    <rPh sb="106" eb="107">
      <t>ヒ</t>
    </rPh>
    <rPh sb="128" eb="130">
      <t>レイワ</t>
    </rPh>
    <phoneticPr fontId="15"/>
  </si>
  <si>
    <t>⑪稼働率
　類似施設平均値を上回っています。今後も高い稼働率が見込まれます。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6">
      <t>タカ</t>
    </rPh>
    <rPh sb="27" eb="29">
      <t>カドウ</t>
    </rPh>
    <rPh sb="29" eb="30">
      <t>リツ</t>
    </rPh>
    <rPh sb="31" eb="33">
      <t>ミコ</t>
    </rPh>
    <phoneticPr fontId="15"/>
  </si>
  <si>
    <t xml:space="preserve"> 収益性、稼働率共に安定した駐車場です。引き続き、利用者の声を反映させながら運営を推進していきます。</t>
    <rPh sb="1" eb="4">
      <t>シュウエキセイ</t>
    </rPh>
    <rPh sb="5" eb="8">
      <t>カドウリツ</t>
    </rPh>
    <rPh sb="8" eb="9">
      <t>トモ</t>
    </rPh>
    <rPh sb="10" eb="12">
      <t>アンテイ</t>
    </rPh>
    <rPh sb="14" eb="17">
      <t>チュウシャジョウ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5"/>
  </si>
  <si>
    <t>①収益的収支比率
　類似施設平均値を上回っており、黒字で推移しています。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類似施設平均値を上回っており、収益性を確保しています。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ウワマワ</t>
    </rPh>
    <rPh sb="25" eb="27">
      <t>クロジ</t>
    </rPh>
    <rPh sb="28" eb="30">
      <t>スイイ</t>
    </rPh>
    <rPh sb="38" eb="39">
      <t>タ</t>
    </rPh>
    <rPh sb="39" eb="41">
      <t>カイケイ</t>
    </rPh>
    <rPh sb="41" eb="44">
      <t>ホジョキン</t>
    </rPh>
    <rPh sb="44" eb="46">
      <t>ヒリツ</t>
    </rPh>
    <rPh sb="48" eb="49">
      <t>ホカ</t>
    </rPh>
    <rPh sb="49" eb="51">
      <t>カイケイ</t>
    </rPh>
    <rPh sb="54" eb="57">
      <t>ホジョキン</t>
    </rPh>
    <rPh sb="66" eb="68">
      <t>チュウシャ</t>
    </rPh>
    <rPh sb="68" eb="70">
      <t>ダイスウ</t>
    </rPh>
    <rPh sb="70" eb="72">
      <t>イチダイ</t>
    </rPh>
    <rPh sb="72" eb="73">
      <t>ア</t>
    </rPh>
    <rPh sb="76" eb="77">
      <t>ホカ</t>
    </rPh>
    <rPh sb="77" eb="79">
      <t>カイケイ</t>
    </rPh>
    <rPh sb="79" eb="82">
      <t>ホジョキン</t>
    </rPh>
    <rPh sb="82" eb="83">
      <t>ガク</t>
    </rPh>
    <rPh sb="85" eb="86">
      <t>ホカ</t>
    </rPh>
    <rPh sb="86" eb="88">
      <t>カイケイ</t>
    </rPh>
    <rPh sb="91" eb="94">
      <t>ホジョキン</t>
    </rPh>
    <rPh sb="103" eb="105">
      <t>ウリアゲ</t>
    </rPh>
    <rPh sb="105" eb="106">
      <t>タカ</t>
    </rPh>
    <rPh sb="109" eb="111">
      <t>ヒリツ</t>
    </rPh>
    <rPh sb="113" eb="115">
      <t>ルイジ</t>
    </rPh>
    <rPh sb="115" eb="117">
      <t>シセツ</t>
    </rPh>
    <rPh sb="117" eb="120">
      <t>ヘイキンチ</t>
    </rPh>
    <rPh sb="121" eb="123">
      <t>オオハバ</t>
    </rPh>
    <rPh sb="131" eb="132">
      <t>タカ</t>
    </rPh>
    <rPh sb="133" eb="135">
      <t>エイギョウ</t>
    </rPh>
    <rPh sb="135" eb="138">
      <t>ソウリエキ</t>
    </rPh>
    <rPh sb="139" eb="141">
      <t>カクホ</t>
    </rPh>
    <rPh sb="157" eb="159">
      <t>ルイジ</t>
    </rPh>
    <rPh sb="159" eb="161">
      <t>シセツ</t>
    </rPh>
    <rPh sb="161" eb="164">
      <t>ヘイキンチ</t>
    </rPh>
    <rPh sb="165" eb="167">
      <t>ウワマワ</t>
    </rPh>
    <rPh sb="172" eb="175">
      <t>シュウエキセイ</t>
    </rPh>
    <rPh sb="176" eb="178">
      <t>カクホ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</si>
</sst>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285</c:v>
                </c:pt>
                <c:pt idx="1">
                  <c:v>258.5</c:v>
                </c:pt>
                <c:pt idx="2">
                  <c:v>266.3</c:v>
                </c:pt>
                <c:pt idx="3">
                  <c:v>214.7</c:v>
                </c:pt>
                <c:pt idx="4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D-4071-8A81-C5E130E67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121.3</c:v>
                </c:pt>
                <c:pt idx="1">
                  <c:v>123.6</c:v>
                </c:pt>
                <c:pt idx="2">
                  <c:v>121.8</c:v>
                </c:pt>
                <c:pt idx="3">
                  <c:v>111.3</c:v>
                </c:pt>
                <c:pt idx="4">
                  <c:v>158.80000000000001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D-4071-8A81-C5E130E67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10.1</c:v>
                </c:pt>
                <c:pt idx="1">
                  <c:v>8.5</c:v>
                </c:pt>
                <c:pt idx="2">
                  <c:v>8.8000000000000007</c:v>
                </c:pt>
                <c:pt idx="3">
                  <c:v>5.6</c:v>
                </c:pt>
                <c:pt idx="4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1-4419-9778-25D798F21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224</c:v>
                </c:pt>
                <c:pt idx="1">
                  <c:v>178.3</c:v>
                </c:pt>
                <c:pt idx="2">
                  <c:v>163.69999999999999</c:v>
                </c:pt>
                <c:pt idx="3">
                  <c:v>88</c:v>
                </c:pt>
                <c:pt idx="4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1-4419-9778-25D798F21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C3E-4534-9C74-F18DA0089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3E-4534-9C74-F18DA0089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D75-4420-9A44-C388FF641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75-4420-9A44-C388FF641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D-49B5-8333-ABE9FD7D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15.8</c:v>
                </c:pt>
                <c:pt idx="1">
                  <c:v>11.2</c:v>
                </c:pt>
                <c:pt idx="2">
                  <c:v>6.5</c:v>
                </c:pt>
                <c:pt idx="3">
                  <c:v>10.1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0D-49B5-8333-ABE9FD7D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1-4C6C-955C-DF0A08987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123</c:v>
                </c:pt>
                <c:pt idx="1">
                  <c:v>103</c:v>
                </c:pt>
                <c:pt idx="2">
                  <c:v>54</c:v>
                </c:pt>
                <c:pt idx="3">
                  <c:v>654</c:v>
                </c:pt>
                <c:pt idx="4">
                  <c:v>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C1-4C6C-955C-DF0A08987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351.6</c:v>
                </c:pt>
                <c:pt idx="1">
                  <c:v>350.5</c:v>
                </c:pt>
                <c:pt idx="2">
                  <c:v>258.89999999999998</c:v>
                </c:pt>
                <c:pt idx="3">
                  <c:v>258.89999999999998</c:v>
                </c:pt>
                <c:pt idx="4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2-4D3E-921C-1EC856945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186.8</c:v>
                </c:pt>
                <c:pt idx="1">
                  <c:v>184.2</c:v>
                </c:pt>
                <c:pt idx="2">
                  <c:v>184.2</c:v>
                </c:pt>
                <c:pt idx="3">
                  <c:v>153.80000000000001</c:v>
                </c:pt>
                <c:pt idx="4">
                  <c:v>163.5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2-4D3E-921C-1EC856945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66.8</c:v>
                </c:pt>
                <c:pt idx="1">
                  <c:v>63.3</c:v>
                </c:pt>
                <c:pt idx="2">
                  <c:v>64.8</c:v>
                </c:pt>
                <c:pt idx="3">
                  <c:v>54.7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6-43AB-9BAA-12FE3B019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12.6</c:v>
                </c:pt>
                <c:pt idx="1">
                  <c:v>8.9</c:v>
                </c:pt>
                <c:pt idx="2">
                  <c:v>2.2000000000000002</c:v>
                </c:pt>
                <c:pt idx="3">
                  <c:v>-81</c:v>
                </c:pt>
                <c:pt idx="4">
                  <c:v>-25.1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86-43AB-9BAA-12FE3B019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62018</c:v>
                </c:pt>
                <c:pt idx="1">
                  <c:v>56775</c:v>
                </c:pt>
                <c:pt idx="2">
                  <c:v>44100</c:v>
                </c:pt>
                <c:pt idx="3">
                  <c:v>43366</c:v>
                </c:pt>
                <c:pt idx="4">
                  <c:v>54045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2-4E5A-BEAA-5211539BE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33330</c:v>
                </c:pt>
                <c:pt idx="1">
                  <c:v>18961</c:v>
                </c:pt>
                <c:pt idx="2">
                  <c:v>16100</c:v>
                </c:pt>
                <c:pt idx="3">
                  <c:v>4836</c:v>
                </c:pt>
                <c:pt idx="4">
                  <c:v>37213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32-4E5A-BEAA-5211539BE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JU14" zoomScaleNormal="100" zoomScaleSheetLayoutView="70" workbookViewId="0">
      <selection activeCell="NX25" sqref="NX2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広島県広島市　西新天地駐車場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Ａ２Ｂ１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商業施設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4477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113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地下式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28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95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400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126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285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258.5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266.3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214.7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242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351.6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350.5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258.89999999999998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258.89999999999998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320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121.3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123.6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121.8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111.3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158.80000000000001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15.8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11.2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6.5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10.1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8.6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186.8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184.2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184.2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153.80000000000001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163.5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66.8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63.3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64.8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54.7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60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62018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56775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44100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43366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54045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123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103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54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654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2466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12.6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8.9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2.2000000000000002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-81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-25.1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33330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18961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16100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4836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37213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22" t="s">
        <v>125</v>
      </c>
      <c r="NE66" s="123"/>
      <c r="NF66" s="123"/>
      <c r="NG66" s="123"/>
      <c r="NH66" s="123"/>
      <c r="NI66" s="123"/>
      <c r="NJ66" s="123"/>
      <c r="NK66" s="123"/>
      <c r="NL66" s="123"/>
      <c r="NM66" s="123"/>
      <c r="NN66" s="123"/>
      <c r="NO66" s="123"/>
      <c r="NP66" s="123"/>
      <c r="NQ66" s="123"/>
      <c r="NR66" s="124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22"/>
      <c r="NE67" s="123"/>
      <c r="NF67" s="123"/>
      <c r="NG67" s="123"/>
      <c r="NH67" s="123"/>
      <c r="NI67" s="123"/>
      <c r="NJ67" s="123"/>
      <c r="NK67" s="123"/>
      <c r="NL67" s="123"/>
      <c r="NM67" s="123"/>
      <c r="NN67" s="123"/>
      <c r="NO67" s="123"/>
      <c r="NP67" s="123"/>
      <c r="NQ67" s="123"/>
      <c r="NR67" s="124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22"/>
      <c r="NE68" s="123"/>
      <c r="NF68" s="123"/>
      <c r="NG68" s="123"/>
      <c r="NH68" s="123"/>
      <c r="NI68" s="123"/>
      <c r="NJ68" s="123"/>
      <c r="NK68" s="123"/>
      <c r="NL68" s="123"/>
      <c r="NM68" s="123"/>
      <c r="NN68" s="123"/>
      <c r="NO68" s="123"/>
      <c r="NP68" s="123"/>
      <c r="NQ68" s="123"/>
      <c r="NR68" s="124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22"/>
      <c r="NE69" s="123"/>
      <c r="NF69" s="123"/>
      <c r="NG69" s="123"/>
      <c r="NH69" s="123"/>
      <c r="NI69" s="123"/>
      <c r="NJ69" s="123"/>
      <c r="NK69" s="123"/>
      <c r="NL69" s="123"/>
      <c r="NM69" s="123"/>
      <c r="NN69" s="123"/>
      <c r="NO69" s="123"/>
      <c r="NP69" s="123"/>
      <c r="NQ69" s="123"/>
      <c r="NR69" s="124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22"/>
      <c r="NE70" s="123"/>
      <c r="NF70" s="123"/>
      <c r="NG70" s="123"/>
      <c r="NH70" s="123"/>
      <c r="NI70" s="123"/>
      <c r="NJ70" s="123"/>
      <c r="NK70" s="123"/>
      <c r="NL70" s="123"/>
      <c r="NM70" s="123"/>
      <c r="NN70" s="123"/>
      <c r="NO70" s="123"/>
      <c r="NP70" s="123"/>
      <c r="NQ70" s="123"/>
      <c r="NR70" s="124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22"/>
      <c r="NE71" s="123"/>
      <c r="NF71" s="123"/>
      <c r="NG71" s="123"/>
      <c r="NH71" s="123"/>
      <c r="NI71" s="123"/>
      <c r="NJ71" s="123"/>
      <c r="NK71" s="123"/>
      <c r="NL71" s="123"/>
      <c r="NM71" s="123"/>
      <c r="NN71" s="123"/>
      <c r="NO71" s="123"/>
      <c r="NP71" s="123"/>
      <c r="NQ71" s="123"/>
      <c r="NR71" s="124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22"/>
      <c r="NE72" s="123"/>
      <c r="NF72" s="123"/>
      <c r="NG72" s="123"/>
      <c r="NH72" s="123"/>
      <c r="NI72" s="123"/>
      <c r="NJ72" s="123"/>
      <c r="NK72" s="123"/>
      <c r="NL72" s="123"/>
      <c r="NM72" s="123"/>
      <c r="NN72" s="123"/>
      <c r="NO72" s="123"/>
      <c r="NP72" s="123"/>
      <c r="NQ72" s="123"/>
      <c r="NR72" s="124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22"/>
      <c r="NE73" s="123"/>
      <c r="NF73" s="123"/>
      <c r="NG73" s="123"/>
      <c r="NH73" s="123"/>
      <c r="NI73" s="123"/>
      <c r="NJ73" s="123"/>
      <c r="NK73" s="123"/>
      <c r="NL73" s="123"/>
      <c r="NM73" s="123"/>
      <c r="NN73" s="123"/>
      <c r="NO73" s="123"/>
      <c r="NP73" s="123"/>
      <c r="NQ73" s="123"/>
      <c r="NR73" s="124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22"/>
      <c r="NE74" s="123"/>
      <c r="NF74" s="123"/>
      <c r="NG74" s="123"/>
      <c r="NH74" s="123"/>
      <c r="NI74" s="123"/>
      <c r="NJ74" s="123"/>
      <c r="NK74" s="123"/>
      <c r="NL74" s="123"/>
      <c r="NM74" s="123"/>
      <c r="NN74" s="123"/>
      <c r="NO74" s="123"/>
      <c r="NP74" s="123"/>
      <c r="NQ74" s="123"/>
      <c r="NR74" s="124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22"/>
      <c r="NE75" s="123"/>
      <c r="NF75" s="123"/>
      <c r="NG75" s="123"/>
      <c r="NH75" s="123"/>
      <c r="NI75" s="123"/>
      <c r="NJ75" s="123"/>
      <c r="NK75" s="123"/>
      <c r="NL75" s="123"/>
      <c r="NM75" s="123"/>
      <c r="NN75" s="123"/>
      <c r="NO75" s="123"/>
      <c r="NP75" s="123"/>
      <c r="NQ75" s="123"/>
      <c r="NR75" s="124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7" t="str">
        <f>データ!$B$11</f>
        <v>H29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 t="str">
        <f>データ!$C$11</f>
        <v>H30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 t="str">
        <f>データ!$D$11</f>
        <v>R01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 t="str">
        <f>データ!$E$11</f>
        <v>R02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 t="str">
        <f>データ!$F$11</f>
        <v>R03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2"/>
      <c r="CP76" s="2"/>
      <c r="CQ76" s="2"/>
      <c r="CR76" s="2"/>
      <c r="CS76" s="2"/>
      <c r="CT76" s="2"/>
      <c r="CU76" s="2"/>
      <c r="CV76" s="128">
        <f>データ!CN7</f>
        <v>61060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7" t="str">
        <f>データ!$B$11</f>
        <v>H29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 t="str">
        <f>データ!$C$11</f>
        <v>H30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 t="str">
        <f>データ!$D$11</f>
        <v>R01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 t="str">
        <f>データ!$E$11</f>
        <v>R02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 t="str">
        <f>データ!$F$11</f>
        <v>R03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7" t="str">
        <f>データ!$B$11</f>
        <v>H29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 t="str">
        <f>データ!$C$11</f>
        <v>H30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 t="str">
        <f>データ!$D$11</f>
        <v>R01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 t="str">
        <f>データ!$E$11</f>
        <v>R02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 t="str">
        <f>データ!$F$11</f>
        <v>R03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2"/>
      <c r="MY76" s="2"/>
      <c r="MZ76" s="2"/>
      <c r="NA76" s="2"/>
      <c r="NB76" s="2"/>
      <c r="NC76" s="32"/>
      <c r="ND76" s="122"/>
      <c r="NE76" s="123"/>
      <c r="NF76" s="123"/>
      <c r="NG76" s="123"/>
      <c r="NH76" s="123"/>
      <c r="NI76" s="123"/>
      <c r="NJ76" s="123"/>
      <c r="NK76" s="123"/>
      <c r="NL76" s="123"/>
      <c r="NM76" s="123"/>
      <c r="NN76" s="123"/>
      <c r="NO76" s="123"/>
      <c r="NP76" s="123"/>
      <c r="NQ76" s="123"/>
      <c r="NR76" s="124"/>
    </row>
    <row r="77" spans="1:382" ht="13.5" customHeight="1" x14ac:dyDescent="0.15">
      <c r="A77" s="2"/>
      <c r="B77" s="11"/>
      <c r="C77" s="2"/>
      <c r="D77" s="2"/>
      <c r="E77" s="2"/>
      <c r="F77" s="2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2"/>
      <c r="FZ77" s="2"/>
      <c r="GA77" s="2"/>
      <c r="GB77" s="2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0">
        <f>データ!CZ7</f>
        <v>10.1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8.5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8.8000000000000007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5.6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2.9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22"/>
      <c r="NE77" s="123"/>
      <c r="NF77" s="123"/>
      <c r="NG77" s="123"/>
      <c r="NH77" s="123"/>
      <c r="NI77" s="123"/>
      <c r="NJ77" s="123"/>
      <c r="NK77" s="123"/>
      <c r="NL77" s="123"/>
      <c r="NM77" s="123"/>
      <c r="NN77" s="123"/>
      <c r="NO77" s="123"/>
      <c r="NP77" s="123"/>
      <c r="NQ77" s="123"/>
      <c r="NR77" s="124"/>
    </row>
    <row r="78" spans="1:382" ht="13.5" customHeight="1" x14ac:dyDescent="0.15">
      <c r="A78" s="2"/>
      <c r="B78" s="11"/>
      <c r="C78" s="2"/>
      <c r="D78" s="2"/>
      <c r="E78" s="2"/>
      <c r="F78" s="2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2"/>
      <c r="FZ78" s="2"/>
      <c r="GA78" s="2"/>
      <c r="GB78" s="2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0">
        <f>データ!DE7</f>
        <v>224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178.3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163.69999999999999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88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77.3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22"/>
      <c r="NE78" s="123"/>
      <c r="NF78" s="123"/>
      <c r="NG78" s="123"/>
      <c r="NH78" s="123"/>
      <c r="NI78" s="123"/>
      <c r="NJ78" s="123"/>
      <c r="NK78" s="123"/>
      <c r="NL78" s="123"/>
      <c r="NM78" s="123"/>
      <c r="NN78" s="123"/>
      <c r="NO78" s="123"/>
      <c r="NP78" s="123"/>
      <c r="NQ78" s="123"/>
      <c r="NR78" s="124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22"/>
      <c r="NE79" s="123"/>
      <c r="NF79" s="123"/>
      <c r="NG79" s="123"/>
      <c r="NH79" s="123"/>
      <c r="NI79" s="123"/>
      <c r="NJ79" s="123"/>
      <c r="NK79" s="123"/>
      <c r="NL79" s="123"/>
      <c r="NM79" s="123"/>
      <c r="NN79" s="123"/>
      <c r="NO79" s="123"/>
      <c r="NP79" s="123"/>
      <c r="NQ79" s="123"/>
      <c r="NR79" s="124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22"/>
      <c r="NE80" s="123"/>
      <c r="NF80" s="123"/>
      <c r="NG80" s="123"/>
      <c r="NH80" s="123"/>
      <c r="NI80" s="123"/>
      <c r="NJ80" s="123"/>
      <c r="NK80" s="123"/>
      <c r="NL80" s="123"/>
      <c r="NM80" s="123"/>
      <c r="NN80" s="123"/>
      <c r="NO80" s="123"/>
      <c r="NP80" s="123"/>
      <c r="NQ80" s="123"/>
      <c r="NR80" s="124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22"/>
      <c r="NE81" s="123"/>
      <c r="NF81" s="123"/>
      <c r="NG81" s="123"/>
      <c r="NH81" s="123"/>
      <c r="NI81" s="123"/>
      <c r="NJ81" s="123"/>
      <c r="NK81" s="123"/>
      <c r="NL81" s="123"/>
      <c r="NM81" s="123"/>
      <c r="NN81" s="123"/>
      <c r="NO81" s="123"/>
      <c r="NP81" s="123"/>
      <c r="NQ81" s="123"/>
      <c r="NR81" s="124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25"/>
      <c r="NE82" s="126"/>
      <c r="NF82" s="126"/>
      <c r="NG82" s="126"/>
      <c r="NH82" s="126"/>
      <c r="NI82" s="126"/>
      <c r="NJ82" s="126"/>
      <c r="NK82" s="126"/>
      <c r="NL82" s="126"/>
      <c r="NM82" s="126"/>
      <c r="NN82" s="126"/>
      <c r="NO82" s="126"/>
      <c r="NP82" s="126"/>
      <c r="NQ82" s="126"/>
      <c r="NR82" s="127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nvXuJlNrTAaoy4+1tfl0EfZSVvSYLh4xIaCdQkMwUK1Ue0EPQaBSU9WnexG7cy3ktB09jeD0FX7QUNJRFOnr/A==" saltValue="R3wVjIAPcuwro8ewZCCH2g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4" t="s">
        <v>58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63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64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65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66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67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68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69</v>
      </c>
      <c r="CN4" s="150" t="s">
        <v>70</v>
      </c>
      <c r="CO4" s="141" t="s">
        <v>71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72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73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100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51"/>
      <c r="CN5" s="151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101</v>
      </c>
      <c r="B6" s="48">
        <f>B8</f>
        <v>2021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21</v>
      </c>
      <c r="H6" s="48" t="str">
        <f>SUBSTITUTE(H8,"　","")</f>
        <v>広島県広島市</v>
      </c>
      <c r="I6" s="48" t="str">
        <f t="shared" si="1"/>
        <v>西新天地駐車場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地下式</v>
      </c>
      <c r="R6" s="51">
        <f t="shared" si="1"/>
        <v>28</v>
      </c>
      <c r="S6" s="50" t="str">
        <f t="shared" si="1"/>
        <v>商業施設</v>
      </c>
      <c r="T6" s="50" t="str">
        <f t="shared" si="1"/>
        <v>無</v>
      </c>
      <c r="U6" s="51">
        <f t="shared" si="1"/>
        <v>4477</v>
      </c>
      <c r="V6" s="51">
        <f t="shared" si="1"/>
        <v>95</v>
      </c>
      <c r="W6" s="51">
        <f t="shared" si="1"/>
        <v>400</v>
      </c>
      <c r="X6" s="50" t="str">
        <f t="shared" si="1"/>
        <v>利用料金制</v>
      </c>
      <c r="Y6" s="52">
        <f>IF(Y8="-",NA(),Y8)</f>
        <v>285</v>
      </c>
      <c r="Z6" s="52">
        <f t="shared" ref="Z6:AH6" si="2">IF(Z8="-",NA(),Z8)</f>
        <v>258.5</v>
      </c>
      <c r="AA6" s="52">
        <f t="shared" si="2"/>
        <v>266.3</v>
      </c>
      <c r="AB6" s="52">
        <f t="shared" si="2"/>
        <v>214.7</v>
      </c>
      <c r="AC6" s="52">
        <f t="shared" si="2"/>
        <v>242</v>
      </c>
      <c r="AD6" s="52">
        <f t="shared" si="2"/>
        <v>121.3</v>
      </c>
      <c r="AE6" s="52">
        <f t="shared" si="2"/>
        <v>123.6</v>
      </c>
      <c r="AF6" s="52">
        <f t="shared" si="2"/>
        <v>121.8</v>
      </c>
      <c r="AG6" s="52">
        <f t="shared" si="2"/>
        <v>111.3</v>
      </c>
      <c r="AH6" s="52">
        <f t="shared" si="2"/>
        <v>158.80000000000001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15.8</v>
      </c>
      <c r="AP6" s="52">
        <f t="shared" si="3"/>
        <v>11.2</v>
      </c>
      <c r="AQ6" s="52">
        <f t="shared" si="3"/>
        <v>6.5</v>
      </c>
      <c r="AR6" s="52">
        <f t="shared" si="3"/>
        <v>10.1</v>
      </c>
      <c r="AS6" s="52">
        <f t="shared" si="3"/>
        <v>8.6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123</v>
      </c>
      <c r="BA6" s="53">
        <f t="shared" si="4"/>
        <v>103</v>
      </c>
      <c r="BB6" s="53">
        <f t="shared" si="4"/>
        <v>54</v>
      </c>
      <c r="BC6" s="53">
        <f t="shared" si="4"/>
        <v>654</v>
      </c>
      <c r="BD6" s="53">
        <f t="shared" si="4"/>
        <v>2466</v>
      </c>
      <c r="BE6" s="51" t="str">
        <f>IF(BE8="-","",IF(BE8="-","【-】","【"&amp;SUBSTITUTE(TEXT(BE8,"#,##0"),"-","△")&amp;"】"))</f>
        <v>【3,111】</v>
      </c>
      <c r="BF6" s="52">
        <f>IF(BF8="-",NA(),BF8)</f>
        <v>66.8</v>
      </c>
      <c r="BG6" s="52">
        <f t="shared" ref="BG6:BO6" si="5">IF(BG8="-",NA(),BG8)</f>
        <v>63.3</v>
      </c>
      <c r="BH6" s="52">
        <f t="shared" si="5"/>
        <v>64.8</v>
      </c>
      <c r="BI6" s="52">
        <f t="shared" si="5"/>
        <v>54.7</v>
      </c>
      <c r="BJ6" s="52">
        <f t="shared" si="5"/>
        <v>60</v>
      </c>
      <c r="BK6" s="52">
        <f t="shared" si="5"/>
        <v>12.6</v>
      </c>
      <c r="BL6" s="52">
        <f t="shared" si="5"/>
        <v>8.9</v>
      </c>
      <c r="BM6" s="52">
        <f t="shared" si="5"/>
        <v>2.2000000000000002</v>
      </c>
      <c r="BN6" s="52">
        <f t="shared" si="5"/>
        <v>-81</v>
      </c>
      <c r="BO6" s="52">
        <f t="shared" si="5"/>
        <v>-25.1</v>
      </c>
      <c r="BP6" s="49" t="str">
        <f>IF(BP8="-","",IF(BP8="-","【-】","【"&amp;SUBSTITUTE(TEXT(BP8,"#,##0.0"),"-","△")&amp;"】"))</f>
        <v>【0.8】</v>
      </c>
      <c r="BQ6" s="53">
        <f>IF(BQ8="-",NA(),BQ8)</f>
        <v>62018</v>
      </c>
      <c r="BR6" s="53">
        <f t="shared" ref="BR6:BZ6" si="6">IF(BR8="-",NA(),BR8)</f>
        <v>56775</v>
      </c>
      <c r="BS6" s="53">
        <f t="shared" si="6"/>
        <v>44100</v>
      </c>
      <c r="BT6" s="53">
        <f t="shared" si="6"/>
        <v>43366</v>
      </c>
      <c r="BU6" s="53">
        <f t="shared" si="6"/>
        <v>54045</v>
      </c>
      <c r="BV6" s="53">
        <f t="shared" si="6"/>
        <v>33330</v>
      </c>
      <c r="BW6" s="53">
        <f t="shared" si="6"/>
        <v>18961</v>
      </c>
      <c r="BX6" s="53">
        <f t="shared" si="6"/>
        <v>16100</v>
      </c>
      <c r="BY6" s="53">
        <f t="shared" si="6"/>
        <v>4836</v>
      </c>
      <c r="BZ6" s="53">
        <f t="shared" si="6"/>
        <v>37213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102</v>
      </c>
      <c r="CM6" s="51">
        <f t="shared" ref="CM6:CN6" si="7">CM8</f>
        <v>0</v>
      </c>
      <c r="CN6" s="51">
        <f t="shared" si="7"/>
        <v>61060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102</v>
      </c>
      <c r="CZ6" s="52">
        <f>IF(CZ8="-",NA(),CZ8)</f>
        <v>10.1</v>
      </c>
      <c r="DA6" s="52">
        <f t="shared" ref="DA6:DI6" si="8">IF(DA8="-",NA(),DA8)</f>
        <v>8.5</v>
      </c>
      <c r="DB6" s="52">
        <f t="shared" si="8"/>
        <v>8.8000000000000007</v>
      </c>
      <c r="DC6" s="52">
        <f t="shared" si="8"/>
        <v>5.6</v>
      </c>
      <c r="DD6" s="52">
        <f t="shared" si="8"/>
        <v>2.9</v>
      </c>
      <c r="DE6" s="52">
        <f t="shared" si="8"/>
        <v>224</v>
      </c>
      <c r="DF6" s="52">
        <f t="shared" si="8"/>
        <v>178.3</v>
      </c>
      <c r="DG6" s="52">
        <f t="shared" si="8"/>
        <v>163.69999999999999</v>
      </c>
      <c r="DH6" s="52">
        <f t="shared" si="8"/>
        <v>88</v>
      </c>
      <c r="DI6" s="52">
        <f t="shared" si="8"/>
        <v>77.3</v>
      </c>
      <c r="DJ6" s="49" t="str">
        <f>IF(DJ8="-","",IF(DJ8="-","【-】","【"&amp;SUBSTITUTE(TEXT(DJ8,"#,##0.0"),"-","△")&amp;"】"))</f>
        <v>【99.8】</v>
      </c>
      <c r="DK6" s="52">
        <f>IF(DK8="-",NA(),DK8)</f>
        <v>351.6</v>
      </c>
      <c r="DL6" s="52">
        <f t="shared" ref="DL6:DT6" si="9">IF(DL8="-",NA(),DL8)</f>
        <v>350.5</v>
      </c>
      <c r="DM6" s="52">
        <f t="shared" si="9"/>
        <v>258.89999999999998</v>
      </c>
      <c r="DN6" s="52">
        <f t="shared" si="9"/>
        <v>258.89999999999998</v>
      </c>
      <c r="DO6" s="52">
        <f t="shared" si="9"/>
        <v>320</v>
      </c>
      <c r="DP6" s="52">
        <f t="shared" si="9"/>
        <v>186.8</v>
      </c>
      <c r="DQ6" s="52">
        <f t="shared" si="9"/>
        <v>184.2</v>
      </c>
      <c r="DR6" s="52">
        <f t="shared" si="9"/>
        <v>184.2</v>
      </c>
      <c r="DS6" s="52">
        <f t="shared" si="9"/>
        <v>153.80000000000001</v>
      </c>
      <c r="DT6" s="52">
        <f t="shared" si="9"/>
        <v>163.5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103</v>
      </c>
      <c r="B7" s="48">
        <f t="shared" ref="B7:X7" si="10">B8</f>
        <v>2021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21</v>
      </c>
      <c r="H7" s="48" t="str">
        <f t="shared" si="10"/>
        <v>広島県　広島市</v>
      </c>
      <c r="I7" s="48" t="str">
        <f t="shared" si="10"/>
        <v>西新天地駐車場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地下式</v>
      </c>
      <c r="R7" s="51">
        <f t="shared" si="10"/>
        <v>28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4477</v>
      </c>
      <c r="V7" s="51">
        <f t="shared" si="10"/>
        <v>95</v>
      </c>
      <c r="W7" s="51">
        <f t="shared" si="10"/>
        <v>400</v>
      </c>
      <c r="X7" s="50" t="str">
        <f t="shared" si="10"/>
        <v>利用料金制</v>
      </c>
      <c r="Y7" s="52">
        <f>Y8</f>
        <v>285</v>
      </c>
      <c r="Z7" s="52">
        <f t="shared" ref="Z7:AH7" si="11">Z8</f>
        <v>258.5</v>
      </c>
      <c r="AA7" s="52">
        <f t="shared" si="11"/>
        <v>266.3</v>
      </c>
      <c r="AB7" s="52">
        <f t="shared" si="11"/>
        <v>214.7</v>
      </c>
      <c r="AC7" s="52">
        <f t="shared" si="11"/>
        <v>242</v>
      </c>
      <c r="AD7" s="52">
        <f t="shared" si="11"/>
        <v>121.3</v>
      </c>
      <c r="AE7" s="52">
        <f t="shared" si="11"/>
        <v>123.6</v>
      </c>
      <c r="AF7" s="52">
        <f t="shared" si="11"/>
        <v>121.8</v>
      </c>
      <c r="AG7" s="52">
        <f t="shared" si="11"/>
        <v>111.3</v>
      </c>
      <c r="AH7" s="52">
        <f t="shared" si="11"/>
        <v>158.80000000000001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15.8</v>
      </c>
      <c r="AP7" s="52">
        <f t="shared" si="12"/>
        <v>11.2</v>
      </c>
      <c r="AQ7" s="52">
        <f t="shared" si="12"/>
        <v>6.5</v>
      </c>
      <c r="AR7" s="52">
        <f t="shared" si="12"/>
        <v>10.1</v>
      </c>
      <c r="AS7" s="52">
        <f t="shared" si="12"/>
        <v>8.6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123</v>
      </c>
      <c r="BA7" s="53">
        <f t="shared" si="13"/>
        <v>103</v>
      </c>
      <c r="BB7" s="53">
        <f t="shared" si="13"/>
        <v>54</v>
      </c>
      <c r="BC7" s="53">
        <f t="shared" si="13"/>
        <v>654</v>
      </c>
      <c r="BD7" s="53">
        <f t="shared" si="13"/>
        <v>2466</v>
      </c>
      <c r="BE7" s="51"/>
      <c r="BF7" s="52">
        <f>BF8</f>
        <v>66.8</v>
      </c>
      <c r="BG7" s="52">
        <f t="shared" ref="BG7:BO7" si="14">BG8</f>
        <v>63.3</v>
      </c>
      <c r="BH7" s="52">
        <f t="shared" si="14"/>
        <v>64.8</v>
      </c>
      <c r="BI7" s="52">
        <f t="shared" si="14"/>
        <v>54.7</v>
      </c>
      <c r="BJ7" s="52">
        <f t="shared" si="14"/>
        <v>60</v>
      </c>
      <c r="BK7" s="52">
        <f t="shared" si="14"/>
        <v>12.6</v>
      </c>
      <c r="BL7" s="52">
        <f t="shared" si="14"/>
        <v>8.9</v>
      </c>
      <c r="BM7" s="52">
        <f t="shared" si="14"/>
        <v>2.2000000000000002</v>
      </c>
      <c r="BN7" s="52">
        <f t="shared" si="14"/>
        <v>-81</v>
      </c>
      <c r="BO7" s="52">
        <f t="shared" si="14"/>
        <v>-25.1</v>
      </c>
      <c r="BP7" s="49"/>
      <c r="BQ7" s="53">
        <f>BQ8</f>
        <v>62018</v>
      </c>
      <c r="BR7" s="53">
        <f t="shared" ref="BR7:BZ7" si="15">BR8</f>
        <v>56775</v>
      </c>
      <c r="BS7" s="53">
        <f t="shared" si="15"/>
        <v>44100</v>
      </c>
      <c r="BT7" s="53">
        <f t="shared" si="15"/>
        <v>43366</v>
      </c>
      <c r="BU7" s="53">
        <f t="shared" si="15"/>
        <v>54045</v>
      </c>
      <c r="BV7" s="53">
        <f t="shared" si="15"/>
        <v>33330</v>
      </c>
      <c r="BW7" s="53">
        <f t="shared" si="15"/>
        <v>18961</v>
      </c>
      <c r="BX7" s="53">
        <f t="shared" si="15"/>
        <v>16100</v>
      </c>
      <c r="BY7" s="53">
        <f t="shared" si="15"/>
        <v>4836</v>
      </c>
      <c r="BZ7" s="53">
        <f t="shared" si="15"/>
        <v>37213</v>
      </c>
      <c r="CA7" s="51"/>
      <c r="CB7" s="52" t="s">
        <v>104</v>
      </c>
      <c r="CC7" s="52" t="s">
        <v>104</v>
      </c>
      <c r="CD7" s="52" t="s">
        <v>104</v>
      </c>
      <c r="CE7" s="52" t="s">
        <v>104</v>
      </c>
      <c r="CF7" s="52" t="s">
        <v>104</v>
      </c>
      <c r="CG7" s="52" t="s">
        <v>104</v>
      </c>
      <c r="CH7" s="52" t="s">
        <v>104</v>
      </c>
      <c r="CI7" s="52" t="s">
        <v>104</v>
      </c>
      <c r="CJ7" s="52" t="s">
        <v>104</v>
      </c>
      <c r="CK7" s="52" t="s">
        <v>102</v>
      </c>
      <c r="CL7" s="49"/>
      <c r="CM7" s="51">
        <f>CM8</f>
        <v>0</v>
      </c>
      <c r="CN7" s="51">
        <f>CN8</f>
        <v>61060</v>
      </c>
      <c r="CO7" s="52" t="s">
        <v>104</v>
      </c>
      <c r="CP7" s="52" t="s">
        <v>104</v>
      </c>
      <c r="CQ7" s="52" t="s">
        <v>104</v>
      </c>
      <c r="CR7" s="52" t="s">
        <v>104</v>
      </c>
      <c r="CS7" s="52" t="s">
        <v>104</v>
      </c>
      <c r="CT7" s="52" t="s">
        <v>104</v>
      </c>
      <c r="CU7" s="52" t="s">
        <v>104</v>
      </c>
      <c r="CV7" s="52" t="s">
        <v>104</v>
      </c>
      <c r="CW7" s="52" t="s">
        <v>104</v>
      </c>
      <c r="CX7" s="52" t="s">
        <v>102</v>
      </c>
      <c r="CY7" s="49"/>
      <c r="CZ7" s="52">
        <f>CZ8</f>
        <v>10.1</v>
      </c>
      <c r="DA7" s="52">
        <f t="shared" ref="DA7:DI7" si="16">DA8</f>
        <v>8.5</v>
      </c>
      <c r="DB7" s="52">
        <f t="shared" si="16"/>
        <v>8.8000000000000007</v>
      </c>
      <c r="DC7" s="52">
        <f t="shared" si="16"/>
        <v>5.6</v>
      </c>
      <c r="DD7" s="52">
        <f t="shared" si="16"/>
        <v>2.9</v>
      </c>
      <c r="DE7" s="52">
        <f t="shared" si="16"/>
        <v>224</v>
      </c>
      <c r="DF7" s="52">
        <f t="shared" si="16"/>
        <v>178.3</v>
      </c>
      <c r="DG7" s="52">
        <f t="shared" si="16"/>
        <v>163.69999999999999</v>
      </c>
      <c r="DH7" s="52">
        <f t="shared" si="16"/>
        <v>88</v>
      </c>
      <c r="DI7" s="52">
        <f t="shared" si="16"/>
        <v>77.3</v>
      </c>
      <c r="DJ7" s="49"/>
      <c r="DK7" s="52">
        <f>DK8</f>
        <v>351.6</v>
      </c>
      <c r="DL7" s="52">
        <f t="shared" ref="DL7:DT7" si="17">DL8</f>
        <v>350.5</v>
      </c>
      <c r="DM7" s="52">
        <f t="shared" si="17"/>
        <v>258.89999999999998</v>
      </c>
      <c r="DN7" s="52">
        <f t="shared" si="17"/>
        <v>258.89999999999998</v>
      </c>
      <c r="DO7" s="52">
        <f t="shared" si="17"/>
        <v>320</v>
      </c>
      <c r="DP7" s="52">
        <f t="shared" si="17"/>
        <v>186.8</v>
      </c>
      <c r="DQ7" s="52">
        <f t="shared" si="17"/>
        <v>184.2</v>
      </c>
      <c r="DR7" s="52">
        <f t="shared" si="17"/>
        <v>184.2</v>
      </c>
      <c r="DS7" s="52">
        <f t="shared" si="17"/>
        <v>153.80000000000001</v>
      </c>
      <c r="DT7" s="52">
        <f t="shared" si="17"/>
        <v>163.5</v>
      </c>
      <c r="DU7" s="49"/>
    </row>
    <row r="8" spans="1:125" s="54" customFormat="1" x14ac:dyDescent="0.15">
      <c r="A8" s="37"/>
      <c r="B8" s="55">
        <v>2021</v>
      </c>
      <c r="C8" s="55">
        <v>341002</v>
      </c>
      <c r="D8" s="55">
        <v>47</v>
      </c>
      <c r="E8" s="55">
        <v>14</v>
      </c>
      <c r="F8" s="55">
        <v>0</v>
      </c>
      <c r="G8" s="55">
        <v>21</v>
      </c>
      <c r="H8" s="55" t="s">
        <v>105</v>
      </c>
      <c r="I8" s="55" t="s">
        <v>106</v>
      </c>
      <c r="J8" s="55" t="s">
        <v>107</v>
      </c>
      <c r="K8" s="55" t="s">
        <v>108</v>
      </c>
      <c r="L8" s="55" t="s">
        <v>109</v>
      </c>
      <c r="M8" s="55" t="s">
        <v>110</v>
      </c>
      <c r="N8" s="55" t="s">
        <v>111</v>
      </c>
      <c r="O8" s="56" t="s">
        <v>112</v>
      </c>
      <c r="P8" s="57" t="s">
        <v>113</v>
      </c>
      <c r="Q8" s="57" t="s">
        <v>114</v>
      </c>
      <c r="R8" s="58">
        <v>28</v>
      </c>
      <c r="S8" s="57" t="s">
        <v>115</v>
      </c>
      <c r="T8" s="57" t="s">
        <v>116</v>
      </c>
      <c r="U8" s="58">
        <v>4477</v>
      </c>
      <c r="V8" s="58">
        <v>95</v>
      </c>
      <c r="W8" s="58">
        <v>400</v>
      </c>
      <c r="X8" s="57" t="s">
        <v>117</v>
      </c>
      <c r="Y8" s="59">
        <v>285</v>
      </c>
      <c r="Z8" s="59">
        <v>258.5</v>
      </c>
      <c r="AA8" s="59">
        <v>266.3</v>
      </c>
      <c r="AB8" s="59">
        <v>214.7</v>
      </c>
      <c r="AC8" s="59">
        <v>242</v>
      </c>
      <c r="AD8" s="59">
        <v>121.3</v>
      </c>
      <c r="AE8" s="59">
        <v>123.6</v>
      </c>
      <c r="AF8" s="59">
        <v>121.8</v>
      </c>
      <c r="AG8" s="59">
        <v>111.3</v>
      </c>
      <c r="AH8" s="59">
        <v>158.80000000000001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15.8</v>
      </c>
      <c r="AP8" s="59">
        <v>11.2</v>
      </c>
      <c r="AQ8" s="59">
        <v>6.5</v>
      </c>
      <c r="AR8" s="59">
        <v>10.1</v>
      </c>
      <c r="AS8" s="59">
        <v>8.6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123</v>
      </c>
      <c r="BA8" s="60">
        <v>103</v>
      </c>
      <c r="BB8" s="60">
        <v>54</v>
      </c>
      <c r="BC8" s="60">
        <v>654</v>
      </c>
      <c r="BD8" s="60">
        <v>2466</v>
      </c>
      <c r="BE8" s="60">
        <v>3111</v>
      </c>
      <c r="BF8" s="59">
        <v>66.8</v>
      </c>
      <c r="BG8" s="59">
        <v>63.3</v>
      </c>
      <c r="BH8" s="59">
        <v>64.8</v>
      </c>
      <c r="BI8" s="59">
        <v>54.7</v>
      </c>
      <c r="BJ8" s="59">
        <v>60</v>
      </c>
      <c r="BK8" s="59">
        <v>12.6</v>
      </c>
      <c r="BL8" s="59">
        <v>8.9</v>
      </c>
      <c r="BM8" s="59">
        <v>2.2000000000000002</v>
      </c>
      <c r="BN8" s="59">
        <v>-81</v>
      </c>
      <c r="BO8" s="59">
        <v>-25.1</v>
      </c>
      <c r="BP8" s="56">
        <v>0.8</v>
      </c>
      <c r="BQ8" s="60">
        <v>62018</v>
      </c>
      <c r="BR8" s="60">
        <v>56775</v>
      </c>
      <c r="BS8" s="60">
        <v>44100</v>
      </c>
      <c r="BT8" s="61">
        <v>43366</v>
      </c>
      <c r="BU8" s="61">
        <v>54045</v>
      </c>
      <c r="BV8" s="60">
        <v>33330</v>
      </c>
      <c r="BW8" s="60">
        <v>18961</v>
      </c>
      <c r="BX8" s="60">
        <v>16100</v>
      </c>
      <c r="BY8" s="60">
        <v>4836</v>
      </c>
      <c r="BZ8" s="60">
        <v>37213</v>
      </c>
      <c r="CA8" s="58">
        <v>10906</v>
      </c>
      <c r="CB8" s="59" t="s">
        <v>109</v>
      </c>
      <c r="CC8" s="59" t="s">
        <v>109</v>
      </c>
      <c r="CD8" s="59" t="s">
        <v>109</v>
      </c>
      <c r="CE8" s="59" t="s">
        <v>109</v>
      </c>
      <c r="CF8" s="59" t="s">
        <v>109</v>
      </c>
      <c r="CG8" s="59" t="s">
        <v>109</v>
      </c>
      <c r="CH8" s="59" t="s">
        <v>109</v>
      </c>
      <c r="CI8" s="59" t="s">
        <v>109</v>
      </c>
      <c r="CJ8" s="59" t="s">
        <v>109</v>
      </c>
      <c r="CK8" s="59" t="s">
        <v>109</v>
      </c>
      <c r="CL8" s="56" t="s">
        <v>109</v>
      </c>
      <c r="CM8" s="58">
        <v>0</v>
      </c>
      <c r="CN8" s="58">
        <v>61060</v>
      </c>
      <c r="CO8" s="59" t="s">
        <v>109</v>
      </c>
      <c r="CP8" s="59" t="s">
        <v>109</v>
      </c>
      <c r="CQ8" s="59" t="s">
        <v>109</v>
      </c>
      <c r="CR8" s="59" t="s">
        <v>109</v>
      </c>
      <c r="CS8" s="59" t="s">
        <v>109</v>
      </c>
      <c r="CT8" s="59" t="s">
        <v>109</v>
      </c>
      <c r="CU8" s="59" t="s">
        <v>109</v>
      </c>
      <c r="CV8" s="59" t="s">
        <v>109</v>
      </c>
      <c r="CW8" s="59" t="s">
        <v>109</v>
      </c>
      <c r="CX8" s="59" t="s">
        <v>109</v>
      </c>
      <c r="CY8" s="56" t="s">
        <v>109</v>
      </c>
      <c r="CZ8" s="59">
        <v>10.1</v>
      </c>
      <c r="DA8" s="59">
        <v>8.5</v>
      </c>
      <c r="DB8" s="59">
        <v>8.8000000000000007</v>
      </c>
      <c r="DC8" s="59">
        <v>5.6</v>
      </c>
      <c r="DD8" s="59">
        <v>2.9</v>
      </c>
      <c r="DE8" s="59">
        <v>224</v>
      </c>
      <c r="DF8" s="59">
        <v>178.3</v>
      </c>
      <c r="DG8" s="59">
        <v>163.69999999999999</v>
      </c>
      <c r="DH8" s="59">
        <v>88</v>
      </c>
      <c r="DI8" s="59">
        <v>77.3</v>
      </c>
      <c r="DJ8" s="56">
        <v>99.8</v>
      </c>
      <c r="DK8" s="59">
        <v>351.6</v>
      </c>
      <c r="DL8" s="59">
        <v>350.5</v>
      </c>
      <c r="DM8" s="59">
        <v>258.89999999999998</v>
      </c>
      <c r="DN8" s="59">
        <v>258.89999999999998</v>
      </c>
      <c r="DO8" s="59">
        <v>320</v>
      </c>
      <c r="DP8" s="59">
        <v>186.8</v>
      </c>
      <c r="DQ8" s="59">
        <v>184.2</v>
      </c>
      <c r="DR8" s="59">
        <v>184.2</v>
      </c>
      <c r="DS8" s="59">
        <v>153.80000000000001</v>
      </c>
      <c r="DT8" s="59">
        <v>163.5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118</v>
      </c>
      <c r="C10" s="64" t="s">
        <v>119</v>
      </c>
      <c r="D10" s="64" t="s">
        <v>120</v>
      </c>
      <c r="E10" s="64" t="s">
        <v>121</v>
      </c>
      <c r="F10" s="64" t="s">
        <v>122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　優輝</cp:lastModifiedBy>
  <cp:lastPrinted>2023-01-25T02:41:05Z</cp:lastPrinted>
  <dcterms:created xsi:type="dcterms:W3CDTF">2022-12-09T03:30:16Z</dcterms:created>
  <dcterms:modified xsi:type="dcterms:W3CDTF">2023-01-25T02:41:10Z</dcterms:modified>
  <cp:category/>
</cp:coreProperties>
</file>