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4\99_公営企業関係\照会回答\公営企業に係る経営比較分析表（令和３年度決算）の分析等について（依頼）\"/>
    </mc:Choice>
  </mc:AlternateContent>
  <workbookProtection workbookAlgorithmName="SHA-512" workbookHashValue="+SH6xaiJzgz7WtybxFNUvJJtVt4T9QsvCAZLFswwJB+Qsktm/sZZhFvEEP3/69a+Vjpe0B1SSJMF3H+IJz5ONA==" workbookSaltValue="HcRiszL1nY/wyrpkpwHWq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BZ51" i="4"/>
  <c r="GQ30" i="4"/>
  <c r="LT76" i="4"/>
  <c r="GQ51" i="4"/>
  <c r="LH30" i="4"/>
  <c r="IE76" i="4"/>
  <c r="BZ30" i="4"/>
  <c r="BG30" i="4"/>
  <c r="AV76" i="4"/>
  <c r="KO51" i="4"/>
  <c r="LE76" i="4"/>
  <c r="FX51" i="4"/>
  <c r="HP76" i="4"/>
  <c r="FX30" i="4"/>
  <c r="KO30" i="4"/>
  <c r="BG51" i="4"/>
  <c r="KP76" i="4"/>
  <c r="JV30" i="4"/>
  <c r="HA76" i="4"/>
  <c r="AN51" i="4"/>
  <c r="FE30" i="4"/>
  <c r="FE51" i="4"/>
  <c r="AN30" i="4"/>
  <c r="AG76" i="4"/>
  <c r="JV51" i="4"/>
  <c r="KA76" i="4"/>
  <c r="EL51" i="4"/>
  <c r="JC30" i="4"/>
  <c r="GL76" i="4"/>
  <c r="U51" i="4"/>
  <c r="EL30" i="4"/>
  <c r="R76" i="4"/>
  <c r="JC51" i="4"/>
  <c r="U30" i="4"/>
</calcChain>
</file>

<file path=xl/sharedStrings.xml><?xml version="1.0" encoding="utf-8"?>
<sst xmlns="http://schemas.openxmlformats.org/spreadsheetml/2006/main" count="278" uniqueCount="133">
  <si>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</si>
  <si>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</si>
  <si>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</si>
  <si>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</si>
  <si>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</si>
  <si>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</si>
  <si>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</si>
  <si>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</si>
  <si>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</si>
  <si>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</si>
  <si>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</si>
  <si>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</si>
  <si>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</si>
  <si>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</si>
  <si>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</si>
  <si>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</si>
  <si>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</si>
  <si>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</si>
  <si>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</si>
  <si>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</si>
  <si>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</si>
  <si>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</si>
  <si>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</si>
  <si>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</si>
  <si>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</si>
  <si>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</si>
  <si>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</si>
  <si>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</si>
  <si>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</si>
  <si>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</si>
  <si>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</si>
  <si>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</si>
  <si>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</si>
  <si>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</si>
  <si>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</si>
  <si>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</si>
  <si>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</si>
  <si>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</si>
  <si>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</si>
  <si>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</si>
  <si>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</si>
  <si>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</si>
  <si>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</si>
  <si>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</si>
  <si>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</si>
  <si>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</si>
  <si>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</si>
  <si>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</si>
  <si>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</si>
  <si>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</si>
  <si>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</si>
  <si>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</si>
  <si>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</si>
  <si>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</si>
  <si>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</si>
  <si>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</si>
  <si>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</si>
  <si>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</si>
  <si>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</si>
  <si>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</si>
  <si>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</si>
  <si>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</si>
  <si>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</si>
  <si>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</si>
  <si>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</si>
  <si>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</si>
  <si>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</si>
  <si>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</si>
  <si>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</si>
  <si>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</si>
  <si>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</si>
  <si>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</si>
  <si>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</si>
  <si>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</si>
  <si>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</si>
  <si>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</si>
  <si>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</si>
  <si>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</si>
  <si>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</si>
  <si>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</si>
  <si>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</si>
  <si>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</si>
  <si>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</si>
  <si>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</si>
  <si>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</si>
  <si>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</si>
  <si>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</si>
  <si>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</si>
  <si>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</si>
  <si>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</si>
  <si>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</si>
  <si>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</si>
  <si>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</si>
  <si>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</si>
  <si>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</si>
  <si>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</si>
  <si>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</si>
  <si>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</si>
  <si>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</si>
  <si>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</si>
  <si>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</si>
  <si>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</si>
  <si>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</si>
  <si>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</si>
  <si>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</si>
  <si>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</si>
  <si>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</si>
  <si>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</si>
  <si>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</si>
  <si>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</si>
  <si>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</si>
  <si>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</si>
  <si>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福島町駐車場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</si>
  <si>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</si>
  <si>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</si>
  <si>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</si>
  <si>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</si>
  <si>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</si>
  <si>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</si>
  <si>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</si>
  <si>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</si>
  <si>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</si>
  <si>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</si>
  <si>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</si>
  <si>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</si>
  <si>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</si>
  <si>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</si>
  <si>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</si>
  <si>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</si>
  <si>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道路上に設置しています。
⑧設備投資見込額
　ありません。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phoneticPr fontId="15"/>
  </si>
  <si>
    <t>⑪稼働率
　類似施設平均値を大幅に上回っています。今後も同程度の稼働率が見込まれます。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オオハバ</t>
    </rPh>
    <rPh sb="17" eb="19">
      <t>ウワマワ</t>
    </rPh>
    <rPh sb="25" eb="27">
      <t>コンゴ</t>
    </rPh>
    <rPh sb="28" eb="31">
      <t>ドウテイド</t>
    </rPh>
    <rPh sb="32" eb="34">
      <t>カドウ</t>
    </rPh>
    <rPh sb="34" eb="35">
      <t>リツ</t>
    </rPh>
    <rPh sb="36" eb="38">
      <t>ミコ</t>
    </rPh>
    <phoneticPr fontId="15"/>
  </si>
  <si>
    <t>　収益性、稼働率共に安定した駐車場です。引き続き、利用者の声を反映させながら運営を推進していきます。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15"/>
  </si>
  <si>
    <t>①収益的収支比率
　類似施設平均値を下回っているものの、黒字で推移しています。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シタマワ</t>
    </rPh>
    <rPh sb="28" eb="30">
      <t>クロジ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オオハバ</t>
    </rPh>
    <rPh sb="127" eb="129">
      <t>ウワマワ</t>
    </rPh>
    <rPh sb="134" eb="135">
      <t>タカ</t>
    </rPh>
    <rPh sb="136" eb="138">
      <t>エイギョウ</t>
    </rPh>
    <rPh sb="138" eb="141">
      <t>ソウリエキ</t>
    </rPh>
    <rPh sb="142" eb="144">
      <t>カクホ</t>
    </rPh>
    <rPh sb="160" eb="162">
      <t>ルイジ</t>
    </rPh>
    <rPh sb="162" eb="164">
      <t>シセツ</t>
    </rPh>
    <rPh sb="164" eb="167">
      <t>ヘイキンチ</t>
    </rPh>
    <rPh sb="168" eb="170">
      <t>オオハバ</t>
    </rPh>
    <rPh sb="178" eb="179">
      <t>タカ</t>
    </rPh>
    <rPh sb="180" eb="183">
      <t>シュウエキセイ</t>
    </rPh>
    <rPh sb="184" eb="186">
      <t>カクホ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</si>
</sst>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244.2</c:v>
                </c:pt>
                <c:pt idx="1">
                  <c:v>203.7</c:v>
                </c:pt>
                <c:pt idx="2">
                  <c:v>220.7</c:v>
                </c:pt>
                <c:pt idx="3">
                  <c:v>226.6</c:v>
                </c:pt>
                <c:pt idx="4">
                  <c:v>259.10000000000002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FE-474D-937B-46821AC3D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FE-474D-937B-46821AC3D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91-414F-87A8-C4CD3B31F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91-414F-87A8-C4CD3B31F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0FB-4F8B-9B83-3CB4ED921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FB-4F8B-9B83-3CB4ED921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55C-4AFD-ADB9-18DC93282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5C-4AFD-ADB9-18DC93282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C-4209-B7B6-B1473175A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2C-4209-B7B6-B1473175A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E-4E87-9260-63FAC97C0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3E-4E87-9260-63FAC97C0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252.4</c:v>
                </c:pt>
                <c:pt idx="1">
                  <c:v>238.1</c:v>
                </c:pt>
                <c:pt idx="2">
                  <c:v>252.4</c:v>
                </c:pt>
                <c:pt idx="3">
                  <c:v>285.7</c:v>
                </c:pt>
                <c:pt idx="4">
                  <c:v>276.2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1-4224-B12E-4DB34AEF9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1-4224-B12E-4DB34AEF9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59</c:v>
                </c:pt>
                <c:pt idx="1">
                  <c:v>50.9</c:v>
                </c:pt>
                <c:pt idx="2">
                  <c:v>54.7</c:v>
                </c:pt>
                <c:pt idx="3">
                  <c:v>55.9</c:v>
                </c:pt>
                <c:pt idx="4">
                  <c:v>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E-427D-8F5A-6993F1D50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9E-427D-8F5A-6993F1D50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4675</c:v>
                </c:pt>
                <c:pt idx="1">
                  <c:v>3804</c:v>
                </c:pt>
                <c:pt idx="2">
                  <c:v>4202</c:v>
                </c:pt>
                <c:pt idx="3">
                  <c:v>4122</c:v>
                </c:pt>
                <c:pt idx="4">
                  <c:v>4504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C-4BA1-AC25-888D5EC1B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8C-4BA1-AC25-888D5EC1B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FD1" zoomScaleNormal="100" zoomScaleSheetLayoutView="70" workbookViewId="0">
      <selection activeCell="ND31" sqref="ND31:NR3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広島県広島市　福島町駐車場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304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119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28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21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300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244.2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203.7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220.7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226.6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259.10000000000002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252.4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238.1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252.4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285.7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276.2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241.9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465.2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1736.5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3200.8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274.39999999999998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2.2999999999999998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9.6999999999999993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1.3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4.8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3.3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151.19999999999999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159.69999999999999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159.6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128.5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138.1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59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50.9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54.7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55.9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61.4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4675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3804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4202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4122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4504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33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98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13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19.8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33.700000000000003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28.9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-56.4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16.899999999999999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8624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6546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8262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1059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2866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59.6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51.7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51.5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764.6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72.599999999999994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YkpJHNJRRL6O709Vxl72e1zLyiYCbjcZN6sL4IpkTp+mSoMbksuKQIQpEAia2RY8Fb3uRhk0NGR5DEJHQ8JWCA==" saltValue="9Dn7C9g8i2c3jwMLnJKjH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91</v>
      </c>
      <c r="AL5" s="47" t="s">
        <v>102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101</v>
      </c>
      <c r="AV5" s="47" t="s">
        <v>91</v>
      </c>
      <c r="AW5" s="47" t="s">
        <v>102</v>
      </c>
      <c r="AX5" s="47" t="s">
        <v>103</v>
      </c>
      <c r="AY5" s="47" t="s">
        <v>104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101</v>
      </c>
      <c r="BG5" s="47" t="s">
        <v>91</v>
      </c>
      <c r="BH5" s="47" t="s">
        <v>102</v>
      </c>
      <c r="BI5" s="47" t="s">
        <v>93</v>
      </c>
      <c r="BJ5" s="47" t="s">
        <v>104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101</v>
      </c>
      <c r="BR5" s="47" t="s">
        <v>91</v>
      </c>
      <c r="BS5" s="47" t="s">
        <v>102</v>
      </c>
      <c r="BT5" s="47" t="s">
        <v>93</v>
      </c>
      <c r="BU5" s="47" t="s">
        <v>104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101</v>
      </c>
      <c r="CC5" s="47" t="s">
        <v>91</v>
      </c>
      <c r="CD5" s="47" t="s">
        <v>105</v>
      </c>
      <c r="CE5" s="47" t="s">
        <v>93</v>
      </c>
      <c r="CF5" s="47" t="s">
        <v>104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101</v>
      </c>
      <c r="CP5" s="47" t="s">
        <v>91</v>
      </c>
      <c r="CQ5" s="47" t="s">
        <v>102</v>
      </c>
      <c r="CR5" s="47" t="s">
        <v>93</v>
      </c>
      <c r="CS5" s="47" t="s">
        <v>104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101</v>
      </c>
      <c r="DA5" s="47" t="s">
        <v>91</v>
      </c>
      <c r="DB5" s="47" t="s">
        <v>102</v>
      </c>
      <c r="DC5" s="47" t="s">
        <v>93</v>
      </c>
      <c r="DD5" s="47" t="s">
        <v>104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101</v>
      </c>
      <c r="DL5" s="47" t="s">
        <v>91</v>
      </c>
      <c r="DM5" s="47" t="s">
        <v>102</v>
      </c>
      <c r="DN5" s="47" t="s">
        <v>93</v>
      </c>
      <c r="DO5" s="47" t="s">
        <v>104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106</v>
      </c>
      <c r="B6" s="48">
        <f>B8</f>
        <v>2021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22</v>
      </c>
      <c r="H6" s="48" t="str">
        <f>SUBSTITUTE(H8,"　","")</f>
        <v>広島県広島市</v>
      </c>
      <c r="I6" s="48" t="str">
        <f t="shared" si="1"/>
        <v>福島町駐車場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28</v>
      </c>
      <c r="S6" s="50" t="str">
        <f t="shared" si="1"/>
        <v>公共施設</v>
      </c>
      <c r="T6" s="50" t="str">
        <f t="shared" si="1"/>
        <v>無</v>
      </c>
      <c r="U6" s="51">
        <f t="shared" si="1"/>
        <v>304</v>
      </c>
      <c r="V6" s="51">
        <f t="shared" si="1"/>
        <v>21</v>
      </c>
      <c r="W6" s="51">
        <f t="shared" si="1"/>
        <v>300</v>
      </c>
      <c r="X6" s="50" t="str">
        <f t="shared" si="1"/>
        <v>利用料金制</v>
      </c>
      <c r="Y6" s="52">
        <f>IF(Y8="-",NA(),Y8)</f>
        <v>244.2</v>
      </c>
      <c r="Z6" s="52">
        <f t="shared" ref="Z6:AH6" si="2">IF(Z8="-",NA(),Z8)</f>
        <v>203.7</v>
      </c>
      <c r="AA6" s="52">
        <f t="shared" si="2"/>
        <v>220.7</v>
      </c>
      <c r="AB6" s="52">
        <f t="shared" si="2"/>
        <v>226.6</v>
      </c>
      <c r="AC6" s="52">
        <f t="shared" si="2"/>
        <v>259.10000000000002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59</v>
      </c>
      <c r="BG6" s="52">
        <f t="shared" ref="BG6:BO6" si="5">IF(BG8="-",NA(),BG8)</f>
        <v>50.9</v>
      </c>
      <c r="BH6" s="52">
        <f t="shared" si="5"/>
        <v>54.7</v>
      </c>
      <c r="BI6" s="52">
        <f t="shared" si="5"/>
        <v>55.9</v>
      </c>
      <c r="BJ6" s="52">
        <f t="shared" si="5"/>
        <v>61.4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4675</v>
      </c>
      <c r="BR6" s="53">
        <f t="shared" ref="BR6:BZ6" si="6">IF(BR8="-",NA(),BR8)</f>
        <v>3804</v>
      </c>
      <c r="BS6" s="53">
        <f t="shared" si="6"/>
        <v>4202</v>
      </c>
      <c r="BT6" s="53">
        <f t="shared" si="6"/>
        <v>4122</v>
      </c>
      <c r="BU6" s="53">
        <f t="shared" si="6"/>
        <v>4504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107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107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252.4</v>
      </c>
      <c r="DL6" s="52">
        <f t="shared" ref="DL6:DT6" si="9">IF(DL8="-",NA(),DL8)</f>
        <v>238.1</v>
      </c>
      <c r="DM6" s="52">
        <f t="shared" si="9"/>
        <v>252.4</v>
      </c>
      <c r="DN6" s="52">
        <f t="shared" si="9"/>
        <v>285.7</v>
      </c>
      <c r="DO6" s="52">
        <f t="shared" si="9"/>
        <v>276.2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108</v>
      </c>
      <c r="B7" s="48">
        <f t="shared" ref="B7:X7" si="10">B8</f>
        <v>2021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22</v>
      </c>
      <c r="H7" s="48" t="str">
        <f t="shared" si="10"/>
        <v>広島県　広島市</v>
      </c>
      <c r="I7" s="48" t="str">
        <f t="shared" si="10"/>
        <v>福島町駐車場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28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304</v>
      </c>
      <c r="V7" s="51">
        <f t="shared" si="10"/>
        <v>21</v>
      </c>
      <c r="W7" s="51">
        <f t="shared" si="10"/>
        <v>300</v>
      </c>
      <c r="X7" s="50" t="str">
        <f t="shared" si="10"/>
        <v>利用料金制</v>
      </c>
      <c r="Y7" s="52">
        <f>Y8</f>
        <v>244.2</v>
      </c>
      <c r="Z7" s="52">
        <f t="shared" ref="Z7:AH7" si="11">Z8</f>
        <v>203.7</v>
      </c>
      <c r="AA7" s="52">
        <f t="shared" si="11"/>
        <v>220.7</v>
      </c>
      <c r="AB7" s="52">
        <f t="shared" si="11"/>
        <v>226.6</v>
      </c>
      <c r="AC7" s="52">
        <f t="shared" si="11"/>
        <v>259.10000000000002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59</v>
      </c>
      <c r="BG7" s="52">
        <f t="shared" ref="BG7:BO7" si="14">BG8</f>
        <v>50.9</v>
      </c>
      <c r="BH7" s="52">
        <f t="shared" si="14"/>
        <v>54.7</v>
      </c>
      <c r="BI7" s="52">
        <f t="shared" si="14"/>
        <v>55.9</v>
      </c>
      <c r="BJ7" s="52">
        <f t="shared" si="14"/>
        <v>61.4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4675</v>
      </c>
      <c r="BR7" s="53">
        <f t="shared" ref="BR7:BZ7" si="15">BR8</f>
        <v>3804</v>
      </c>
      <c r="BS7" s="53">
        <f t="shared" si="15"/>
        <v>4202</v>
      </c>
      <c r="BT7" s="53">
        <f t="shared" si="15"/>
        <v>4122</v>
      </c>
      <c r="BU7" s="53">
        <f t="shared" si="15"/>
        <v>4504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109</v>
      </c>
      <c r="CC7" s="52" t="s">
        <v>109</v>
      </c>
      <c r="CD7" s="52" t="s">
        <v>109</v>
      </c>
      <c r="CE7" s="52" t="s">
        <v>109</v>
      </c>
      <c r="CF7" s="52" t="s">
        <v>109</v>
      </c>
      <c r="CG7" s="52" t="s">
        <v>109</v>
      </c>
      <c r="CH7" s="52" t="s">
        <v>109</v>
      </c>
      <c r="CI7" s="52" t="s">
        <v>109</v>
      </c>
      <c r="CJ7" s="52" t="s">
        <v>109</v>
      </c>
      <c r="CK7" s="52" t="s">
        <v>107</v>
      </c>
      <c r="CL7" s="49"/>
      <c r="CM7" s="51">
        <f>CM8</f>
        <v>0</v>
      </c>
      <c r="CN7" s="51">
        <f>CN8</f>
        <v>0</v>
      </c>
      <c r="CO7" s="52" t="s">
        <v>109</v>
      </c>
      <c r="CP7" s="52" t="s">
        <v>109</v>
      </c>
      <c r="CQ7" s="52" t="s">
        <v>109</v>
      </c>
      <c r="CR7" s="52" t="s">
        <v>109</v>
      </c>
      <c r="CS7" s="52" t="s">
        <v>109</v>
      </c>
      <c r="CT7" s="52" t="s">
        <v>109</v>
      </c>
      <c r="CU7" s="52" t="s">
        <v>109</v>
      </c>
      <c r="CV7" s="52" t="s">
        <v>109</v>
      </c>
      <c r="CW7" s="52" t="s">
        <v>109</v>
      </c>
      <c r="CX7" s="52" t="s">
        <v>110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252.4</v>
      </c>
      <c r="DL7" s="52">
        <f t="shared" ref="DL7:DT7" si="17">DL8</f>
        <v>238.1</v>
      </c>
      <c r="DM7" s="52">
        <f t="shared" si="17"/>
        <v>252.4</v>
      </c>
      <c r="DN7" s="52">
        <f t="shared" si="17"/>
        <v>285.7</v>
      </c>
      <c r="DO7" s="52">
        <f t="shared" si="17"/>
        <v>276.2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15">
      <c r="A8" s="37"/>
      <c r="B8" s="55">
        <v>2021</v>
      </c>
      <c r="C8" s="55">
        <v>341002</v>
      </c>
      <c r="D8" s="55">
        <v>47</v>
      </c>
      <c r="E8" s="55">
        <v>14</v>
      </c>
      <c r="F8" s="55">
        <v>0</v>
      </c>
      <c r="G8" s="55">
        <v>22</v>
      </c>
      <c r="H8" s="55" t="s">
        <v>111</v>
      </c>
      <c r="I8" s="55" t="s">
        <v>112</v>
      </c>
      <c r="J8" s="55" t="s">
        <v>113</v>
      </c>
      <c r="K8" s="55" t="s">
        <v>114</v>
      </c>
      <c r="L8" s="55" t="s">
        <v>115</v>
      </c>
      <c r="M8" s="55" t="s">
        <v>116</v>
      </c>
      <c r="N8" s="55" t="s">
        <v>117</v>
      </c>
      <c r="O8" s="56" t="s">
        <v>118</v>
      </c>
      <c r="P8" s="57" t="s">
        <v>119</v>
      </c>
      <c r="Q8" s="57" t="s">
        <v>120</v>
      </c>
      <c r="R8" s="58">
        <v>28</v>
      </c>
      <c r="S8" s="57" t="s">
        <v>121</v>
      </c>
      <c r="T8" s="57" t="s">
        <v>122</v>
      </c>
      <c r="U8" s="58">
        <v>304</v>
      </c>
      <c r="V8" s="58">
        <v>21</v>
      </c>
      <c r="W8" s="58">
        <v>300</v>
      </c>
      <c r="X8" s="57" t="s">
        <v>123</v>
      </c>
      <c r="Y8" s="59">
        <v>244.2</v>
      </c>
      <c r="Z8" s="59">
        <v>203.7</v>
      </c>
      <c r="AA8" s="59">
        <v>220.7</v>
      </c>
      <c r="AB8" s="59">
        <v>226.6</v>
      </c>
      <c r="AC8" s="59">
        <v>259.10000000000002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59</v>
      </c>
      <c r="BG8" s="59">
        <v>50.9</v>
      </c>
      <c r="BH8" s="59">
        <v>54.7</v>
      </c>
      <c r="BI8" s="59">
        <v>55.9</v>
      </c>
      <c r="BJ8" s="59">
        <v>61.4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4675</v>
      </c>
      <c r="BR8" s="60">
        <v>3804</v>
      </c>
      <c r="BS8" s="60">
        <v>4202</v>
      </c>
      <c r="BT8" s="61">
        <v>4122</v>
      </c>
      <c r="BU8" s="61">
        <v>4504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115</v>
      </c>
      <c r="CC8" s="59" t="s">
        <v>115</v>
      </c>
      <c r="CD8" s="59" t="s">
        <v>115</v>
      </c>
      <c r="CE8" s="59" t="s">
        <v>115</v>
      </c>
      <c r="CF8" s="59" t="s">
        <v>115</v>
      </c>
      <c r="CG8" s="59" t="s">
        <v>115</v>
      </c>
      <c r="CH8" s="59" t="s">
        <v>115</v>
      </c>
      <c r="CI8" s="59" t="s">
        <v>115</v>
      </c>
      <c r="CJ8" s="59" t="s">
        <v>115</v>
      </c>
      <c r="CK8" s="59" t="s">
        <v>115</v>
      </c>
      <c r="CL8" s="56" t="s">
        <v>115</v>
      </c>
      <c r="CM8" s="58">
        <v>0</v>
      </c>
      <c r="CN8" s="58">
        <v>0</v>
      </c>
      <c r="CO8" s="59" t="s">
        <v>115</v>
      </c>
      <c r="CP8" s="59" t="s">
        <v>115</v>
      </c>
      <c r="CQ8" s="59" t="s">
        <v>115</v>
      </c>
      <c r="CR8" s="59" t="s">
        <v>115</v>
      </c>
      <c r="CS8" s="59" t="s">
        <v>115</v>
      </c>
      <c r="CT8" s="59" t="s">
        <v>115</v>
      </c>
      <c r="CU8" s="59" t="s">
        <v>115</v>
      </c>
      <c r="CV8" s="59" t="s">
        <v>115</v>
      </c>
      <c r="CW8" s="59" t="s">
        <v>115</v>
      </c>
      <c r="CX8" s="59" t="s">
        <v>115</v>
      </c>
      <c r="CY8" s="56" t="s">
        <v>115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252.4</v>
      </c>
      <c r="DL8" s="59">
        <v>238.1</v>
      </c>
      <c r="DM8" s="59">
        <v>252.4</v>
      </c>
      <c r="DN8" s="59">
        <v>285.7</v>
      </c>
      <c r="DO8" s="59">
        <v>276.2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124</v>
      </c>
      <c r="C10" s="64" t="s">
        <v>125</v>
      </c>
      <c r="D10" s="64" t="s">
        <v>126</v>
      </c>
      <c r="E10" s="64" t="s">
        <v>127</v>
      </c>
      <c r="F10" s="64" t="s">
        <v>128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　優輝</cp:lastModifiedBy>
  <cp:lastPrinted>2023-01-25T02:12:10Z</cp:lastPrinted>
  <dcterms:created xsi:type="dcterms:W3CDTF">2022-12-09T03:30:17Z</dcterms:created>
  <dcterms:modified xsi:type="dcterms:W3CDTF">2023-01-25T02:12:14Z</dcterms:modified>
  <cp:category/>
</cp:coreProperties>
</file>