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7.167\suisan-nas\02 漁政係_300GB\⑦管理\★漁業集落排水事業\■公営企業に係る「経営比較分析表」の分析等について\R4年度\【仮置き中】230113【照会】【1月18日〆】公営企業に係る経営比較分析表（令和３年度決算）の分析について\"/>
    </mc:Choice>
  </mc:AlternateContent>
  <workbookProtection workbookAlgorithmName="SHA-512" workbookHashValue="/M/uw9Hm2kd78FqdFzOXHbFZWvoV2w6dBPmr8RjdW95SdgDkSmzesqOCl1dGqCEigRB6O6UNKfbfUbUv3EBcQA==" workbookSaltValue="u1aiGB50BTowCz8QJiAcaw==" workbookSpinCount="100000" lockStructure="1"/>
  <bookViews>
    <workbookView xWindow="0" yWindow="0" windowWidth="10140" windowHeight="78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<sst xmlns="http://schemas.openxmlformats.org/spreadsheetml/2006/main" count="236" uniqueCount="121">
  <si>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</si>
  <si>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</si>
  <si>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</si>
  <si>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</si>
  <si>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</si>
  <si>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</si>
  <si>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</si>
  <si>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</si>
  <si>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</si>
  <si>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</si>
  <si>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</si>
  <si>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</si>
  <si>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</si>
  <si>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</si>
  <si>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</si>
  <si>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</si>
  <si>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</si>
  <si>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</si>
  <si>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</si>
  <si>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</si>
  <si>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</si>
  <si>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</si>
  <si>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</si>
  <si>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</si>
  <si>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</si>
  <si>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</si>
  <si>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</si>
  <si>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</si>
  <si>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</si>
  <si>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</si>
  <si>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</si>
  <si>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</si>
  <si>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</si>
  <si>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</si>
  <si>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</si>
  <si>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</si>
  <si>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</si>
  <si>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</si>
  <si>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</si>
  <si>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</si>
  <si>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</si>
  <si>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</si>
  <si>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</si>
  <si>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</si>
  <si>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</si>
  <si>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</si>
  <si>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</si>
  <si>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</si>
  <si>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</si>
  <si>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</si>
  <si>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</si>
  <si>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</si>
  <si>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</si>
  <si>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</si>
  <si>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</si>
  <si>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</si>
  <si>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</si>
  <si>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</si>
  <si>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</si>
  <si>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</si>
  <si>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</si>
  <si>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</si>
  <si>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</si>
  <si>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</si>
  <si>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</si>
  <si>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</si>
  <si>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</si>
  <si>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</si>
  <si>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</si>
  <si>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</si>
  <si>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</si>
  <si>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</si>
  <si>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</si>
  <si>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</si>
  <si>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</si>
  <si>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</si>
  <si>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</si>
  <si>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</si>
  <si>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</si>
  <si>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</si>
  <si>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</si>
  <si>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</si>
  <si>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</si>
  <si>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</si>
  <si>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</si>
  <si>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</si>
  <si>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</si>
  <si>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</si>
  <si>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</si>
  <si>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</si>
  <si>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</si>
  <si>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</si>
  <si>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</si>
  <si>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</si>
  <si>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</si>
  <si>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</si>
  <si>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</si>
  <si>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</si>
  <si>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</si>
  <si>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</si>
  <si>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</si>
  <si>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</si>
  <si>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</si>
  <si>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</si>
  <si>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</si>
  <si>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</si>
  <si>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</si>
  <si>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</si>
  <si>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</si>
  <si>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</si>
  <si>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</si>
  <si>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</si>
  <si>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</si>
  <si>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</si>
  <si>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</si>
  <si>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</si>
  <si>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</si>
  <si>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</si>
  <si>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本市の漁業集落排水事業は、人口の少ない離島（藍島・馬島）の施設であり、離島という地理的要因による高コスト化のため、使用料収入で必要経費を賄えず、採算がとれていません。そのため、一般会計からの繰入金が必要となっています。
　収益的収支比率については、経年で比較すると、令和元年度にやや上昇しましたが、平成２７年度より右肩下がりになっており、恒常的に１００％を下回っています。
　債務残高については、平成２６年度から更新工事に着工したため比率が高くなり、平成２９年度はやや減少しましたが、全国平均を大きく上回っています。
　逆に料金水準の適切性(経費回収率)では、料金収入が低いため全国平均を大きく下回っています。また、汚水処理原価は全国平均に比べ高くなっています。</t>
    <phoneticPr fontId="4"/>
  </si>
  <si>
    <t>本市の集落排水施設は、整備後２０年経過しており、設備全般の老朽化が著しくなっています。
　施設の適正な運転と長寿命化を図るため平成２６年度から平２８年度にかけて、劣化している排水管路や終末処理施設の更新工事を行いました。
　しかし、処理設備も電気系統も、依然として更新が必要な箇所があります。</t>
    <phoneticPr fontId="4"/>
  </si>
  <si>
    <t xml:space="preserve">  経営改善にあたっては、適正な料金収入の確保が必要となりますが、本事業の使用料は、「①公共下水道と同一の目的、同一の行政サービスであるため公共下水道より使用料が高額になると、利用者の理解を得難く、同一行政サービスの地域間格差が生じることで、市民に不公平感を与える。②上水道事業においても、本土・離島の区別なく同一料金となっている。」等の理由により、本土の下水道料金と同一料金としており、本事業分のみの単独値上げは困難です。
　よって、老朽化した施設の機能を保全し、ランニングコストの低減化や施設の長寿命化を図ることが経営改善に繋がるものと考えます。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</si>
</sst>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7C-45AA-A81D-236C221972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9B7C-45AA-A81D-236C221972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28.83</c:v>
                </c:pt>
                <c:pt idx="1">
                  <c:v>27.93</c:v>
                </c:pt>
                <c:pt idx="2">
                  <c:v>27.48</c:v>
                </c:pt>
                <c:pt idx="3">
                  <c:v>29.73</c:v>
                </c:pt>
                <c:pt idx="4">
                  <c:v>27.48</c:v>
                </c:pt>
              </c:numCache>
            </c:numRef>
          </c:val>
          <c:extLst>
            <c:ext xmlns:c16="http://schemas.microsoft.com/office/drawing/2014/chart" uri="{C3380CC4-5D6E-409C-BE32-E72D297353CC}">
              <c16:uniqueId val="{00000000-E42A-4E26-B214-4856CAA0A4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E42A-4E26-B214-4856CAA0A4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69B-4B22-A54F-DA3B3884F7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569B-4B22-A54F-DA3B3884F7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66.349999999999994</c:v>
                </c:pt>
                <c:pt idx="1">
                  <c:v>56.67</c:v>
                </c:pt>
                <c:pt idx="2">
                  <c:v>62.35</c:v>
                </c:pt>
                <c:pt idx="3">
                  <c:v>62.07</c:v>
                </c:pt>
                <c:pt idx="4">
                  <c:v>61.81</c:v>
                </c:pt>
              </c:numCache>
            </c:numRef>
          </c:val>
          <c:extLst>
            <c:ext xmlns:c16="http://schemas.microsoft.com/office/drawing/2014/chart" uri="{C3380CC4-5D6E-409C-BE32-E72D297353CC}">
              <c16:uniqueId val="{00000000-78E3-4293-A16F-95FAD7372E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E3-4293-A16F-95FAD7372E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7B-47E2-9378-5CB1D8356D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7B-47E2-9378-5CB1D8356D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F9-425A-87E0-31725BE91E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F9-425A-87E0-31725BE91E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7-47BF-8E4C-32F33A7DBB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7-47BF-8E4C-32F33A7DBB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FE-4F19-9B59-52871354A6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E-4F19-9B59-52871354A6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6751.52</c:v>
                </c:pt>
                <c:pt idx="1">
                  <c:v>7338.26</c:v>
                </c:pt>
                <c:pt idx="2">
                  <c:v>6989.27</c:v>
                </c:pt>
                <c:pt idx="3">
                  <c:v>6436.03</c:v>
                </c:pt>
                <c:pt idx="4">
                  <c:v>6234.99</c:v>
                </c:pt>
              </c:numCache>
            </c:numRef>
          </c:val>
          <c:extLst>
            <c:ext xmlns:c16="http://schemas.microsoft.com/office/drawing/2014/chart" uri="{C3380CC4-5D6E-409C-BE32-E72D297353CC}">
              <c16:uniqueId val="{00000000-25DF-4176-BB7C-0BEF2D80B8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25DF-4176-BB7C-0BEF2D80B8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17.920000000000002</c:v>
                </c:pt>
                <c:pt idx="1">
                  <c:v>15.95</c:v>
                </c:pt>
                <c:pt idx="2">
                  <c:v>14.06</c:v>
                </c:pt>
                <c:pt idx="3">
                  <c:v>14.09</c:v>
                </c:pt>
                <c:pt idx="4">
                  <c:v>15.07</c:v>
                </c:pt>
              </c:numCache>
            </c:numRef>
          </c:val>
          <c:extLst>
            <c:ext xmlns:c16="http://schemas.microsoft.com/office/drawing/2014/chart" uri="{C3380CC4-5D6E-409C-BE32-E72D297353CC}">
              <c16:uniqueId val="{00000000-0117-4657-ADD2-C0BB87F477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0117-4657-ADD2-C0BB87F477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765.45</c:v>
                </c:pt>
                <c:pt idx="1">
                  <c:v>813.61</c:v>
                </c:pt>
                <c:pt idx="2">
                  <c:v>1004.57</c:v>
                </c:pt>
                <c:pt idx="3">
                  <c:v>1024.3900000000001</c:v>
                </c:pt>
                <c:pt idx="4">
                  <c:v>966.04</c:v>
                </c:pt>
              </c:numCache>
            </c:numRef>
          </c:val>
          <c:extLst>
            <c:ext xmlns:c16="http://schemas.microsoft.com/office/drawing/2014/chart" uri="{C3380CC4-5D6E-409C-BE32-E72D297353CC}">
              <c16:uniqueId val="{00000000-C130-410D-ACA9-82F870FFAE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C130-410D-ACA9-82F870FFAE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北九州市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936586</v>
      </c>
      <c r="AM8" s="37"/>
      <c r="AN8" s="37"/>
      <c r="AO8" s="37"/>
      <c r="AP8" s="37"/>
      <c r="AQ8" s="37"/>
      <c r="AR8" s="37"/>
      <c r="AS8" s="37"/>
      <c r="AT8" s="38">
        <f>データ!T6</f>
        <v>492.5</v>
      </c>
      <c r="AU8" s="38"/>
      <c r="AV8" s="38"/>
      <c r="AW8" s="38"/>
      <c r="AX8" s="38"/>
      <c r="AY8" s="38"/>
      <c r="AZ8" s="38"/>
      <c r="BA8" s="38"/>
      <c r="BB8" s="38">
        <f>データ!U6</f>
        <v>1901.7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0.02</v>
      </c>
      <c r="Q10" s="38"/>
      <c r="R10" s="38"/>
      <c r="S10" s="38"/>
      <c r="T10" s="38"/>
      <c r="U10" s="38"/>
      <c r="V10" s="38"/>
      <c r="W10" s="38">
        <f>データ!Q6</f>
        <v>77.319999999999993</v>
      </c>
      <c r="X10" s="38"/>
      <c r="Y10" s="38"/>
      <c r="Z10" s="38"/>
      <c r="AA10" s="38"/>
      <c r="AB10" s="38"/>
      <c r="AC10" s="38"/>
      <c r="AD10" s="37">
        <f>データ!R6</f>
        <v>2248</v>
      </c>
      <c r="AE10" s="37"/>
      <c r="AF10" s="37"/>
      <c r="AG10" s="37"/>
      <c r="AH10" s="37"/>
      <c r="AI10" s="37"/>
      <c r="AJ10" s="37"/>
      <c r="AK10" s="2"/>
      <c r="AL10" s="37">
        <f>データ!V6</f>
        <v>232</v>
      </c>
      <c r="AM10" s="37"/>
      <c r="AN10" s="37"/>
      <c r="AO10" s="37"/>
      <c r="AP10" s="37"/>
      <c r="AQ10" s="37"/>
      <c r="AR10" s="37"/>
      <c r="AS10" s="37"/>
      <c r="AT10" s="38">
        <f>データ!W6</f>
        <v>0.02</v>
      </c>
      <c r="AU10" s="38"/>
      <c r="AV10" s="38"/>
      <c r="AW10" s="38"/>
      <c r="AX10" s="38"/>
      <c r="AY10" s="38"/>
      <c r="AZ10" s="38"/>
      <c r="BA10" s="38"/>
      <c r="BB10" s="38">
        <f>データ!X6</f>
        <v>11600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3PGffgjV1JmPZ7vMpnuIljG8CFdH6sdWCnmQwLvd3mUVm9QKnMG2wbXUAm8fhoG6yUNkBnQMgAVz34d4YFpTIA==" saltValue="Mih1nrjB83A9xYOh6YaXu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401005</v>
      </c>
      <c r="D6" s="19">
        <f t="shared" si="3"/>
        <v>47</v>
      </c>
      <c r="E6" s="19">
        <f t="shared" si="3"/>
        <v>17</v>
      </c>
      <c r="F6" s="19">
        <f t="shared" si="3"/>
        <v>6</v>
      </c>
      <c r="G6" s="19">
        <f t="shared" si="3"/>
        <v>0</v>
      </c>
      <c r="H6" s="19" t="str">
        <f t="shared" si="3"/>
        <v>福岡県　北九州市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0.02</v>
      </c>
      <c r="Q6" s="20">
        <f t="shared" si="3"/>
        <v>77.319999999999993</v>
      </c>
      <c r="R6" s="20">
        <f t="shared" si="3"/>
        <v>2248</v>
      </c>
      <c r="S6" s="20">
        <f t="shared" si="3"/>
        <v>936586</v>
      </c>
      <c r="T6" s="20">
        <f t="shared" si="3"/>
        <v>492.5</v>
      </c>
      <c r="U6" s="20">
        <f t="shared" si="3"/>
        <v>1901.7</v>
      </c>
      <c r="V6" s="20">
        <f t="shared" si="3"/>
        <v>232</v>
      </c>
      <c r="W6" s="20">
        <f t="shared" si="3"/>
        <v>0.02</v>
      </c>
      <c r="X6" s="20">
        <f t="shared" si="3"/>
        <v>11600</v>
      </c>
      <c r="Y6" s="21">
        <f>IF(Y7="",NA(),Y7)</f>
        <v>66.349999999999994</v>
      </c>
      <c r="Z6" s="21">
        <f t="shared" ref="Z6:AH6" si="4">IF(Z7="",NA(),Z7)</f>
        <v>56.67</v>
      </c>
      <c r="AA6" s="21">
        <f t="shared" si="4"/>
        <v>62.35</v>
      </c>
      <c r="AB6" s="21">
        <f t="shared" si="4"/>
        <v>62.07</v>
      </c>
      <c r="AC6" s="21">
        <f t="shared" si="4"/>
        <v>61.81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6751.52</v>
      </c>
      <c r="BG6" s="21">
        <f t="shared" ref="BG6:BO6" si="7">IF(BG7="",NA(),BG7)</f>
        <v>7338.26</v>
      </c>
      <c r="BH6" s="21">
        <f t="shared" si="7"/>
        <v>6989.27</v>
      </c>
      <c r="BI6" s="21">
        <f t="shared" si="7"/>
        <v>6436.03</v>
      </c>
      <c r="BJ6" s="21">
        <f t="shared" si="7"/>
        <v>6234.99</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17.920000000000002</v>
      </c>
      <c r="BR6" s="21">
        <f t="shared" ref="BR6:BZ6" si="8">IF(BR7="",NA(),BR7)</f>
        <v>15.95</v>
      </c>
      <c r="BS6" s="21">
        <f t="shared" si="8"/>
        <v>14.06</v>
      </c>
      <c r="BT6" s="21">
        <f t="shared" si="8"/>
        <v>14.09</v>
      </c>
      <c r="BU6" s="21">
        <f t="shared" si="8"/>
        <v>15.07</v>
      </c>
      <c r="BV6" s="21">
        <f t="shared" si="8"/>
        <v>45.81</v>
      </c>
      <c r="BW6" s="21">
        <f t="shared" si="8"/>
        <v>43.43</v>
      </c>
      <c r="BX6" s="21">
        <f t="shared" si="8"/>
        <v>41.41</v>
      </c>
      <c r="BY6" s="21">
        <f t="shared" si="8"/>
        <v>39.64</v>
      </c>
      <c r="BZ6" s="21">
        <f t="shared" si="8"/>
        <v>40</v>
      </c>
      <c r="CA6" s="20" t="str">
        <f>IF(CA7="","",IF(CA7="-","【-】","【"&amp;SUBSTITUTE(TEXT(CA7,"#,##0.00"),"-","△")&amp;"】"))</f>
        <v>【44.22】</v>
      </c>
      <c r="CB6" s="21">
        <f>IF(CB7="",NA(),CB7)</f>
        <v>765.45</v>
      </c>
      <c r="CC6" s="21">
        <f t="shared" ref="CC6:CK6" si="9">IF(CC7="",NA(),CC7)</f>
        <v>813.61</v>
      </c>
      <c r="CD6" s="21">
        <f t="shared" si="9"/>
        <v>1004.57</v>
      </c>
      <c r="CE6" s="21">
        <f t="shared" si="9"/>
        <v>1024.3900000000001</v>
      </c>
      <c r="CF6" s="21">
        <f t="shared" si="9"/>
        <v>966.04</v>
      </c>
      <c r="CG6" s="21">
        <f t="shared" si="9"/>
        <v>383.92</v>
      </c>
      <c r="CH6" s="21">
        <f t="shared" si="9"/>
        <v>400.44</v>
      </c>
      <c r="CI6" s="21">
        <f t="shared" si="9"/>
        <v>417.56</v>
      </c>
      <c r="CJ6" s="21">
        <f t="shared" si="9"/>
        <v>449.72</v>
      </c>
      <c r="CK6" s="21">
        <f t="shared" si="9"/>
        <v>437.27</v>
      </c>
      <c r="CL6" s="20" t="str">
        <f>IF(CL7="","",IF(CL7="-","【-】","【"&amp;SUBSTITUTE(TEXT(CL7,"#,##0.00"),"-","△")&amp;"】"))</f>
        <v>【392.85】</v>
      </c>
      <c r="CM6" s="21">
        <f>IF(CM7="",NA(),CM7)</f>
        <v>28.83</v>
      </c>
      <c r="CN6" s="21">
        <f t="shared" ref="CN6:CV6" si="10">IF(CN7="",NA(),CN7)</f>
        <v>27.93</v>
      </c>
      <c r="CO6" s="21">
        <f t="shared" si="10"/>
        <v>27.48</v>
      </c>
      <c r="CP6" s="21">
        <f t="shared" si="10"/>
        <v>29.73</v>
      </c>
      <c r="CQ6" s="21">
        <f t="shared" si="10"/>
        <v>27.48</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100</v>
      </c>
      <c r="CY6" s="21">
        <f t="shared" ref="CY6:DG6" si="11">IF(CY7="",NA(),CY7)</f>
        <v>100</v>
      </c>
      <c r="CZ6" s="21">
        <f t="shared" si="11"/>
        <v>100</v>
      </c>
      <c r="DA6" s="21">
        <f t="shared" si="11"/>
        <v>100</v>
      </c>
      <c r="DB6" s="21">
        <f t="shared" si="11"/>
        <v>100</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401005</v>
      </c>
      <c r="D7" s="23">
        <v>47</v>
      </c>
      <c r="E7" s="23">
        <v>17</v>
      </c>
      <c r="F7" s="23">
        <v>6</v>
      </c>
      <c r="G7" s="23">
        <v>0</v>
      </c>
      <c r="H7" s="23" t="s">
        <v>98</v>
      </c>
      <c r="I7" s="23" t="s">
        <v>99</v>
      </c>
      <c r="J7" s="23" t="s">
        <v>100</v>
      </c>
      <c r="K7" s="23" t="s">
        <v>101</v>
      </c>
      <c r="L7" s="23" t="s">
        <v>102</v>
      </c>
      <c r="M7" s="23" t="s">
        <v>103</v>
      </c>
      <c r="N7" s="24" t="s">
        <v>104</v>
      </c>
      <c r="O7" s="24" t="s">
        <v>105</v>
      </c>
      <c r="P7" s="24">
        <v>0.02</v>
      </c>
      <c r="Q7" s="24">
        <v>77.319999999999993</v>
      </c>
      <c r="R7" s="24">
        <v>2248</v>
      </c>
      <c r="S7" s="24">
        <v>936586</v>
      </c>
      <c r="T7" s="24">
        <v>492.5</v>
      </c>
      <c r="U7" s="24">
        <v>1901.7</v>
      </c>
      <c r="V7" s="24">
        <v>232</v>
      </c>
      <c r="W7" s="24">
        <v>0.02</v>
      </c>
      <c r="X7" s="24">
        <v>11600</v>
      </c>
      <c r="Y7" s="24">
        <v>66.349999999999994</v>
      </c>
      <c r="Z7" s="24">
        <v>56.67</v>
      </c>
      <c r="AA7" s="24">
        <v>62.35</v>
      </c>
      <c r="AB7" s="24">
        <v>62.07</v>
      </c>
      <c r="AC7" s="24">
        <v>61.81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6751.52</v>
      </c>
      <c r="BG7" s="24">
        <v>7338.26</v>
      </c>
      <c r="BH7" s="24">
        <v>6989.27</v>
      </c>
      <c r="BI7" s="24">
        <v>6436.03</v>
      </c>
      <c r="BJ7" s="24">
        <v>6234.99</v>
      </c>
      <c r="BK7" s="24">
        <v>1060.8599999999999</v>
      </c>
      <c r="BL7" s="24">
        <v>1006.65</v>
      </c>
      <c r="BM7" s="24">
        <v>998.42</v>
      </c>
      <c r="BN7" s="24">
        <v>1095.52</v>
      </c>
      <c r="BO7" s="24">
        <v>1056.55</v>
      </c>
      <c r="BP7" s="24">
        <v>974.72</v>
      </c>
      <c r="BQ7" s="24">
        <v>17.920000000000002</v>
      </c>
      <c r="BR7" s="24">
        <v>15.95</v>
      </c>
      <c r="BS7" s="24">
        <v>14.06</v>
      </c>
      <c r="BT7" s="24">
        <v>14.09</v>
      </c>
      <c r="BU7" s="24">
        <v>15.07</v>
      </c>
      <c r="BV7" s="24">
        <v>45.81</v>
      </c>
      <c r="BW7" s="24">
        <v>43.43</v>
      </c>
      <c r="BX7" s="24">
        <v>41.41</v>
      </c>
      <c r="BY7" s="24">
        <v>39.64</v>
      </c>
      <c r="BZ7" s="24">
        <v>40</v>
      </c>
      <c r="CA7" s="24">
        <v>44.22</v>
      </c>
      <c r="CB7" s="24">
        <v>765.45</v>
      </c>
      <c r="CC7" s="24">
        <v>813.61</v>
      </c>
      <c r="CD7" s="24">
        <v>1004.57</v>
      </c>
      <c r="CE7" s="24">
        <v>1024.3900000000001</v>
      </c>
      <c r="CF7" s="24">
        <v>966.04</v>
      </c>
      <c r="CG7" s="24">
        <v>383.92</v>
      </c>
      <c r="CH7" s="24">
        <v>400.44</v>
      </c>
      <c r="CI7" s="24">
        <v>417.56</v>
      </c>
      <c r="CJ7" s="24">
        <v>449.72</v>
      </c>
      <c r="CK7" s="24">
        <v>437.27</v>
      </c>
      <c r="CL7" s="24">
        <v>392.85</v>
      </c>
      <c r="CM7" s="24">
        <v>28.83</v>
      </c>
      <c r="CN7" s="24">
        <v>27.93</v>
      </c>
      <c r="CO7" s="24">
        <v>27.48</v>
      </c>
      <c r="CP7" s="24">
        <v>29.73</v>
      </c>
      <c r="CQ7" s="24">
        <v>27.48</v>
      </c>
      <c r="CR7" s="24">
        <v>33.21</v>
      </c>
      <c r="CS7" s="24">
        <v>32.229999999999997</v>
      </c>
      <c r="CT7" s="24">
        <v>32.479999999999997</v>
      </c>
      <c r="CU7" s="24">
        <v>30.19</v>
      </c>
      <c r="CV7" s="24">
        <v>28.77</v>
      </c>
      <c r="CW7" s="24">
        <v>32.229999999999997</v>
      </c>
      <c r="CX7" s="24">
        <v>100</v>
      </c>
      <c r="CY7" s="24">
        <v>100</v>
      </c>
      <c r="CZ7" s="24">
        <v>100</v>
      </c>
      <c r="DA7" s="24">
        <v>100</v>
      </c>
      <c r="DB7" s="24">
        <v>100</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2023-01-16T00:21:46Z</cp:lastPrinted>
  <dcterms:created xsi:type="dcterms:W3CDTF">2022-12-01T02:03:46Z</dcterms:created>
  <dcterms:modified xsi:type="dcterms:W3CDTF">2023-01-16T00:41:30Z</dcterms:modified>
  <cp:category/>
</cp:coreProperties>
</file>