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047\Desktop\230106　【総務省0127〆】公営企業に係る経営比較分析表（令和３年度決算）の分析等について（依頼）\05　提出資料\下水道事業\"/>
    </mc:Choice>
  </mc:AlternateContent>
  <workbookProtection workbookAlgorithmName="SHA-512" workbookHashValue="YfBQsBNRU8crF54/A3JM4LzKjNSSRDu96cy7v7WdHrl85QUeTdj9m/q/uLuEdgwI123sZJKrtTR0McLtlTgZOQ==" workbookSaltValue="66g9Vbnicf8WuMgO2u43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<sst xmlns="http://schemas.openxmlformats.org/spreadsheetml/2006/main" count="231" uniqueCount="117">
  <si>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</si>
  <si>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</si>
  <si>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</si>
  <si>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</si>
  <si>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</si>
  <si>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</si>
  <si>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</si>
  <si>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</si>
  <si>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</si>
  <si>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</si>
  <si>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</si>
  <si>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</si>
  <si>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</si>
  <si>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</si>
  <si>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</si>
  <si>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</si>
  <si>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</si>
  <si>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</si>
  <si>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</si>
  <si>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</si>
  <si>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</si>
  <si>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</si>
  <si>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</si>
  <si>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</si>
  <si>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</si>
  <si>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</si>
  <si>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</si>
  <si>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</si>
  <si>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</si>
  <si>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</si>
  <si>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</si>
  <si>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</si>
  <si>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</si>
  <si>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</si>
  <si>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</si>
  <si>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</si>
  <si>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</si>
  <si>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</si>
  <si>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</si>
  <si>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</si>
  <si>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</si>
  <si>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</si>
  <si>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</si>
  <si>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</si>
  <si>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</si>
  <si>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</si>
  <si>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</si>
  <si>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</si>
  <si>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</si>
  <si>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</si>
  <si>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</si>
  <si>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</si>
  <si>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</si>
  <si>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</si>
  <si>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</si>
  <si>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</si>
  <si>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</si>
  <si>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</si>
  <si>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</si>
  <si>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</si>
  <si>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</si>
  <si>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</si>
  <si>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</si>
  <si>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</si>
  <si>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</si>
  <si>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</si>
  <si>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</si>
  <si>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</si>
  <si>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</si>
  <si>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</si>
  <si>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</si>
  <si>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</si>
  <si>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</si>
  <si>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</si>
  <si>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</si>
  <si>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</si>
  <si>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</si>
  <si>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</si>
  <si>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</si>
  <si>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</si>
  <si>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</si>
  <si>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</si>
  <si>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</si>
  <si>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</si>
  <si>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</si>
  <si>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</si>
  <si>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</si>
  <si>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</si>
  <si>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</si>
  <si>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</si>
  <si>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</si>
  <si>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</si>
  <si>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</si>
  <si>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</si>
  <si>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</si>
  <si>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</si>
  <si>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</si>
  <si>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</si>
  <si>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</si>
  <si>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</si>
  <si>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</si>
  <si>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</si>
  <si>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</si>
  <si>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</si>
  <si>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</si>
  <si>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</si>
  <si>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</si>
  <si>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</si>
  <si>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</si>
  <si>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</si>
  <si>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</si>
  <si>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</si>
  <si>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</si>
  <si>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</si>
  <si>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・「有形固定資産減価償却率」は、類似団体と同様に増加しており、有形固定資産の老朽化が進んでいます。
・「管渠老朽化率」は、類似団体平均と比較すると
低率で推移しており、法定耐用年数を超えた管渠延
長の割合が低いといえます。
・「管渠改善率」は、類似団体平均と比較すると
低率で推移しており、下水道敷設延長に対する年度の改善延長は低くなっています。「管渠老朽化率」が今後上昇してくると、将来的には、管渠改善の必要性が高まるものと考えられます。</t>
    <phoneticPr fontId="4"/>
  </si>
  <si>
    <t>　経営の健全性・効率性を表す指標は、類似団体と比較すると概ね良好に推移しており、現在の経営の状況は健全であるといえます。
　管渠については、類似団体ほど老朽化が進んでいないために更新量が低いことから、現状では経営の負担とはなっていないものの、今後、施設全体の老朽化の進行にあわせた改築(更新・長寿命化)の対応が、経営上の重要課題となることが予想されます。
　したがって、将来に亘っても下水道サービスの提供を安定的に継続するため、今後の改築(更新・長寿命化)費用増大を見据えて中長期的な視野で事業運営に努めます。</t>
    <phoneticPr fontId="4"/>
  </si>
  <si>
    <t>・「経常収支比率」は、一般会計からの下水道事業収支差補助の繰り入れを受けずに100％を超えて推移していることから、健全な状況です。
・「流動比率」は、100%を超えていることが好ましいとされていますが、類似団体平均同様に100％を下回っています。しかし、当該年度の企業債の償還財源が損益勘定留保資金等の補填財源で確保されていることから、支払能力に支障はありません。
・「企業債残高対事業規模比率」は、計画的に企業債残高の縮減を図ったことから減少しており、類似団体平均より低率で推移しています。
・「経費回収率」は、類似団体平均と同様に100％を超えて推移していることから、下水道使用料で回収すべき経費をすべて下水道使用料で賄えており、健全な状況です。
・「汚水処理原価」は、類似団体平均と比較すると高く、高経費体質であるため、経営の効率化に努め、処理原価の低減を進めていく必要があります。
・「施設利用率」は、現有施設が想定される最大汚水流入量に対応できる施設能力で設計することとされているため、晴天時一日平均処理水量の割合は、類似団体平均と同様に６割程度で推移しています。
・「水洗化率」は、類似団体平均と比べ高率で推移しています。</t>
    <rPh sb="220" eb="222">
      <t>ゲンショウ</t>
    </rPh>
    <rPh sb="235" eb="237">
      <t>テイリツ</t>
    </rPh>
    <rPh sb="238" eb="240">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</si>
</sst>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0.54</c:v>
                </c:pt>
                <c:pt idx="1">
                  <c:v>0.33</c:v>
                </c:pt>
                <c:pt idx="2">
                  <c:v>0.27</c:v>
                </c:pt>
                <c:pt idx="3">
                  <c:v>0.28999999999999998</c:v>
                </c:pt>
                <c:pt idx="4">
                  <c:v>0.32</c:v>
                </c:pt>
              </c:numCache>
            </c:numRef>
          </c:val>
          <c:extLst>
            <c:ext xmlns:c16="http://schemas.microsoft.com/office/drawing/2014/chart" uri="{C3380CC4-5D6E-409C-BE32-E72D297353CC}">
              <c16:uniqueId val="{00000000-03CF-460F-B208-B02F7E256EB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c:ext xmlns:c16="http://schemas.microsoft.com/office/drawing/2014/chart" uri="{C3380CC4-5D6E-409C-BE32-E72D297353CC}">
              <c16:uniqueId val="{00000001-03CF-460F-B208-B02F7E256EB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58</c:v>
                </c:pt>
                <c:pt idx="1">
                  <c:v>57.73</c:v>
                </c:pt>
                <c:pt idx="2">
                  <c:v>58.69</c:v>
                </c:pt>
                <c:pt idx="3">
                  <c:v>58.05</c:v>
                </c:pt>
                <c:pt idx="4">
                  <c:v>58.28</c:v>
                </c:pt>
              </c:numCache>
            </c:numRef>
          </c:val>
          <c:extLst>
            <c:ext xmlns:c16="http://schemas.microsoft.com/office/drawing/2014/chart" uri="{C3380CC4-5D6E-409C-BE32-E72D297353CC}">
              <c16:uniqueId val="{00000000-6DFA-44C9-B139-18D7BAD93C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c:ext xmlns:c16="http://schemas.microsoft.com/office/drawing/2014/chart" uri="{C3380CC4-5D6E-409C-BE32-E72D297353CC}">
              <c16:uniqueId val="{00000001-6DFA-44C9-B139-18D7BAD93C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99.6</c:v>
                </c:pt>
                <c:pt idx="1">
                  <c:v>99.63</c:v>
                </c:pt>
                <c:pt idx="2">
                  <c:v>99.66</c:v>
                </c:pt>
                <c:pt idx="3">
                  <c:v>99.69</c:v>
                </c:pt>
                <c:pt idx="4">
                  <c:v>99.72</c:v>
                </c:pt>
              </c:numCache>
            </c:numRef>
          </c:val>
          <c:extLst>
            <c:ext xmlns:c16="http://schemas.microsoft.com/office/drawing/2014/chart" uri="{C3380CC4-5D6E-409C-BE32-E72D297353CC}">
              <c16:uniqueId val="{00000000-B7F4-4FCA-8062-2CF56E6762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c:ext xmlns:c16="http://schemas.microsoft.com/office/drawing/2014/chart" uri="{C3380CC4-5D6E-409C-BE32-E72D297353CC}">
              <c16:uniqueId val="{00000001-B7F4-4FCA-8062-2CF56E6762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113.83</c:v>
                </c:pt>
                <c:pt idx="1">
                  <c:v>115.25</c:v>
                </c:pt>
                <c:pt idx="2">
                  <c:v>117.33</c:v>
                </c:pt>
                <c:pt idx="3">
                  <c:v>113.33</c:v>
                </c:pt>
                <c:pt idx="4">
                  <c:v>111.76</c:v>
                </c:pt>
              </c:numCache>
            </c:numRef>
          </c:val>
          <c:extLst>
            <c:ext xmlns:c16="http://schemas.microsoft.com/office/drawing/2014/chart" uri="{C3380CC4-5D6E-409C-BE32-E72D297353CC}">
              <c16:uniqueId val="{00000000-C0A1-4707-86F6-8BE6E6C97D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c:ext xmlns:c16="http://schemas.microsoft.com/office/drawing/2014/chart" uri="{C3380CC4-5D6E-409C-BE32-E72D297353CC}">
              <c16:uniqueId val="{00000001-C0A1-4707-86F6-8BE6E6C97D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45.26</c:v>
                </c:pt>
                <c:pt idx="1">
                  <c:v>46.33</c:v>
                </c:pt>
                <c:pt idx="2">
                  <c:v>47.43</c:v>
                </c:pt>
                <c:pt idx="3">
                  <c:v>48.32</c:v>
                </c:pt>
                <c:pt idx="4">
                  <c:v>49.43</c:v>
                </c:pt>
              </c:numCache>
            </c:numRef>
          </c:val>
          <c:extLst>
            <c:ext xmlns:c16="http://schemas.microsoft.com/office/drawing/2014/chart" uri="{C3380CC4-5D6E-409C-BE32-E72D297353CC}">
              <c16:uniqueId val="{00000000-E960-4471-821A-2D9D2D8DDF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c:ext xmlns:c16="http://schemas.microsoft.com/office/drawing/2014/chart" uri="{C3380CC4-5D6E-409C-BE32-E72D297353CC}">
              <c16:uniqueId val="{00000001-E960-4471-821A-2D9D2D8DDF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4.49</c:v>
                </c:pt>
                <c:pt idx="1">
                  <c:v>5.07</c:v>
                </c:pt>
                <c:pt idx="2">
                  <c:v>5.48</c:v>
                </c:pt>
                <c:pt idx="3">
                  <c:v>7.02</c:v>
                </c:pt>
                <c:pt idx="4">
                  <c:v>8</c:v>
                </c:pt>
              </c:numCache>
            </c:numRef>
          </c:val>
          <c:extLst>
            <c:ext xmlns:c16="http://schemas.microsoft.com/office/drawing/2014/chart" uri="{C3380CC4-5D6E-409C-BE32-E72D297353CC}">
              <c16:uniqueId val="{00000000-9D8F-4593-B6E8-EE1FA90008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c:ext xmlns:c16="http://schemas.microsoft.com/office/drawing/2014/chart" uri="{C3380CC4-5D6E-409C-BE32-E72D297353CC}">
              <c16:uniqueId val="{00000001-9D8F-4593-B6E8-EE1FA90008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0B-4502-A364-43D7AAE7A5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810B-4502-A364-43D7AAE7A5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63.78</c:v>
                </c:pt>
                <c:pt idx="1">
                  <c:v>63.25</c:v>
                </c:pt>
                <c:pt idx="2">
                  <c:v>72.13</c:v>
                </c:pt>
                <c:pt idx="3">
                  <c:v>71.53</c:v>
                </c:pt>
                <c:pt idx="4">
                  <c:v>73.58</c:v>
                </c:pt>
              </c:numCache>
            </c:numRef>
          </c:val>
          <c:extLst>
            <c:ext xmlns:c16="http://schemas.microsoft.com/office/drawing/2014/chart" uri="{C3380CC4-5D6E-409C-BE32-E72D297353CC}">
              <c16:uniqueId val="{00000000-EA1C-4080-A0F2-75DB98D1B4F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c:ext xmlns:c16="http://schemas.microsoft.com/office/drawing/2014/chart" uri="{C3380CC4-5D6E-409C-BE32-E72D297353CC}">
              <c16:uniqueId val="{00000001-EA1C-4080-A0F2-75DB98D1B4F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467.74</c:v>
                </c:pt>
                <c:pt idx="1">
                  <c:v>442.66</c:v>
                </c:pt>
                <c:pt idx="2">
                  <c:v>443.32</c:v>
                </c:pt>
                <c:pt idx="3">
                  <c:v>428.82</c:v>
                </c:pt>
                <c:pt idx="4">
                  <c:v>407.99</c:v>
                </c:pt>
              </c:numCache>
            </c:numRef>
          </c:val>
          <c:extLst>
            <c:ext xmlns:c16="http://schemas.microsoft.com/office/drawing/2014/chart" uri="{C3380CC4-5D6E-409C-BE32-E72D297353CC}">
              <c16:uniqueId val="{00000000-50B4-43DB-B2C6-B40DAA24B1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c:ext xmlns:c16="http://schemas.microsoft.com/office/drawing/2014/chart" uri="{C3380CC4-5D6E-409C-BE32-E72D297353CC}">
              <c16:uniqueId val="{00000001-50B4-43DB-B2C6-B40DAA24B1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125.16</c:v>
                </c:pt>
                <c:pt idx="1">
                  <c:v>128.69</c:v>
                </c:pt>
                <c:pt idx="2">
                  <c:v>133.1</c:v>
                </c:pt>
                <c:pt idx="3">
                  <c:v>124.95</c:v>
                </c:pt>
                <c:pt idx="4">
                  <c:v>120.39</c:v>
                </c:pt>
              </c:numCache>
            </c:numRef>
          </c:val>
          <c:extLst>
            <c:ext xmlns:c16="http://schemas.microsoft.com/office/drawing/2014/chart" uri="{C3380CC4-5D6E-409C-BE32-E72D297353CC}">
              <c16:uniqueId val="{00000000-77FD-453B-BD39-751FB0727A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c:ext xmlns:c16="http://schemas.microsoft.com/office/drawing/2014/chart" uri="{C3380CC4-5D6E-409C-BE32-E72D297353CC}">
              <c16:uniqueId val="{00000001-77FD-453B-BD39-751FB0727A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143.43</c:v>
                </c:pt>
                <c:pt idx="1">
                  <c:v>139.21</c:v>
                </c:pt>
                <c:pt idx="2">
                  <c:v>134.29</c:v>
                </c:pt>
                <c:pt idx="3">
                  <c:v>135.38</c:v>
                </c:pt>
                <c:pt idx="4">
                  <c:v>140.93</c:v>
                </c:pt>
              </c:numCache>
            </c:numRef>
          </c:val>
          <c:extLst>
            <c:ext xmlns:c16="http://schemas.microsoft.com/office/drawing/2014/chart" uri="{C3380CC4-5D6E-409C-BE32-E72D297353CC}">
              <c16:uniqueId val="{00000000-79D5-446A-81BF-CFAFEC6EFE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c:ext xmlns:c16="http://schemas.microsoft.com/office/drawing/2014/chart" uri="{C3380CC4-5D6E-409C-BE32-E72D297353CC}">
              <c16:uniqueId val="{00000001-79D5-446A-81BF-CFAFEC6EFE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福岡県　福岡市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6" t="s">
        <v>9</v>
      </c>
      <c r="BM7" s="77"/>
      <c r="BN7" s="77"/>
      <c r="BO7" s="77"/>
      <c r="BP7" s="77"/>
      <c r="BQ7" s="77"/>
      <c r="BR7" s="77"/>
      <c r="BS7" s="77"/>
      <c r="BT7" s="77"/>
      <c r="BU7" s="77"/>
      <c r="BV7" s="77"/>
      <c r="BW7" s="77"/>
      <c r="BX7" s="77"/>
      <c r="BY7" s="78"/>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46">
        <f>データ!S6</f>
        <v>1568265</v>
      </c>
      <c r="AM8" s="46"/>
      <c r="AN8" s="46"/>
      <c r="AO8" s="46"/>
      <c r="AP8" s="46"/>
      <c r="AQ8" s="46"/>
      <c r="AR8" s="46"/>
      <c r="AS8" s="46"/>
      <c r="AT8" s="47">
        <f>データ!T6</f>
        <v>343.46</v>
      </c>
      <c r="AU8" s="47"/>
      <c r="AV8" s="47"/>
      <c r="AW8" s="47"/>
      <c r="AX8" s="47"/>
      <c r="AY8" s="47"/>
      <c r="AZ8" s="47"/>
      <c r="BA8" s="47"/>
      <c r="BB8" s="47">
        <f>データ!U6</f>
        <v>4566.08</v>
      </c>
      <c r="BC8" s="47"/>
      <c r="BD8" s="47"/>
      <c r="BE8" s="47"/>
      <c r="BF8" s="47"/>
      <c r="BG8" s="47"/>
      <c r="BH8" s="47"/>
      <c r="BI8" s="47"/>
      <c r="BJ8" s="3"/>
      <c r="BK8" s="3"/>
      <c r="BL8" s="68" t="s">
        <v>10</v>
      </c>
      <c r="BM8" s="69"/>
      <c r="BN8" s="70" t="s">
        <v>11</v>
      </c>
      <c r="BO8" s="70"/>
      <c r="BP8" s="70"/>
      <c r="BQ8" s="70"/>
      <c r="BR8" s="70"/>
      <c r="BS8" s="70"/>
      <c r="BT8" s="70"/>
      <c r="BU8" s="70"/>
      <c r="BV8" s="70"/>
      <c r="BW8" s="70"/>
      <c r="BX8" s="70"/>
      <c r="BY8" s="71"/>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56.22</v>
      </c>
      <c r="J10" s="47"/>
      <c r="K10" s="47"/>
      <c r="L10" s="47"/>
      <c r="M10" s="47"/>
      <c r="N10" s="47"/>
      <c r="O10" s="47"/>
      <c r="P10" s="47">
        <f>データ!P6</f>
        <v>99.71</v>
      </c>
      <c r="Q10" s="47"/>
      <c r="R10" s="47"/>
      <c r="S10" s="47"/>
      <c r="T10" s="47"/>
      <c r="U10" s="47"/>
      <c r="V10" s="47"/>
      <c r="W10" s="47">
        <f>データ!Q6</f>
        <v>83.85</v>
      </c>
      <c r="X10" s="47"/>
      <c r="Y10" s="47"/>
      <c r="Z10" s="47"/>
      <c r="AA10" s="47"/>
      <c r="AB10" s="47"/>
      <c r="AC10" s="47"/>
      <c r="AD10" s="46">
        <f>データ!R6</f>
        <v>2651</v>
      </c>
      <c r="AE10" s="46"/>
      <c r="AF10" s="46"/>
      <c r="AG10" s="46"/>
      <c r="AH10" s="46"/>
      <c r="AI10" s="46"/>
      <c r="AJ10" s="46"/>
      <c r="AK10" s="2"/>
      <c r="AL10" s="46">
        <f>データ!V6</f>
        <v>1564160</v>
      </c>
      <c r="AM10" s="46"/>
      <c r="AN10" s="46"/>
      <c r="AO10" s="46"/>
      <c r="AP10" s="46"/>
      <c r="AQ10" s="46"/>
      <c r="AR10" s="46"/>
      <c r="AS10" s="46"/>
      <c r="AT10" s="47">
        <f>データ!W6</f>
        <v>171.95</v>
      </c>
      <c r="AU10" s="47"/>
      <c r="AV10" s="47"/>
      <c r="AW10" s="47"/>
      <c r="AX10" s="47"/>
      <c r="AY10" s="47"/>
      <c r="AZ10" s="47"/>
      <c r="BA10" s="47"/>
      <c r="BB10" s="47">
        <f>データ!X6</f>
        <v>9096.6</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Dl0NK26zzZmmLSEF8qBKTNBnpv/BlpKo4+KlaH7yLmsGWlSsFn9MQNsnPRSNtrOQuZTkfiLwdNF4eywtvcazQ==" saltValue="sgap055djgysqd3oWYgC0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401307</v>
      </c>
      <c r="D6" s="19">
        <f t="shared" si="3"/>
        <v>46</v>
      </c>
      <c r="E6" s="19">
        <f t="shared" si="3"/>
        <v>17</v>
      </c>
      <c r="F6" s="19">
        <f t="shared" si="3"/>
        <v>1</v>
      </c>
      <c r="G6" s="19">
        <f t="shared" si="3"/>
        <v>0</v>
      </c>
      <c r="H6" s="19" t="str">
        <f t="shared" si="3"/>
        <v>福岡県　福岡市</v>
      </c>
      <c r="I6" s="19" t="str">
        <f t="shared" si="3"/>
        <v>法適用</v>
      </c>
      <c r="J6" s="19" t="str">
        <f t="shared" si="3"/>
        <v>下水道事業</v>
      </c>
      <c r="K6" s="19" t="str">
        <f t="shared" si="3"/>
        <v>公共下水道</v>
      </c>
      <c r="L6" s="19" t="str">
        <f t="shared" si="3"/>
        <v>政令市等</v>
      </c>
      <c r="M6" s="19" t="str">
        <f t="shared" si="3"/>
        <v>非設置</v>
      </c>
      <c r="N6" s="20" t="str">
        <f t="shared" si="3"/>
        <v>-</v>
      </c>
      <c r="O6" s="20">
        <f t="shared" si="3"/>
        <v>56.22</v>
      </c>
      <c r="P6" s="20">
        <f t="shared" si="3"/>
        <v>99.71</v>
      </c>
      <c r="Q6" s="20">
        <f t="shared" si="3"/>
        <v>83.85</v>
      </c>
      <c r="R6" s="20">
        <f t="shared" si="3"/>
        <v>2651</v>
      </c>
      <c r="S6" s="20">
        <f t="shared" si="3"/>
        <v>1568265</v>
      </c>
      <c r="T6" s="20">
        <f t="shared" si="3"/>
        <v>343.46</v>
      </c>
      <c r="U6" s="20">
        <f t="shared" si="3"/>
        <v>4566.08</v>
      </c>
      <c r="V6" s="20">
        <f t="shared" si="3"/>
        <v>1564160</v>
      </c>
      <c r="W6" s="20">
        <f t="shared" si="3"/>
        <v>171.95</v>
      </c>
      <c r="X6" s="20">
        <f t="shared" si="3"/>
        <v>9096.6</v>
      </c>
      <c r="Y6" s="21">
        <f>IF(Y7="",NA(),Y7)</f>
        <v>113.83</v>
      </c>
      <c r="Z6" s="21">
        <f t="shared" ref="Z6:AH6" si="4">IF(Z7="",NA(),Z7)</f>
        <v>115.25</v>
      </c>
      <c r="AA6" s="21">
        <f t="shared" si="4"/>
        <v>117.33</v>
      </c>
      <c r="AB6" s="21">
        <f t="shared" si="4"/>
        <v>113.33</v>
      </c>
      <c r="AC6" s="21">
        <f t="shared" si="4"/>
        <v>111.76</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63.78</v>
      </c>
      <c r="AV6" s="21">
        <f t="shared" ref="AV6:BD6" si="6">IF(AV7="",NA(),AV7)</f>
        <v>63.25</v>
      </c>
      <c r="AW6" s="21">
        <f t="shared" si="6"/>
        <v>72.13</v>
      </c>
      <c r="AX6" s="21">
        <f t="shared" si="6"/>
        <v>71.53</v>
      </c>
      <c r="AY6" s="21">
        <f t="shared" si="6"/>
        <v>73.58</v>
      </c>
      <c r="AZ6" s="21">
        <f t="shared" si="6"/>
        <v>64.94</v>
      </c>
      <c r="BA6" s="21">
        <f t="shared" si="6"/>
        <v>70.08</v>
      </c>
      <c r="BB6" s="21">
        <f t="shared" si="6"/>
        <v>72.92</v>
      </c>
      <c r="BC6" s="21">
        <f t="shared" si="6"/>
        <v>71.39</v>
      </c>
      <c r="BD6" s="21">
        <f t="shared" si="6"/>
        <v>74.09</v>
      </c>
      <c r="BE6" s="20" t="str">
        <f>IF(BE7="","",IF(BE7="-","【-】","【"&amp;SUBSTITUTE(TEXT(BE7,"#,##0.00"),"-","△")&amp;"】"))</f>
        <v>【71.39】</v>
      </c>
      <c r="BF6" s="21">
        <f>IF(BF7="",NA(),BF7)</f>
        <v>467.74</v>
      </c>
      <c r="BG6" s="21">
        <f t="shared" ref="BG6:BO6" si="7">IF(BG7="",NA(),BG7)</f>
        <v>442.66</v>
      </c>
      <c r="BH6" s="21">
        <f t="shared" si="7"/>
        <v>443.32</v>
      </c>
      <c r="BI6" s="21">
        <f t="shared" si="7"/>
        <v>428.82</v>
      </c>
      <c r="BJ6" s="21">
        <f t="shared" si="7"/>
        <v>407.99</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125.16</v>
      </c>
      <c r="BR6" s="21">
        <f t="shared" ref="BR6:BZ6" si="8">IF(BR7="",NA(),BR7)</f>
        <v>128.69</v>
      </c>
      <c r="BS6" s="21">
        <f t="shared" si="8"/>
        <v>133.1</v>
      </c>
      <c r="BT6" s="21">
        <f t="shared" si="8"/>
        <v>124.95</v>
      </c>
      <c r="BU6" s="21">
        <f t="shared" si="8"/>
        <v>120.39</v>
      </c>
      <c r="BV6" s="21">
        <f t="shared" si="8"/>
        <v>113.83</v>
      </c>
      <c r="BW6" s="21">
        <f t="shared" si="8"/>
        <v>112.43</v>
      </c>
      <c r="BX6" s="21">
        <f t="shared" si="8"/>
        <v>110.92</v>
      </c>
      <c r="BY6" s="21">
        <f t="shared" si="8"/>
        <v>105.67</v>
      </c>
      <c r="BZ6" s="21">
        <f t="shared" si="8"/>
        <v>105.37</v>
      </c>
      <c r="CA6" s="20" t="str">
        <f>IF(CA7="","",IF(CA7="-","【-】","【"&amp;SUBSTITUTE(TEXT(CA7,"#,##0.00"),"-","△")&amp;"】"))</f>
        <v>【99.73】</v>
      </c>
      <c r="CB6" s="21">
        <f>IF(CB7="",NA(),CB7)</f>
        <v>143.43</v>
      </c>
      <c r="CC6" s="21">
        <f t="shared" ref="CC6:CK6" si="9">IF(CC7="",NA(),CC7)</f>
        <v>139.21</v>
      </c>
      <c r="CD6" s="21">
        <f t="shared" si="9"/>
        <v>134.29</v>
      </c>
      <c r="CE6" s="21">
        <f t="shared" si="9"/>
        <v>135.38</v>
      </c>
      <c r="CF6" s="21">
        <f t="shared" si="9"/>
        <v>140.93</v>
      </c>
      <c r="CG6" s="21">
        <f t="shared" si="9"/>
        <v>116.87</v>
      </c>
      <c r="CH6" s="21">
        <f t="shared" si="9"/>
        <v>118.55</v>
      </c>
      <c r="CI6" s="21">
        <f t="shared" si="9"/>
        <v>119.33</v>
      </c>
      <c r="CJ6" s="21">
        <f t="shared" si="9"/>
        <v>118.72</v>
      </c>
      <c r="CK6" s="21">
        <f t="shared" si="9"/>
        <v>120.5</v>
      </c>
      <c r="CL6" s="20" t="str">
        <f>IF(CL7="","",IF(CL7="-","【-】","【"&amp;SUBSTITUTE(TEXT(CL7,"#,##0.00"),"-","△")&amp;"】"))</f>
        <v>【134.98】</v>
      </c>
      <c r="CM6" s="21">
        <f>IF(CM7="",NA(),CM7)</f>
        <v>58</v>
      </c>
      <c r="CN6" s="21">
        <f t="shared" ref="CN6:CV6" si="10">IF(CN7="",NA(),CN7)</f>
        <v>57.73</v>
      </c>
      <c r="CO6" s="21">
        <f t="shared" si="10"/>
        <v>58.69</v>
      </c>
      <c r="CP6" s="21">
        <f t="shared" si="10"/>
        <v>58.05</v>
      </c>
      <c r="CQ6" s="21">
        <f t="shared" si="10"/>
        <v>58.28</v>
      </c>
      <c r="CR6" s="21">
        <f t="shared" si="10"/>
        <v>59.44</v>
      </c>
      <c r="CS6" s="21">
        <f t="shared" si="10"/>
        <v>57.38</v>
      </c>
      <c r="CT6" s="21">
        <f t="shared" si="10"/>
        <v>58.09</v>
      </c>
      <c r="CU6" s="21">
        <f t="shared" si="10"/>
        <v>58.16</v>
      </c>
      <c r="CV6" s="21">
        <f t="shared" si="10"/>
        <v>58.91</v>
      </c>
      <c r="CW6" s="20" t="str">
        <f>IF(CW7="","",IF(CW7="-","【-】","【"&amp;SUBSTITUTE(TEXT(CW7,"#,##0.00"),"-","△")&amp;"】"))</f>
        <v>【59.99】</v>
      </c>
      <c r="CX6" s="21">
        <f>IF(CX7="",NA(),CX7)</f>
        <v>99.6</v>
      </c>
      <c r="CY6" s="21">
        <f t="shared" ref="CY6:DG6" si="11">IF(CY7="",NA(),CY7)</f>
        <v>99.63</v>
      </c>
      <c r="CZ6" s="21">
        <f t="shared" si="11"/>
        <v>99.66</v>
      </c>
      <c r="DA6" s="21">
        <f t="shared" si="11"/>
        <v>99.69</v>
      </c>
      <c r="DB6" s="21">
        <f t="shared" si="11"/>
        <v>99.72</v>
      </c>
      <c r="DC6" s="21">
        <f t="shared" si="11"/>
        <v>98.9</v>
      </c>
      <c r="DD6" s="21">
        <f t="shared" si="11"/>
        <v>98.98</v>
      </c>
      <c r="DE6" s="21">
        <f t="shared" si="11"/>
        <v>99.01</v>
      </c>
      <c r="DF6" s="21">
        <f t="shared" si="11"/>
        <v>99.1</v>
      </c>
      <c r="DG6" s="21">
        <f t="shared" si="11"/>
        <v>99.16</v>
      </c>
      <c r="DH6" s="20" t="str">
        <f>IF(DH7="","",IF(DH7="-","【-】","【"&amp;SUBSTITUTE(TEXT(DH7,"#,##0.00"),"-","△")&amp;"】"))</f>
        <v>【95.72】</v>
      </c>
      <c r="DI6" s="21">
        <f>IF(DI7="",NA(),DI7)</f>
        <v>45.26</v>
      </c>
      <c r="DJ6" s="21">
        <f t="shared" ref="DJ6:DR6" si="12">IF(DJ7="",NA(),DJ7)</f>
        <v>46.33</v>
      </c>
      <c r="DK6" s="21">
        <f t="shared" si="12"/>
        <v>47.43</v>
      </c>
      <c r="DL6" s="21">
        <f t="shared" si="12"/>
        <v>48.32</v>
      </c>
      <c r="DM6" s="21">
        <f t="shared" si="12"/>
        <v>49.43</v>
      </c>
      <c r="DN6" s="21">
        <f t="shared" si="12"/>
        <v>45.79</v>
      </c>
      <c r="DO6" s="21">
        <f t="shared" si="12"/>
        <v>47.06</v>
      </c>
      <c r="DP6" s="21">
        <f t="shared" si="12"/>
        <v>48.25</v>
      </c>
      <c r="DQ6" s="21">
        <f t="shared" si="12"/>
        <v>49.35</v>
      </c>
      <c r="DR6" s="21">
        <f t="shared" si="12"/>
        <v>50.38</v>
      </c>
      <c r="DS6" s="20" t="str">
        <f>IF(DS7="","",IF(DS7="-","【-】","【"&amp;SUBSTITUTE(TEXT(DS7,"#,##0.00"),"-","△")&amp;"】"))</f>
        <v>【38.17】</v>
      </c>
      <c r="DT6" s="21">
        <f>IF(DT7="",NA(),DT7)</f>
        <v>4.49</v>
      </c>
      <c r="DU6" s="21">
        <f t="shared" ref="DU6:EC6" si="13">IF(DU7="",NA(),DU7)</f>
        <v>5.07</v>
      </c>
      <c r="DV6" s="21">
        <f t="shared" si="13"/>
        <v>5.48</v>
      </c>
      <c r="DW6" s="21">
        <f t="shared" si="13"/>
        <v>7.02</v>
      </c>
      <c r="DX6" s="21">
        <f t="shared" si="13"/>
        <v>8</v>
      </c>
      <c r="DY6" s="21">
        <f t="shared" si="13"/>
        <v>9</v>
      </c>
      <c r="DZ6" s="21">
        <f t="shared" si="13"/>
        <v>9.6300000000000008</v>
      </c>
      <c r="EA6" s="21">
        <f t="shared" si="13"/>
        <v>10.76</v>
      </c>
      <c r="EB6" s="21">
        <f t="shared" si="13"/>
        <v>12.06</v>
      </c>
      <c r="EC6" s="21">
        <f t="shared" si="13"/>
        <v>13.41</v>
      </c>
      <c r="ED6" s="20" t="str">
        <f>IF(ED7="","",IF(ED7="-","【-】","【"&amp;SUBSTITUTE(TEXT(ED7,"#,##0.00"),"-","△")&amp;"】"))</f>
        <v>【6.54】</v>
      </c>
      <c r="EE6" s="21">
        <f>IF(EE7="",NA(),EE7)</f>
        <v>0.54</v>
      </c>
      <c r="EF6" s="21">
        <f t="shared" ref="EF6:EN6" si="14">IF(EF7="",NA(),EF7)</f>
        <v>0.33</v>
      </c>
      <c r="EG6" s="21">
        <f t="shared" si="14"/>
        <v>0.27</v>
      </c>
      <c r="EH6" s="21">
        <f t="shared" si="14"/>
        <v>0.28999999999999998</v>
      </c>
      <c r="EI6" s="21">
        <f t="shared" si="14"/>
        <v>0.32</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401307</v>
      </c>
      <c r="D7" s="23">
        <v>46</v>
      </c>
      <c r="E7" s="23">
        <v>17</v>
      </c>
      <c r="F7" s="23">
        <v>1</v>
      </c>
      <c r="G7" s="23">
        <v>0</v>
      </c>
      <c r="H7" s="23" t="s">
        <v>96</v>
      </c>
      <c r="I7" s="23" t="s">
        <v>97</v>
      </c>
      <c r="J7" s="23" t="s">
        <v>98</v>
      </c>
      <c r="K7" s="23" t="s">
        <v>99</v>
      </c>
      <c r="L7" s="23" t="s">
        <v>100</v>
      </c>
      <c r="M7" s="23" t="s">
        <v>101</v>
      </c>
      <c r="N7" s="24" t="s">
        <v>102</v>
      </c>
      <c r="O7" s="24">
        <v>56.22</v>
      </c>
      <c r="P7" s="24">
        <v>99.71</v>
      </c>
      <c r="Q7" s="24">
        <v>83.85</v>
      </c>
      <c r="R7" s="24">
        <v>2651</v>
      </c>
      <c r="S7" s="24">
        <v>1568265</v>
      </c>
      <c r="T7" s="24">
        <v>343.46</v>
      </c>
      <c r="U7" s="24">
        <v>4566.08</v>
      </c>
      <c r="V7" s="24">
        <v>1564160</v>
      </c>
      <c r="W7" s="24">
        <v>171.95</v>
      </c>
      <c r="X7" s="24">
        <v>9096.6</v>
      </c>
      <c r="Y7" s="24">
        <v>113.83</v>
      </c>
      <c r="Z7" s="24">
        <v>115.25</v>
      </c>
      <c r="AA7" s="24">
        <v>117.33</v>
      </c>
      <c r="AB7" s="24">
        <v>113.33</v>
      </c>
      <c r="AC7" s="24">
        <v>111.76</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63.78</v>
      </c>
      <c r="AV7" s="24">
        <v>63.25</v>
      </c>
      <c r="AW7" s="24">
        <v>72.13</v>
      </c>
      <c r="AX7" s="24">
        <v>71.53</v>
      </c>
      <c r="AY7" s="24">
        <v>73.58</v>
      </c>
      <c r="AZ7" s="24">
        <v>64.94</v>
      </c>
      <c r="BA7" s="24">
        <v>70.08</v>
      </c>
      <c r="BB7" s="24">
        <v>72.92</v>
      </c>
      <c r="BC7" s="24">
        <v>71.39</v>
      </c>
      <c r="BD7" s="24">
        <v>74.09</v>
      </c>
      <c r="BE7" s="24">
        <v>71.39</v>
      </c>
      <c r="BF7" s="24">
        <v>467.74</v>
      </c>
      <c r="BG7" s="24">
        <v>442.66</v>
      </c>
      <c r="BH7" s="24">
        <v>443.32</v>
      </c>
      <c r="BI7" s="24">
        <v>428.82</v>
      </c>
      <c r="BJ7" s="24">
        <v>407.99</v>
      </c>
      <c r="BK7" s="24">
        <v>549.48</v>
      </c>
      <c r="BL7" s="24">
        <v>537.13</v>
      </c>
      <c r="BM7" s="24">
        <v>531.38</v>
      </c>
      <c r="BN7" s="24">
        <v>551.04</v>
      </c>
      <c r="BO7" s="24">
        <v>523.58000000000004</v>
      </c>
      <c r="BP7" s="24">
        <v>669.11</v>
      </c>
      <c r="BQ7" s="24">
        <v>125.16</v>
      </c>
      <c r="BR7" s="24">
        <v>128.69</v>
      </c>
      <c r="BS7" s="24">
        <v>133.1</v>
      </c>
      <c r="BT7" s="24">
        <v>124.95</v>
      </c>
      <c r="BU7" s="24">
        <v>120.39</v>
      </c>
      <c r="BV7" s="24">
        <v>113.83</v>
      </c>
      <c r="BW7" s="24">
        <v>112.43</v>
      </c>
      <c r="BX7" s="24">
        <v>110.92</v>
      </c>
      <c r="BY7" s="24">
        <v>105.67</v>
      </c>
      <c r="BZ7" s="24">
        <v>105.37</v>
      </c>
      <c r="CA7" s="24">
        <v>99.73</v>
      </c>
      <c r="CB7" s="24">
        <v>143.43</v>
      </c>
      <c r="CC7" s="24">
        <v>139.21</v>
      </c>
      <c r="CD7" s="24">
        <v>134.29</v>
      </c>
      <c r="CE7" s="24">
        <v>135.38</v>
      </c>
      <c r="CF7" s="24">
        <v>140.93</v>
      </c>
      <c r="CG7" s="24">
        <v>116.87</v>
      </c>
      <c r="CH7" s="24">
        <v>118.55</v>
      </c>
      <c r="CI7" s="24">
        <v>119.33</v>
      </c>
      <c r="CJ7" s="24">
        <v>118.72</v>
      </c>
      <c r="CK7" s="24">
        <v>120.5</v>
      </c>
      <c r="CL7" s="24">
        <v>134.97999999999999</v>
      </c>
      <c r="CM7" s="24">
        <v>58</v>
      </c>
      <c r="CN7" s="24">
        <v>57.73</v>
      </c>
      <c r="CO7" s="24">
        <v>58.69</v>
      </c>
      <c r="CP7" s="24">
        <v>58.05</v>
      </c>
      <c r="CQ7" s="24">
        <v>58.28</v>
      </c>
      <c r="CR7" s="24">
        <v>59.44</v>
      </c>
      <c r="CS7" s="24">
        <v>57.38</v>
      </c>
      <c r="CT7" s="24">
        <v>58.09</v>
      </c>
      <c r="CU7" s="24">
        <v>58.16</v>
      </c>
      <c r="CV7" s="24">
        <v>58.91</v>
      </c>
      <c r="CW7" s="24">
        <v>59.99</v>
      </c>
      <c r="CX7" s="24">
        <v>99.6</v>
      </c>
      <c r="CY7" s="24">
        <v>99.63</v>
      </c>
      <c r="CZ7" s="24">
        <v>99.66</v>
      </c>
      <c r="DA7" s="24">
        <v>99.69</v>
      </c>
      <c r="DB7" s="24">
        <v>99.72</v>
      </c>
      <c r="DC7" s="24">
        <v>98.9</v>
      </c>
      <c r="DD7" s="24">
        <v>98.98</v>
      </c>
      <c r="DE7" s="24">
        <v>99.01</v>
      </c>
      <c r="DF7" s="24">
        <v>99.1</v>
      </c>
      <c r="DG7" s="24">
        <v>99.16</v>
      </c>
      <c r="DH7" s="24">
        <v>95.72</v>
      </c>
      <c r="DI7" s="24">
        <v>45.26</v>
      </c>
      <c r="DJ7" s="24">
        <v>46.33</v>
      </c>
      <c r="DK7" s="24">
        <v>47.43</v>
      </c>
      <c r="DL7" s="24">
        <v>48.32</v>
      </c>
      <c r="DM7" s="24">
        <v>49.43</v>
      </c>
      <c r="DN7" s="24">
        <v>45.79</v>
      </c>
      <c r="DO7" s="24">
        <v>47.06</v>
      </c>
      <c r="DP7" s="24">
        <v>48.25</v>
      </c>
      <c r="DQ7" s="24">
        <v>49.35</v>
      </c>
      <c r="DR7" s="24">
        <v>50.38</v>
      </c>
      <c r="DS7" s="24">
        <v>38.17</v>
      </c>
      <c r="DT7" s="24">
        <v>4.49</v>
      </c>
      <c r="DU7" s="24">
        <v>5.07</v>
      </c>
      <c r="DV7" s="24">
        <v>5.48</v>
      </c>
      <c r="DW7" s="24">
        <v>7.02</v>
      </c>
      <c r="DX7" s="24">
        <v>8</v>
      </c>
      <c r="DY7" s="24">
        <v>9</v>
      </c>
      <c r="DZ7" s="24">
        <v>9.6300000000000008</v>
      </c>
      <c r="EA7" s="24">
        <v>10.76</v>
      </c>
      <c r="EB7" s="24">
        <v>12.06</v>
      </c>
      <c r="EC7" s="24">
        <v>13.41</v>
      </c>
      <c r="ED7" s="24">
        <v>6.54</v>
      </c>
      <c r="EE7" s="24">
        <v>0.54</v>
      </c>
      <c r="EF7" s="24">
        <v>0.33</v>
      </c>
      <c r="EG7" s="24">
        <v>0.27</v>
      </c>
      <c r="EH7" s="24">
        <v>0.28999999999999998</v>
      </c>
      <c r="EI7" s="24">
        <v>0.32</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cp:lastPrinted>2023-01-24T06:36:57Z</cp:lastPrinted>
  <dcterms:created xsi:type="dcterms:W3CDTF">2023-01-12T23:34:41Z</dcterms:created>
  <dcterms:modified xsi:type="dcterms:W3CDTF">2023-01-24T07:05:37Z</dcterms:modified>
  <cp:category/>
</cp:coreProperties>
</file>