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2022年度\☆☆01 室共通\【毎年1月】公営企業に係る経営比較分析表(課長決裁）\計画調整課依頼分\"/>
    </mc:Choice>
  </mc:AlternateContent>
  <xr:revisionPtr revIDLastSave="0" documentId="13_ncr:1_{6E124A70-4898-4B9D-AD43-00F6C5B1F57D}" xr6:coauthVersionLast="47" xr6:coauthVersionMax="47" xr10:uidLastSave="{00000000-0000-0000-0000-000000000000}"/>
  <workbookProtection workbookAlgorithmName="SHA-512" workbookHashValue="3HAbM2v9fZX9QlWJjXJqPyE1tw0Ac+tG2oBHBfs7mih/troo4anxl0KtQ48isah1/ipD638cwySQd46IWTaW4w==" workbookSaltValue="8PpQSBek8Pak0tk3d8IetQ==" workbookSpinCount="100000" lockStructure="1"/>
  <bookViews>
    <workbookView xWindow="-110" yWindow="-110" windowWidth="19420" windowHeight="104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EC80" i="4"/>
  <c r="DB80" i="4"/>
  <c r="CA80" i="4"/>
  <c r="AZ80" i="4"/>
  <c r="Y80" i="4"/>
  <c r="RA79" i="4"/>
  <c r="OY79" i="4"/>
  <c r="NX79" i="4"/>
  <c r="MW79" i="4"/>
  <c r="KO79" i="4"/>
  <c r="JN79" i="4"/>
  <c r="IM79" i="4"/>
  <c r="HL79" i="4"/>
  <c r="GK79" i="4"/>
  <c r="EC79" i="4"/>
  <c r="DB79" i="4"/>
  <c r="CA79" i="4"/>
  <c r="AZ79" i="4"/>
  <c r="Y79" i="4"/>
  <c r="RH56" i="4"/>
  <c r="QN56" i="4"/>
  <c r="PT56" i="4"/>
  <c r="OZ56" i="4"/>
  <c r="OF56" i="4"/>
  <c r="MN56" i="4"/>
  <c r="LT56" i="4"/>
  <c r="KZ56" i="4"/>
  <c r="KF56" i="4"/>
  <c r="JL56" i="4"/>
  <c r="HT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GZ33" i="4"/>
  <c r="GF33" i="4"/>
  <c r="FL33" i="4"/>
  <c r="CZ33" i="4"/>
  <c r="CF33" i="4"/>
  <c r="BL33" i="4"/>
  <c r="AR33" i="4"/>
  <c r="X33" i="4"/>
  <c r="RH32" i="4"/>
  <c r="QN32" i="4"/>
  <c r="PT32" i="4"/>
  <c r="OZ32" i="4"/>
  <c r="OF32" i="4"/>
  <c r="MN32" i="4"/>
  <c r="LT32" i="4"/>
  <c r="KZ32" i="4"/>
  <c r="KF32" i="4"/>
  <c r="JL32" i="4"/>
  <c r="GZ32" i="4"/>
  <c r="GF32" i="4"/>
  <c r="FL32" i="4"/>
  <c r="ER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GZ56" i="4" l="1"/>
  <c r="CF32" i="4"/>
  <c r="PZ79" i="4"/>
  <c r="OZ33" i="4"/>
  <c r="GK80" i="4"/>
  <c r="W10" i="5"/>
  <c r="AG10" i="5"/>
  <c r="HT32" i="4"/>
  <c r="BO10" i="5"/>
  <c r="BY10" i="5"/>
  <c r="ER33" i="4"/>
  <c r="HT33" i="4"/>
  <c r="V10" i="5"/>
  <c r="AF10" i="5"/>
  <c r="AJ10" i="5"/>
  <c r="AT10" i="5"/>
  <c r="BD10" i="5"/>
  <c r="BN10" i="5"/>
  <c r="BX10" i="5"/>
  <c r="CB10" i="5"/>
  <c r="CL10" i="5"/>
  <c r="CV10" i="5"/>
  <c r="DF10" i="5"/>
  <c r="DP10" i="5"/>
  <c r="DT10" i="5"/>
  <c r="ED10" i="5"/>
  <c r="AQ10" i="5"/>
  <c r="AU10" i="5"/>
  <c r="BE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<sst xmlns="http://schemas.openxmlformats.org/spreadsheetml/2006/main" count="262" uniqueCount="108">
  <si>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</si>
  <si>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</si>
  <si>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</si>
  <si>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</si>
  <si>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</si>
  <si>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</si>
  <si>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</si>
  <si>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</si>
  <si>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</si>
  <si>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</si>
  <si>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</si>
  <si>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</si>
  <si>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</si>
  <si>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</si>
  <si>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</si>
  <si>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</si>
  <si>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</si>
  <si>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</si>
  <si>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</si>
  <si>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</si>
  <si>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</si>
  <si>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</si>
  <si>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</si>
  <si>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</si>
  <si>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</si>
  <si>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</si>
  <si>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</si>
  <si>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</si>
  <si>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</si>
  <si>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</si>
  <si>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</si>
  <si>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</si>
  <si>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</si>
  <si>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</si>
  <si>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</si>
  <si>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</si>
  <si>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</si>
  <si>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</si>
  <si>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</si>
  <si>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</si>
  <si>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</si>
  <si>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</si>
  <si>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</si>
  <si>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</si>
  <si>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</si>
  <si>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</si>
  <si>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</si>
  <si>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</si>
  <si>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</si>
  <si>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</si>
  <si>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</si>
  <si>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</si>
  <si>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</si>
  <si>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</si>
  <si>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</si>
  <si>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</si>
  <si>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</si>
  <si>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</si>
  <si>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</si>
  <si>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</si>
  <si>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</si>
  <si>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</si>
  <si>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</si>
  <si>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</si>
  <si>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</si>
  <si>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</si>
  <si>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</si>
  <si>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</si>
  <si>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</si>
  <si>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</si>
  <si>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</si>
  <si>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</si>
  <si>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</si>
  <si>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</si>
  <si>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</si>
  <si>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</si>
  <si>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</si>
  <si>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</si>
  <si>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</si>
  <si>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</si>
  <si>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</si>
  <si>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</si>
  <si>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</si>
  <si>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</si>
  <si>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</si>
  <si>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</si>
  <si>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</si>
  <si>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</si>
  <si>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</si>
  <si>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431001</t>
  </si>
  <si>
    <t>46</t>
  </si>
  <si>
    <t>02</t>
  </si>
  <si>
    <t>0</t>
  </si>
  <si>
    <t>000</t>
  </si>
  <si>
    <t>熊本県　熊本市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</si>
  <si>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</si>
  <si>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</si>
  <si>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</si>
  <si>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</si>
  <si>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</si>
  <si>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</si>
  <si>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</si>
  <si>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</si>
  <si>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</si>
  <si>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</si>
  <si>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給水事業所数が減少したものの、有収水量の増加により料金収入が増加し、維持管理費等の費用を賄うことができたため、一般会計からの繰り入れを受けることなく、純利益を計上することができました。
　今後も工業用水道を活用する企業の誘致について、引き続き関係部局との連携を図りながら、令和2年度から実施している「熊本市上下水道事業経営戦略」に則った事業運営に取り組んでいます。</t>
    <rPh sb="1" eb="3">
      <t>キュウスイ</t>
    </rPh>
    <rPh sb="3" eb="7">
      <t>ジギョウショスウ</t>
    </rPh>
    <rPh sb="8" eb="10">
      <t>ゲンショウ</t>
    </rPh>
    <rPh sb="16" eb="20">
      <t>ユウシュウスイリョウ</t>
    </rPh>
    <rPh sb="21" eb="23">
      <t>ゾウカ</t>
    </rPh>
    <rPh sb="26" eb="30">
      <t>リョウキンシュウニュウ</t>
    </rPh>
    <rPh sb="31" eb="33">
      <t>ゾウカ</t>
    </rPh>
    <rPh sb="35" eb="41">
      <t>イジカンリヒトウ</t>
    </rPh>
    <rPh sb="42" eb="44">
      <t>ヒヨウ</t>
    </rPh>
    <rPh sb="45" eb="46">
      <t>マカナ</t>
    </rPh>
    <rPh sb="56" eb="60">
      <t>イッパンカイケイ</t>
    </rPh>
    <rPh sb="63" eb="64">
      <t>ク</t>
    </rPh>
    <rPh sb="65" eb="66">
      <t>イ</t>
    </rPh>
    <rPh sb="68" eb="69">
      <t>ウ</t>
    </rPh>
    <rPh sb="76" eb="79">
      <t>ジュンリエキ</t>
    </rPh>
    <rPh sb="80" eb="82">
      <t>ケイジョウ</t>
    </rPh>
    <rPh sb="95" eb="97">
      <t>コンゴ</t>
    </rPh>
    <rPh sb="98" eb="103">
      <t>コウギョウヨウスイドウ</t>
    </rPh>
    <rPh sb="104" eb="106">
      <t>カツヨウ</t>
    </rPh>
    <rPh sb="108" eb="110">
      <t>キギョウ</t>
    </rPh>
    <rPh sb="111" eb="113">
      <t>ユウチ</t>
    </rPh>
    <rPh sb="118" eb="119">
      <t>ヒ</t>
    </rPh>
    <rPh sb="120" eb="121">
      <t>ツヅ</t>
    </rPh>
    <rPh sb="122" eb="126">
      <t>カンケイブキョク</t>
    </rPh>
    <rPh sb="128" eb="130">
      <t>レンケイ</t>
    </rPh>
    <rPh sb="131" eb="132">
      <t>ハカ</t>
    </rPh>
    <rPh sb="137" eb="139">
      <t>レイワ</t>
    </rPh>
    <rPh sb="140" eb="142">
      <t>ネンド</t>
    </rPh>
    <rPh sb="144" eb="146">
      <t>ジッシ</t>
    </rPh>
    <rPh sb="151" eb="154">
      <t>クマモトシ</t>
    </rPh>
    <rPh sb="154" eb="156">
      <t>ジョウゲ</t>
    </rPh>
    <rPh sb="156" eb="158">
      <t>スイドウ</t>
    </rPh>
    <rPh sb="158" eb="160">
      <t>ジギョウ</t>
    </rPh>
    <rPh sb="160" eb="162">
      <t>ケイエイ</t>
    </rPh>
    <rPh sb="162" eb="164">
      <t>センリャク</t>
    </rPh>
    <rPh sb="166" eb="167">
      <t>ノット</t>
    </rPh>
    <rPh sb="169" eb="173">
      <t>ジギョウウンエイ</t>
    </rPh>
    <rPh sb="174" eb="175">
      <t>ト</t>
    </rPh>
    <rPh sb="176" eb="177">
      <t>ク</t>
    </rPh>
    <phoneticPr fontId="5"/>
  </si>
  <si>
    <t>　本市の工業用水道事業は、平成22年3月23日旧城南町との合併により引き継がれました。平成6年に分譲が開始され、平成10年度から入地が始まり、現在10社に供給しております。規模が非常に小さいため、効率化を進めるには限界がある状態です。
　①経常収支比率は、100％以上を維持し、単年度収支は黒字で推移しています。
　②累積欠損金率は、0％を示しており、健全な経営状況であるといえます。
　③流動比率は、機械器具を購入したため減少しておりますが、依然として100％を上回っており、十分な支払い能力がある状態です。
　④企業債残高対給水収益比率は22％で類似団体平均値を大幅に下回っています。
　⑤料金回収率は100％を超えており、料金収入のみで給水に係る費用を賄えています。
　⑥給水原価は類似団体平均値を下回っており、今後も効率的な経営に努めていきます。
　⑦施設利用率は、工業団地において未分譲地があるため、配水量の伸び悩みにより類似団体平均値より低く推移しています。
　⑧契約率は、施設利用率と同様に、工業団地の未分譲地があるため、契約水量の伸び悩みにより類似団体平均値より低く推移しています。</t>
    <rPh sb="1" eb="3">
      <t>ホンシ</t>
    </rPh>
    <rPh sb="4" eb="7">
      <t>コウギョウヨウ</t>
    </rPh>
    <rPh sb="7" eb="9">
      <t>スイドウ</t>
    </rPh>
    <rPh sb="9" eb="11">
      <t>ジギョウ</t>
    </rPh>
    <rPh sb="13" eb="15">
      <t>ヘイセイ</t>
    </rPh>
    <rPh sb="17" eb="18">
      <t>ネン</t>
    </rPh>
    <rPh sb="19" eb="20">
      <t>ガツ</t>
    </rPh>
    <rPh sb="22" eb="23">
      <t>ニチ</t>
    </rPh>
    <rPh sb="23" eb="24">
      <t>キュウ</t>
    </rPh>
    <rPh sb="24" eb="27">
      <t>ジョウナンマチ</t>
    </rPh>
    <rPh sb="29" eb="31">
      <t>ガッペイ</t>
    </rPh>
    <rPh sb="34" eb="35">
      <t>ヒ</t>
    </rPh>
    <rPh sb="36" eb="37">
      <t>ツ</t>
    </rPh>
    <rPh sb="43" eb="45">
      <t>ヘイセイ</t>
    </rPh>
    <rPh sb="46" eb="47">
      <t>ネン</t>
    </rPh>
    <rPh sb="48" eb="50">
      <t>ブンジョウ</t>
    </rPh>
    <rPh sb="51" eb="53">
      <t>カイシ</t>
    </rPh>
    <rPh sb="56" eb="58">
      <t>ヘイセイ</t>
    </rPh>
    <rPh sb="60" eb="62">
      <t>ネンド</t>
    </rPh>
    <rPh sb="64" eb="66">
      <t>イリチ</t>
    </rPh>
    <rPh sb="67" eb="68">
      <t>ハジ</t>
    </rPh>
    <rPh sb="71" eb="73">
      <t>ゲンザイ</t>
    </rPh>
    <rPh sb="75" eb="76">
      <t>シャ</t>
    </rPh>
    <rPh sb="77" eb="79">
      <t>キョウキュウ</t>
    </rPh>
    <rPh sb="86" eb="88">
      <t>キボ</t>
    </rPh>
    <rPh sb="89" eb="91">
      <t>ヒジョウ</t>
    </rPh>
    <rPh sb="92" eb="93">
      <t>チイ</t>
    </rPh>
    <rPh sb="98" eb="101">
      <t>コウリツカ</t>
    </rPh>
    <rPh sb="102" eb="103">
      <t>スス</t>
    </rPh>
    <rPh sb="107" eb="109">
      <t>ゲンカイ</t>
    </rPh>
    <rPh sb="112" eb="114">
      <t>ジョウタイ</t>
    </rPh>
    <rPh sb="120" eb="126">
      <t>ケイジョウシュウシヒリツ</t>
    </rPh>
    <rPh sb="132" eb="134">
      <t>イジョウ</t>
    </rPh>
    <rPh sb="135" eb="137">
      <t>イジ</t>
    </rPh>
    <rPh sb="139" eb="142">
      <t>タンネンド</t>
    </rPh>
    <rPh sb="142" eb="144">
      <t>シュウシ</t>
    </rPh>
    <rPh sb="145" eb="147">
      <t>クロジ</t>
    </rPh>
    <rPh sb="148" eb="150">
      <t>スイイ</t>
    </rPh>
    <rPh sb="159" eb="164">
      <t>ルイセキケッソンキン</t>
    </rPh>
    <rPh sb="164" eb="165">
      <t>リツ</t>
    </rPh>
    <rPh sb="170" eb="171">
      <t>シメ</t>
    </rPh>
    <rPh sb="176" eb="178">
      <t>ケンゼン</t>
    </rPh>
    <rPh sb="179" eb="183">
      <t>ケイエイジョウキョウ</t>
    </rPh>
    <rPh sb="195" eb="199">
      <t>リュウドウヒリツ</t>
    </rPh>
    <rPh sb="201" eb="205">
      <t>キカイキグ</t>
    </rPh>
    <rPh sb="206" eb="208">
      <t>コウニュウ</t>
    </rPh>
    <rPh sb="212" eb="214">
      <t>ゲンショウ</t>
    </rPh>
    <rPh sb="222" eb="224">
      <t>イゼン</t>
    </rPh>
    <rPh sb="232" eb="234">
      <t>ウワマワ</t>
    </rPh>
    <rPh sb="239" eb="241">
      <t>ジュウブン</t>
    </rPh>
    <rPh sb="242" eb="244">
      <t>シハラ</t>
    </rPh>
    <rPh sb="245" eb="247">
      <t>ノウリョク</t>
    </rPh>
    <rPh sb="250" eb="252">
      <t>ジョウタイ</t>
    </rPh>
    <rPh sb="258" eb="261">
      <t>キギョウサイ</t>
    </rPh>
    <rPh sb="261" eb="263">
      <t>ザンダカ</t>
    </rPh>
    <rPh sb="263" eb="264">
      <t>タイ</t>
    </rPh>
    <rPh sb="264" eb="266">
      <t>キュウスイ</t>
    </rPh>
    <rPh sb="266" eb="268">
      <t>シュウエキ</t>
    </rPh>
    <rPh sb="268" eb="270">
      <t>ヒリツ</t>
    </rPh>
    <rPh sb="275" eb="277">
      <t>ルイジ</t>
    </rPh>
    <rPh sb="277" eb="279">
      <t>ダンタイ</t>
    </rPh>
    <rPh sb="279" eb="282">
      <t>ヘイキンチ</t>
    </rPh>
    <rPh sb="283" eb="285">
      <t>オオハバ</t>
    </rPh>
    <rPh sb="286" eb="288">
      <t>シタマワ</t>
    </rPh>
    <rPh sb="297" eb="302">
      <t>リョウキンカイシュウリツ</t>
    </rPh>
    <rPh sb="308" eb="309">
      <t>コ</t>
    </rPh>
    <rPh sb="314" eb="316">
      <t>リョウキン</t>
    </rPh>
    <rPh sb="316" eb="318">
      <t>シュウニュウ</t>
    </rPh>
    <rPh sb="321" eb="323">
      <t>キュウスイ</t>
    </rPh>
    <rPh sb="324" eb="325">
      <t>カカ</t>
    </rPh>
    <rPh sb="326" eb="328">
      <t>ヒヨウ</t>
    </rPh>
    <rPh sb="329" eb="330">
      <t>マカナ</t>
    </rPh>
    <rPh sb="344" eb="348">
      <t>ルイジダンタイ</t>
    </rPh>
    <rPh sb="348" eb="351">
      <t>ヘイキンチ</t>
    </rPh>
    <rPh sb="352" eb="354">
      <t>シタマワ</t>
    </rPh>
    <rPh sb="359" eb="361">
      <t>コンゴ</t>
    </rPh>
    <rPh sb="362" eb="365">
      <t>コウリツテキ</t>
    </rPh>
    <rPh sb="366" eb="368">
      <t>ケイエイ</t>
    </rPh>
    <rPh sb="369" eb="370">
      <t>ツト</t>
    </rPh>
    <rPh sb="380" eb="382">
      <t>シセツ</t>
    </rPh>
    <rPh sb="382" eb="385">
      <t>リヨウリツ</t>
    </rPh>
    <rPh sb="387" eb="391">
      <t>コウギョウダンチ</t>
    </rPh>
    <rPh sb="395" eb="399">
      <t>ミブンジョウチ</t>
    </rPh>
    <rPh sb="405" eb="408">
      <t>ハイスイリョウ</t>
    </rPh>
    <rPh sb="409" eb="410">
      <t>ノ</t>
    </rPh>
    <rPh sb="411" eb="412">
      <t>ナヤ</t>
    </rPh>
    <rPh sb="416" eb="420">
      <t>ルイジダンタイ</t>
    </rPh>
    <rPh sb="420" eb="423">
      <t>ヘイキンチ</t>
    </rPh>
    <rPh sb="425" eb="426">
      <t>ヒク</t>
    </rPh>
    <rPh sb="427" eb="429">
      <t>スイイ</t>
    </rPh>
    <rPh sb="438" eb="441">
      <t>ケイヤクリツ</t>
    </rPh>
    <rPh sb="443" eb="448">
      <t>シセツリヨウリツ</t>
    </rPh>
    <rPh sb="449" eb="451">
      <t>ドウヨウ</t>
    </rPh>
    <rPh sb="453" eb="457">
      <t>コウギョウダンチ</t>
    </rPh>
    <rPh sb="458" eb="462">
      <t>ミブンジョウチ</t>
    </rPh>
    <rPh sb="468" eb="472">
      <t>ケイヤクスイリョウ</t>
    </rPh>
    <rPh sb="473" eb="474">
      <t>ノ</t>
    </rPh>
    <rPh sb="475" eb="476">
      <t>ナヤ</t>
    </rPh>
    <rPh sb="480" eb="487">
      <t>ルイジダンタイヘイキンチ</t>
    </rPh>
    <rPh sb="489" eb="490">
      <t>ヒク</t>
    </rPh>
    <rPh sb="491" eb="493">
      <t>スイイ</t>
    </rPh>
    <phoneticPr fontId="5"/>
  </si>
  <si>
    <t>　施設及び管路は、平成5年度以降に整備を行っているため、ほとんどの資産が法定耐用年数を超過していません。
　①有形固定資産減価償却率は、類似団体平均値よりも低く推移しています。
　②管路経年化率、③管路更新率については、法定耐用年数を迎える管路がないため、更新を行っていません。</t>
    <rPh sb="1" eb="4">
      <t>シセツオヨ</t>
    </rPh>
    <rPh sb="5" eb="7">
      <t>カンロ</t>
    </rPh>
    <rPh sb="9" eb="11">
      <t>ヘイセイ</t>
    </rPh>
    <rPh sb="12" eb="14">
      <t>ネンド</t>
    </rPh>
    <rPh sb="14" eb="16">
      <t>イコウ</t>
    </rPh>
    <rPh sb="17" eb="19">
      <t>セイビ</t>
    </rPh>
    <rPh sb="20" eb="21">
      <t>オコナ</t>
    </rPh>
    <rPh sb="33" eb="35">
      <t>シサン</t>
    </rPh>
    <rPh sb="36" eb="42">
      <t>ホウテイタイヨウネンスウ</t>
    </rPh>
    <rPh sb="43" eb="45">
      <t>チョウカ</t>
    </rPh>
    <rPh sb="55" eb="61">
      <t>ユウケイコテイシサン</t>
    </rPh>
    <rPh sb="61" eb="66">
      <t>ゲンカショウキャクリツ</t>
    </rPh>
    <rPh sb="68" eb="75">
      <t>ルイジダンタイヘイキンチ</t>
    </rPh>
    <rPh sb="78" eb="79">
      <t>ヒク</t>
    </rPh>
    <rPh sb="80" eb="82">
      <t>スイイ</t>
    </rPh>
    <rPh sb="91" eb="93">
      <t>カンロ</t>
    </rPh>
    <rPh sb="93" eb="97">
      <t>ケイネンカリツ</t>
    </rPh>
    <rPh sb="99" eb="101">
      <t>カンロ</t>
    </rPh>
    <rPh sb="101" eb="104">
      <t>コウシンリツ</t>
    </rPh>
    <rPh sb="110" eb="116">
      <t>ホウテイタイヨウネンスウ</t>
    </rPh>
    <rPh sb="117" eb="118">
      <t>ムカ</t>
    </rPh>
    <rPh sb="120" eb="122">
      <t>カンロ</t>
    </rPh>
    <rPh sb="128" eb="130">
      <t>コウシン</t>
    </rPh>
    <rPh sb="131" eb="13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</si>
</sst>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6" borderId="8" xfId="0" applyFont="1" applyFill="1" applyBorder="1" applyAlignment="1" applyProtection="1">
      <alignment horizontal="left" vertical="top" wrapText="1"/>
      <protection locked="0"/>
    </xf>
    <xf numFmtId="0" fontId="11" fillId="6" borderId="0" xfId="0" applyFont="1" applyFill="1" applyAlignment="1" applyProtection="1">
      <alignment horizontal="left" vertical="top" wrapText="1"/>
      <protection locked="0"/>
    </xf>
    <xf numFmtId="0" fontId="11" fillId="6" borderId="9" xfId="0" applyFont="1" applyFill="1" applyBorder="1" applyAlignment="1" applyProtection="1">
      <alignment horizontal="left" vertical="top" wrapText="1"/>
      <protection locked="0"/>
    </xf>
    <xf numFmtId="0" fontId="11" fillId="6" borderId="10" xfId="0" applyFont="1" applyFill="1" applyBorder="1" applyAlignment="1" applyProtection="1">
      <alignment horizontal="left" vertical="top" wrapText="1"/>
      <protection locked="0"/>
    </xf>
    <xf numFmtId="0" fontId="11" fillId="6" borderId="1" xfId="0" applyFont="1" applyFill="1" applyBorder="1" applyAlignment="1" applyProtection="1">
      <alignment horizontal="left" vertical="top" wrapText="1"/>
      <protection locked="0"/>
    </xf>
    <xf numFmtId="0" fontId="11" fillId="6" borderId="11"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34.67</c:v>
                </c:pt>
                <c:pt idx="1">
                  <c:v>35</c:v>
                </c:pt>
                <c:pt idx="2">
                  <c:v>38.01</c:v>
                </c:pt>
                <c:pt idx="3">
                  <c:v>40.99</c:v>
                </c:pt>
                <c:pt idx="4">
                  <c:v>43.58</c:v>
                </c:pt>
              </c:numCache>
            </c:numRef>
          </c:val>
          <c:extLst>
            <c:ext xmlns:c16="http://schemas.microsoft.com/office/drawing/2014/chart" uri="{C3380CC4-5D6E-409C-BE32-E72D297353CC}">
              <c16:uniqueId val="{00000000-BE74-472A-B377-B153D44B40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BE74-472A-B377-B153D44B40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D-4D27-9F10-80BF5C809C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7EAD-4D27-9F10-80BF5C809C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128.9</c:v>
                </c:pt>
                <c:pt idx="1">
                  <c:v>117.6</c:v>
                </c:pt>
                <c:pt idx="2">
                  <c:v>110.1</c:v>
                </c:pt>
                <c:pt idx="3">
                  <c:v>107.59</c:v>
                </c:pt>
                <c:pt idx="4">
                  <c:v>113.24</c:v>
                </c:pt>
              </c:numCache>
            </c:numRef>
          </c:val>
          <c:extLst>
            <c:ext xmlns:c16="http://schemas.microsoft.com/office/drawing/2014/chart" uri="{C3380CC4-5D6E-409C-BE32-E72D297353CC}">
              <c16:uniqueId val="{00000000-7C92-4C9D-AF7A-67134D611E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7C92-4C9D-AF7A-67134D611E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5-49E1-BEFB-CF9FBC2077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645-49E1-BEFB-CF9FBC2077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6-4E55-BA19-2E76751047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5336-4E55-BA19-2E76751047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3422.83</c:v>
                </c:pt>
                <c:pt idx="1">
                  <c:v>16096.23</c:v>
                </c:pt>
                <c:pt idx="2">
                  <c:v>6223</c:v>
                </c:pt>
                <c:pt idx="3">
                  <c:v>6264.51</c:v>
                </c:pt>
                <c:pt idx="4">
                  <c:v>1745.04</c:v>
                </c:pt>
              </c:numCache>
            </c:numRef>
          </c:val>
          <c:extLst>
            <c:ext xmlns:c16="http://schemas.microsoft.com/office/drawing/2014/chart" uri="{C3380CC4-5D6E-409C-BE32-E72D297353CC}">
              <c16:uniqueId val="{00000000-863C-4816-8325-D30C08E2AF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863C-4816-8325-D30C08E2AF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29.57</c:v>
                </c:pt>
                <c:pt idx="1">
                  <c:v>30.24</c:v>
                </c:pt>
                <c:pt idx="2">
                  <c:v>32.729999999999997</c:v>
                </c:pt>
                <c:pt idx="3">
                  <c:v>27.6</c:v>
                </c:pt>
                <c:pt idx="4">
                  <c:v>22.13</c:v>
                </c:pt>
              </c:numCache>
            </c:numRef>
          </c:val>
          <c:extLst>
            <c:ext xmlns:c16="http://schemas.microsoft.com/office/drawing/2014/chart" uri="{C3380CC4-5D6E-409C-BE32-E72D297353CC}">
              <c16:uniqueId val="{00000000-2294-4CD3-8C29-E6A807F5A2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2294-4CD3-8C29-E6A807F5A2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121.87</c:v>
                </c:pt>
                <c:pt idx="1">
                  <c:v>131.75</c:v>
                </c:pt>
                <c:pt idx="2">
                  <c:v>118.69</c:v>
                </c:pt>
                <c:pt idx="3">
                  <c:v>113.54</c:v>
                </c:pt>
                <c:pt idx="4">
                  <c:v>123.82</c:v>
                </c:pt>
              </c:numCache>
            </c:numRef>
          </c:val>
          <c:extLst>
            <c:ext xmlns:c16="http://schemas.microsoft.com/office/drawing/2014/chart" uri="{C3380CC4-5D6E-409C-BE32-E72D297353CC}">
              <c16:uniqueId val="{00000000-5F5A-4FF0-BE96-736BCE89AD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5F5A-4FF0-BE96-736BCE89AD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44.76</c:v>
                </c:pt>
                <c:pt idx="1">
                  <c:v>41.83</c:v>
                </c:pt>
                <c:pt idx="2">
                  <c:v>45.16</c:v>
                </c:pt>
                <c:pt idx="3">
                  <c:v>46.53</c:v>
                </c:pt>
                <c:pt idx="4">
                  <c:v>44.15</c:v>
                </c:pt>
              </c:numCache>
            </c:numRef>
          </c:val>
          <c:extLst>
            <c:ext xmlns:c16="http://schemas.microsoft.com/office/drawing/2014/chart" uri="{C3380CC4-5D6E-409C-BE32-E72D297353CC}">
              <c16:uniqueId val="{00000000-CD01-45CB-BE5A-E93FA680ED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CD01-45CB-BE5A-E93FA680ED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11.6</c:v>
                </c:pt>
                <c:pt idx="1">
                  <c:v>11.2</c:v>
                </c:pt>
                <c:pt idx="2">
                  <c:v>10.4</c:v>
                </c:pt>
                <c:pt idx="3">
                  <c:v>10.3</c:v>
                </c:pt>
                <c:pt idx="4">
                  <c:v>11.5</c:v>
                </c:pt>
              </c:numCache>
            </c:numRef>
          </c:val>
          <c:extLst>
            <c:ext xmlns:c16="http://schemas.microsoft.com/office/drawing/2014/chart" uri="{C3380CC4-5D6E-409C-BE32-E72D297353CC}">
              <c16:uniqueId val="{00000000-C961-4C0A-A9D8-4CE988BC39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C961-4C0A-A9D8-4CE988BC39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16.899999999999999</c:v>
                </c:pt>
                <c:pt idx="1">
                  <c:v>14.5</c:v>
                </c:pt>
                <c:pt idx="2">
                  <c:v>15.2</c:v>
                </c:pt>
                <c:pt idx="3">
                  <c:v>15.2</c:v>
                </c:pt>
                <c:pt idx="4">
                  <c:v>17</c:v>
                </c:pt>
              </c:numCache>
            </c:numRef>
          </c:val>
          <c:extLst>
            <c:ext xmlns:c16="http://schemas.microsoft.com/office/drawing/2014/chart" uri="{C3380CC4-5D6E-409C-BE32-E72D297353CC}">
              <c16:uniqueId val="{00000000-883D-4B92-8108-55465C3EE3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883D-4B92-8108-55465C3EE3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LP60" sqref="LP60"/>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熊本県　熊本市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115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97.4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170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128.9</v>
      </c>
      <c r="Y32" s="121"/>
      <c r="Z32" s="121"/>
      <c r="AA32" s="121"/>
      <c r="AB32" s="121"/>
      <c r="AC32" s="121"/>
      <c r="AD32" s="121"/>
      <c r="AE32" s="121"/>
      <c r="AF32" s="121"/>
      <c r="AG32" s="121"/>
      <c r="AH32" s="121"/>
      <c r="AI32" s="121"/>
      <c r="AJ32" s="121"/>
      <c r="AK32" s="121"/>
      <c r="AL32" s="121"/>
      <c r="AM32" s="121"/>
      <c r="AN32" s="121"/>
      <c r="AO32" s="121"/>
      <c r="AP32" s="121"/>
      <c r="AQ32" s="122"/>
      <c r="AR32" s="120">
        <f>データ!U6</f>
        <v>117.6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110.1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107.59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113.24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3422.83</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16096.23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6223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6264.51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1745.04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29.57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30.24</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32.729999999999997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27.6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22.13</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51" t="s">
        <v>107</v>
      </c>
      <c r="SN48" s="152"/>
      <c r="SO48" s="152"/>
      <c r="SP48" s="152"/>
      <c r="SQ48" s="152"/>
      <c r="SR48" s="152"/>
      <c r="SS48" s="152"/>
      <c r="ST48" s="152"/>
      <c r="SU48" s="152"/>
      <c r="SV48" s="152"/>
      <c r="SW48" s="152"/>
      <c r="SX48" s="152"/>
      <c r="SY48" s="152"/>
      <c r="SZ48" s="152"/>
      <c r="TA48" s="153"/>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51"/>
      <c r="SN49" s="152"/>
      <c r="SO49" s="152"/>
      <c r="SP49" s="152"/>
      <c r="SQ49" s="152"/>
      <c r="SR49" s="152"/>
      <c r="SS49" s="152"/>
      <c r="ST49" s="152"/>
      <c r="SU49" s="152"/>
      <c r="SV49" s="152"/>
      <c r="SW49" s="152"/>
      <c r="SX49" s="152"/>
      <c r="SY49" s="152"/>
      <c r="SZ49" s="152"/>
      <c r="TA49" s="153"/>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51"/>
      <c r="SN50" s="152"/>
      <c r="SO50" s="152"/>
      <c r="SP50" s="152"/>
      <c r="SQ50" s="152"/>
      <c r="SR50" s="152"/>
      <c r="SS50" s="152"/>
      <c r="ST50" s="152"/>
      <c r="SU50" s="152"/>
      <c r="SV50" s="152"/>
      <c r="SW50" s="152"/>
      <c r="SX50" s="152"/>
      <c r="SY50" s="152"/>
      <c r="SZ50" s="152"/>
      <c r="TA50" s="153"/>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51"/>
      <c r="SN51" s="152"/>
      <c r="SO51" s="152"/>
      <c r="SP51" s="152"/>
      <c r="SQ51" s="152"/>
      <c r="SR51" s="152"/>
      <c r="SS51" s="152"/>
      <c r="ST51" s="152"/>
      <c r="SU51" s="152"/>
      <c r="SV51" s="152"/>
      <c r="SW51" s="152"/>
      <c r="SX51" s="152"/>
      <c r="SY51" s="152"/>
      <c r="SZ51" s="152"/>
      <c r="TA51" s="153"/>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51"/>
      <c r="SN52" s="152"/>
      <c r="SO52" s="152"/>
      <c r="SP52" s="152"/>
      <c r="SQ52" s="152"/>
      <c r="SR52" s="152"/>
      <c r="SS52" s="152"/>
      <c r="ST52" s="152"/>
      <c r="SU52" s="152"/>
      <c r="SV52" s="152"/>
      <c r="SW52" s="152"/>
      <c r="SX52" s="152"/>
      <c r="SY52" s="152"/>
      <c r="SZ52" s="152"/>
      <c r="TA52" s="153"/>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51"/>
      <c r="SN53" s="152"/>
      <c r="SO53" s="152"/>
      <c r="SP53" s="152"/>
      <c r="SQ53" s="152"/>
      <c r="SR53" s="152"/>
      <c r="SS53" s="152"/>
      <c r="ST53" s="152"/>
      <c r="SU53" s="152"/>
      <c r="SV53" s="152"/>
      <c r="SW53" s="152"/>
      <c r="SX53" s="152"/>
      <c r="SY53" s="152"/>
      <c r="SZ53" s="152"/>
      <c r="TA53" s="153"/>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51"/>
      <c r="SN54" s="152"/>
      <c r="SO54" s="152"/>
      <c r="SP54" s="152"/>
      <c r="SQ54" s="152"/>
      <c r="SR54" s="152"/>
      <c r="SS54" s="152"/>
      <c r="ST54" s="152"/>
      <c r="SU54" s="152"/>
      <c r="SV54" s="152"/>
      <c r="SW54" s="152"/>
      <c r="SX54" s="152"/>
      <c r="SY54" s="152"/>
      <c r="SZ54" s="152"/>
      <c r="TA54" s="153"/>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121.87</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131.75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118.69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113.54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123.82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44.76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41.83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45.16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46.53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44.15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11.6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11.2</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10.4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10.3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11.5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16.899999999999999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14.5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15.2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15.2</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17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51"/>
      <c r="SN55" s="152"/>
      <c r="SO55" s="152"/>
      <c r="SP55" s="152"/>
      <c r="SQ55" s="152"/>
      <c r="SR55" s="152"/>
      <c r="SS55" s="152"/>
      <c r="ST55" s="152"/>
      <c r="SU55" s="152"/>
      <c r="SV55" s="152"/>
      <c r="SW55" s="152"/>
      <c r="SX55" s="152"/>
      <c r="SY55" s="152"/>
      <c r="SZ55" s="152"/>
      <c r="TA55" s="153"/>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51"/>
      <c r="SN56" s="152"/>
      <c r="SO56" s="152"/>
      <c r="SP56" s="152"/>
      <c r="SQ56" s="152"/>
      <c r="SR56" s="152"/>
      <c r="SS56" s="152"/>
      <c r="ST56" s="152"/>
      <c r="SU56" s="152"/>
      <c r="SV56" s="152"/>
      <c r="SW56" s="152"/>
      <c r="SX56" s="152"/>
      <c r="SY56" s="152"/>
      <c r="SZ56" s="152"/>
      <c r="TA56" s="153"/>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51"/>
      <c r="SN57" s="152"/>
      <c r="SO57" s="152"/>
      <c r="SP57" s="152"/>
      <c r="SQ57" s="152"/>
      <c r="SR57" s="152"/>
      <c r="SS57" s="152"/>
      <c r="ST57" s="152"/>
      <c r="SU57" s="152"/>
      <c r="SV57" s="152"/>
      <c r="SW57" s="152"/>
      <c r="SX57" s="152"/>
      <c r="SY57" s="152"/>
      <c r="SZ57" s="152"/>
      <c r="TA57" s="153"/>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51"/>
      <c r="SN58" s="152"/>
      <c r="SO58" s="152"/>
      <c r="SP58" s="152"/>
      <c r="SQ58" s="152"/>
      <c r="SR58" s="152"/>
      <c r="SS58" s="152"/>
      <c r="ST58" s="152"/>
      <c r="SU58" s="152"/>
      <c r="SV58" s="152"/>
      <c r="SW58" s="152"/>
      <c r="SX58" s="152"/>
      <c r="SY58" s="152"/>
      <c r="SZ58" s="152"/>
      <c r="TA58" s="153"/>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51"/>
      <c r="SN59" s="152"/>
      <c r="SO59" s="152"/>
      <c r="SP59" s="152"/>
      <c r="SQ59" s="152"/>
      <c r="SR59" s="152"/>
      <c r="SS59" s="152"/>
      <c r="ST59" s="152"/>
      <c r="SU59" s="152"/>
      <c r="SV59" s="152"/>
      <c r="SW59" s="152"/>
      <c r="SX59" s="152"/>
      <c r="SY59" s="152"/>
      <c r="SZ59" s="152"/>
      <c r="TA59" s="153"/>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51"/>
      <c r="SN60" s="152"/>
      <c r="SO60" s="152"/>
      <c r="SP60" s="152"/>
      <c r="SQ60" s="152"/>
      <c r="SR60" s="152"/>
      <c r="SS60" s="152"/>
      <c r="ST60" s="152"/>
      <c r="SU60" s="152"/>
      <c r="SV60" s="152"/>
      <c r="SW60" s="152"/>
      <c r="SX60" s="152"/>
      <c r="SY60" s="152"/>
      <c r="SZ60" s="152"/>
      <c r="TA60" s="153"/>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51"/>
      <c r="SN61" s="152"/>
      <c r="SO61" s="152"/>
      <c r="SP61" s="152"/>
      <c r="SQ61" s="152"/>
      <c r="SR61" s="152"/>
      <c r="SS61" s="152"/>
      <c r="ST61" s="152"/>
      <c r="SU61" s="152"/>
      <c r="SV61" s="152"/>
      <c r="SW61" s="152"/>
      <c r="SX61" s="152"/>
      <c r="SY61" s="152"/>
      <c r="SZ61" s="152"/>
      <c r="TA61" s="153"/>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51"/>
      <c r="SN62" s="152"/>
      <c r="SO62" s="152"/>
      <c r="SP62" s="152"/>
      <c r="SQ62" s="152"/>
      <c r="SR62" s="152"/>
      <c r="SS62" s="152"/>
      <c r="ST62" s="152"/>
      <c r="SU62" s="152"/>
      <c r="SV62" s="152"/>
      <c r="SW62" s="152"/>
      <c r="SX62" s="152"/>
      <c r="SY62" s="152"/>
      <c r="SZ62" s="152"/>
      <c r="TA62" s="153"/>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51"/>
      <c r="SN63" s="152"/>
      <c r="SO63" s="152"/>
      <c r="SP63" s="152"/>
      <c r="SQ63" s="152"/>
      <c r="SR63" s="152"/>
      <c r="SS63" s="152"/>
      <c r="ST63" s="152"/>
      <c r="SU63" s="152"/>
      <c r="SV63" s="152"/>
      <c r="SW63" s="152"/>
      <c r="SX63" s="152"/>
      <c r="SY63" s="152"/>
      <c r="SZ63" s="152"/>
      <c r="TA63" s="153"/>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51"/>
      <c r="SN64" s="152"/>
      <c r="SO64" s="152"/>
      <c r="SP64" s="152"/>
      <c r="SQ64" s="152"/>
      <c r="SR64" s="152"/>
      <c r="SS64" s="152"/>
      <c r="ST64" s="152"/>
      <c r="SU64" s="152"/>
      <c r="SV64" s="152"/>
      <c r="SW64" s="152"/>
      <c r="SX64" s="152"/>
      <c r="SY64" s="152"/>
      <c r="SZ64" s="152"/>
      <c r="TA64" s="153"/>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54"/>
      <c r="SN65" s="155"/>
      <c r="SO65" s="155"/>
      <c r="SP65" s="155"/>
      <c r="SQ65" s="155"/>
      <c r="SR65" s="155"/>
      <c r="SS65" s="155"/>
      <c r="ST65" s="155"/>
      <c r="SU65" s="155"/>
      <c r="SV65" s="155"/>
      <c r="SW65" s="155"/>
      <c r="SX65" s="155"/>
      <c r="SY65" s="155"/>
      <c r="SZ65" s="155"/>
      <c r="TA65" s="156"/>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H29</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H30</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R01</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R02</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R03</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H29</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H30</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R01</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R02</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R03</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H29</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H30</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R01</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R02</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R03</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34.67</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35</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38.01</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40.99</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43.58</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0</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0</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0</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0</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0</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53.4</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53.49</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54.3</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55.32</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55.08</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3.46</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3.28</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4.66</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7.35</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7.6</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0.13</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0.02</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0.06</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0.09</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0.4</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37</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GWPAw4nOdJsDD/TiDuOgMHuOj809J/DwccJsaF3zBdGc1u9wW/yDsSePjRUZdxv41SPU1/4HCwEpO4tuZ6rwA==" saltValue="hhUARQ5SfQc4Geo1xgEqV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128.9</v>
      </c>
      <c r="U6" s="35">
        <f>U7</f>
        <v>117.6</v>
      </c>
      <c r="V6" s="35">
        <f>V7</f>
        <v>110.1</v>
      </c>
      <c r="W6" s="35">
        <f>W7</f>
        <v>107.59</v>
      </c>
      <c r="X6" s="35">
        <f t="shared" si="3"/>
        <v>113.24</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3422.83</v>
      </c>
      <c r="AQ6" s="35">
        <f>AQ7</f>
        <v>16096.23</v>
      </c>
      <c r="AR6" s="35">
        <f>AR7</f>
        <v>6223</v>
      </c>
      <c r="AS6" s="35">
        <f>AS7</f>
        <v>6264.51</v>
      </c>
      <c r="AT6" s="35">
        <f t="shared" si="3"/>
        <v>1745.04</v>
      </c>
      <c r="AU6" s="35">
        <f t="shared" si="3"/>
        <v>730.25</v>
      </c>
      <c r="AV6" s="35">
        <f t="shared" si="3"/>
        <v>868.31</v>
      </c>
      <c r="AW6" s="35">
        <f t="shared" si="3"/>
        <v>732.52</v>
      </c>
      <c r="AX6" s="35">
        <f t="shared" si="3"/>
        <v>819.73</v>
      </c>
      <c r="AY6" s="35">
        <f t="shared" si="3"/>
        <v>834.05</v>
      </c>
      <c r="AZ6" s="33" t="str">
        <f>IF(AZ7="-","【-】","【"&amp;SUBSTITUTE(TEXT(AZ7,"#,##0.00"),"-","△")&amp;"】")</f>
        <v>【462.72】</v>
      </c>
      <c r="BA6" s="35">
        <f t="shared" si="3"/>
        <v>29.57</v>
      </c>
      <c r="BB6" s="35">
        <f>BB7</f>
        <v>30.24</v>
      </c>
      <c r="BC6" s="35">
        <f>BC7</f>
        <v>32.729999999999997</v>
      </c>
      <c r="BD6" s="35">
        <f>BD7</f>
        <v>27.6</v>
      </c>
      <c r="BE6" s="35">
        <f t="shared" si="3"/>
        <v>22.13</v>
      </c>
      <c r="BF6" s="35">
        <f t="shared" si="3"/>
        <v>514.66</v>
      </c>
      <c r="BG6" s="35">
        <f t="shared" si="3"/>
        <v>504.81</v>
      </c>
      <c r="BH6" s="35">
        <f t="shared" si="3"/>
        <v>498.01</v>
      </c>
      <c r="BI6" s="35">
        <f t="shared" si="3"/>
        <v>490.39</v>
      </c>
      <c r="BJ6" s="35">
        <f t="shared" si="3"/>
        <v>475.44</v>
      </c>
      <c r="BK6" s="33" t="str">
        <f>IF(BK7="-","【-】","【"&amp;SUBSTITUTE(TEXT(BK7,"#,##0.00"),"-","△")&amp;"】")</f>
        <v>【233.92】</v>
      </c>
      <c r="BL6" s="35">
        <f t="shared" si="3"/>
        <v>121.87</v>
      </c>
      <c r="BM6" s="35">
        <f>BM7</f>
        <v>131.75</v>
      </c>
      <c r="BN6" s="35">
        <f>BN7</f>
        <v>118.69</v>
      </c>
      <c r="BO6" s="35">
        <f>BO7</f>
        <v>113.54</v>
      </c>
      <c r="BP6" s="35">
        <f t="shared" si="3"/>
        <v>123.82</v>
      </c>
      <c r="BQ6" s="35">
        <f t="shared" si="3"/>
        <v>95.99</v>
      </c>
      <c r="BR6" s="35">
        <f t="shared" si="3"/>
        <v>94.91</v>
      </c>
      <c r="BS6" s="35">
        <f t="shared" si="3"/>
        <v>90.22</v>
      </c>
      <c r="BT6" s="35">
        <f t="shared" si="3"/>
        <v>90.8</v>
      </c>
      <c r="BU6" s="35">
        <f t="shared" si="3"/>
        <v>93.49</v>
      </c>
      <c r="BV6" s="33" t="str">
        <f>IF(BV7="-","【-】","【"&amp;SUBSTITUTE(TEXT(BV7,"#,##0.00"),"-","△")&amp;"】")</f>
        <v>【112.31】</v>
      </c>
      <c r="BW6" s="35">
        <f t="shared" si="3"/>
        <v>44.76</v>
      </c>
      <c r="BX6" s="35">
        <f>BX7</f>
        <v>41.83</v>
      </c>
      <c r="BY6" s="35">
        <f>BY7</f>
        <v>45.16</v>
      </c>
      <c r="BZ6" s="35">
        <f>BZ7</f>
        <v>46.53</v>
      </c>
      <c r="CA6" s="35">
        <f t="shared" si="3"/>
        <v>44.15</v>
      </c>
      <c r="CB6" s="35">
        <f t="shared" si="3"/>
        <v>44.55</v>
      </c>
      <c r="CC6" s="35">
        <f t="shared" si="3"/>
        <v>47.36</v>
      </c>
      <c r="CD6" s="35">
        <f t="shared" si="3"/>
        <v>49.94</v>
      </c>
      <c r="CE6" s="35">
        <f t="shared" si="3"/>
        <v>50.56</v>
      </c>
      <c r="CF6" s="35">
        <f>CF7</f>
        <v>49.4</v>
      </c>
      <c r="CG6" s="33" t="str">
        <f>IF(CG7="-","【-】","【"&amp;SUBSTITUTE(TEXT(CG7,"#,##0.00"),"-","△")&amp;"】")</f>
        <v>【19.07】</v>
      </c>
      <c r="CH6" s="35">
        <f t="shared" ref="CH6:CQ6" si="4">CH7</f>
        <v>11.6</v>
      </c>
      <c r="CI6" s="35">
        <f>CI7</f>
        <v>11.2</v>
      </c>
      <c r="CJ6" s="35">
        <f>CJ7</f>
        <v>10.4</v>
      </c>
      <c r="CK6" s="35">
        <f>CK7</f>
        <v>10.3</v>
      </c>
      <c r="CL6" s="35">
        <f t="shared" si="4"/>
        <v>11.5</v>
      </c>
      <c r="CM6" s="35">
        <f t="shared" si="4"/>
        <v>35.24</v>
      </c>
      <c r="CN6" s="35">
        <f t="shared" si="4"/>
        <v>35.22</v>
      </c>
      <c r="CO6" s="35">
        <f t="shared" si="4"/>
        <v>34.92</v>
      </c>
      <c r="CP6" s="35">
        <f t="shared" si="4"/>
        <v>34.19</v>
      </c>
      <c r="CQ6" s="35">
        <f t="shared" si="4"/>
        <v>36.65</v>
      </c>
      <c r="CR6" s="33" t="str">
        <f>IF(CR7="-","【-】","【"&amp;SUBSTITUTE(TEXT(CR7,"#,##0.00"),"-","△")&amp;"】")</f>
        <v>【54.01】</v>
      </c>
      <c r="CS6" s="35">
        <f t="shared" ref="CS6:DB6" si="5">CS7</f>
        <v>16.899999999999999</v>
      </c>
      <c r="CT6" s="35">
        <f>CT7</f>
        <v>14.5</v>
      </c>
      <c r="CU6" s="35">
        <f>CU7</f>
        <v>15.2</v>
      </c>
      <c r="CV6" s="35">
        <f>CV7</f>
        <v>15.2</v>
      </c>
      <c r="CW6" s="35">
        <f t="shared" si="5"/>
        <v>17</v>
      </c>
      <c r="CX6" s="35">
        <f t="shared" si="5"/>
        <v>50.28</v>
      </c>
      <c r="CY6" s="35">
        <f t="shared" si="5"/>
        <v>51.42</v>
      </c>
      <c r="CZ6" s="35">
        <f t="shared" si="5"/>
        <v>50.9</v>
      </c>
      <c r="DA6" s="35">
        <f t="shared" si="5"/>
        <v>49.05</v>
      </c>
      <c r="DB6" s="35">
        <f t="shared" si="5"/>
        <v>50.94</v>
      </c>
      <c r="DC6" s="33" t="str">
        <f>IF(DC7="-","【-】","【"&amp;SUBSTITUTE(TEXT(DC7,"#,##0.00"),"-","△")&amp;"】")</f>
        <v>【76.67】</v>
      </c>
      <c r="DD6" s="35">
        <f t="shared" ref="DD6:DM6" si="6">DD7</f>
        <v>34.67</v>
      </c>
      <c r="DE6" s="35">
        <f>DE7</f>
        <v>35</v>
      </c>
      <c r="DF6" s="35">
        <f>DF7</f>
        <v>38.01</v>
      </c>
      <c r="DG6" s="35">
        <f>DG7</f>
        <v>40.99</v>
      </c>
      <c r="DH6" s="35">
        <f t="shared" si="6"/>
        <v>43.58</v>
      </c>
      <c r="DI6" s="35">
        <f t="shared" si="6"/>
        <v>53.4</v>
      </c>
      <c r="DJ6" s="35">
        <f t="shared" si="6"/>
        <v>53.49</v>
      </c>
      <c r="DK6" s="35">
        <f t="shared" si="6"/>
        <v>54.3</v>
      </c>
      <c r="DL6" s="35">
        <f t="shared" si="6"/>
        <v>55.32</v>
      </c>
      <c r="DM6" s="35">
        <f t="shared" si="6"/>
        <v>55.08</v>
      </c>
      <c r="DN6" s="33" t="str">
        <f>IF(DN7="-","【-】","【"&amp;SUBSTITUTE(TEXT(DN7,"#,##0.00"),"-","△")&amp;"】")</f>
        <v>【60.20】</v>
      </c>
      <c r="DO6" s="35">
        <f t="shared" ref="DO6:DX6" si="7">DO7</f>
        <v>0</v>
      </c>
      <c r="DP6" s="35">
        <f>DP7</f>
        <v>0</v>
      </c>
      <c r="DQ6" s="35">
        <f>DQ7</f>
        <v>0</v>
      </c>
      <c r="DR6" s="35">
        <f>DR7</f>
        <v>0</v>
      </c>
      <c r="DS6" s="35">
        <f t="shared" si="7"/>
        <v>0</v>
      </c>
      <c r="DT6" s="35">
        <f t="shared" si="7"/>
        <v>3.46</v>
      </c>
      <c r="DU6" s="35">
        <f t="shared" si="7"/>
        <v>3.28</v>
      </c>
      <c r="DV6" s="35">
        <f t="shared" si="7"/>
        <v>4.66</v>
      </c>
      <c r="DW6" s="35">
        <f t="shared" si="7"/>
        <v>7.35</v>
      </c>
      <c r="DX6" s="35">
        <f t="shared" si="7"/>
        <v>7.6</v>
      </c>
      <c r="DY6" s="33" t="str">
        <f>IF(DY7="-","【-】","【"&amp;SUBSTITUTE(TEXT(DY7,"#,##0.00"),"-","△")&amp;"】")</f>
        <v>【48.27】</v>
      </c>
      <c r="DZ6" s="35">
        <f t="shared" ref="DZ6:EI6" si="8">DZ7</f>
        <v>0</v>
      </c>
      <c r="EA6" s="35">
        <f>EA7</f>
        <v>0</v>
      </c>
      <c r="EB6" s="35">
        <f>EB7</f>
        <v>0</v>
      </c>
      <c r="EC6" s="35">
        <f>EC7</f>
        <v>0</v>
      </c>
      <c r="ED6" s="35">
        <f t="shared" si="8"/>
        <v>0</v>
      </c>
      <c r="EE6" s="35">
        <f t="shared" si="8"/>
        <v>0.13</v>
      </c>
      <c r="EF6" s="35">
        <f t="shared" si="8"/>
        <v>0.02</v>
      </c>
      <c r="EG6" s="35">
        <f t="shared" si="8"/>
        <v>0.06</v>
      </c>
      <c r="EH6" s="35">
        <f t="shared" si="8"/>
        <v>0.09</v>
      </c>
      <c r="EI6" s="35">
        <f t="shared" si="8"/>
        <v>0.4</v>
      </c>
      <c r="EJ6" s="33" t="str">
        <f>IF(EJ7="-","【-】","【"&amp;SUBSTITUTE(TEXT(EJ7,"#,##0.00"),"-","△")&amp;"】")</f>
        <v>【0.22】</v>
      </c>
    </row>
    <row r="7" spans="1:140" s="36" customFormat="1" x14ac:dyDescent="0.2">
      <c r="A7"/>
      <c r="B7" s="37" t="s">
        <v>88</v>
      </c>
      <c r="C7" s="37" t="s">
        <v>89</v>
      </c>
      <c r="D7" s="37" t="s">
        <v>90</v>
      </c>
      <c r="E7" s="37" t="s">
        <v>91</v>
      </c>
      <c r="F7" s="37" t="s">
        <v>92</v>
      </c>
      <c r="G7" s="37" t="s">
        <v>93</v>
      </c>
      <c r="H7" s="37" t="s">
        <v>94</v>
      </c>
      <c r="I7" s="37" t="s">
        <v>95</v>
      </c>
      <c r="J7" s="37" t="s">
        <v>96</v>
      </c>
      <c r="K7" s="38">
        <v>1000</v>
      </c>
      <c r="L7" s="37" t="s">
        <v>97</v>
      </c>
      <c r="M7" s="38">
        <v>1</v>
      </c>
      <c r="N7" s="38">
        <v>115</v>
      </c>
      <c r="O7" s="39" t="s">
        <v>98</v>
      </c>
      <c r="P7" s="39">
        <v>97.4</v>
      </c>
      <c r="Q7" s="38">
        <v>10</v>
      </c>
      <c r="R7" s="38">
        <v>170</v>
      </c>
      <c r="S7" s="37" t="s">
        <v>99</v>
      </c>
      <c r="T7" s="40">
        <v>128.9</v>
      </c>
      <c r="U7" s="40">
        <v>117.6</v>
      </c>
      <c r="V7" s="40">
        <v>110.1</v>
      </c>
      <c r="W7" s="40">
        <v>107.59</v>
      </c>
      <c r="X7" s="40">
        <v>113.24</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3422.83</v>
      </c>
      <c r="AQ7" s="40">
        <v>16096.23</v>
      </c>
      <c r="AR7" s="40">
        <v>6223</v>
      </c>
      <c r="AS7" s="40">
        <v>6264.51</v>
      </c>
      <c r="AT7" s="40">
        <v>1745.04</v>
      </c>
      <c r="AU7" s="40">
        <v>730.25</v>
      </c>
      <c r="AV7" s="40">
        <v>868.31</v>
      </c>
      <c r="AW7" s="40">
        <v>732.52</v>
      </c>
      <c r="AX7" s="40">
        <v>819.73</v>
      </c>
      <c r="AY7" s="40">
        <v>834.05</v>
      </c>
      <c r="AZ7" s="40">
        <v>462.72</v>
      </c>
      <c r="BA7" s="40">
        <v>29.57</v>
      </c>
      <c r="BB7" s="40">
        <v>30.24</v>
      </c>
      <c r="BC7" s="40">
        <v>32.729999999999997</v>
      </c>
      <c r="BD7" s="40">
        <v>27.6</v>
      </c>
      <c r="BE7" s="40">
        <v>22.13</v>
      </c>
      <c r="BF7" s="40">
        <v>514.66</v>
      </c>
      <c r="BG7" s="40">
        <v>504.81</v>
      </c>
      <c r="BH7" s="40">
        <v>498.01</v>
      </c>
      <c r="BI7" s="40">
        <v>490.39</v>
      </c>
      <c r="BJ7" s="40">
        <v>475.44</v>
      </c>
      <c r="BK7" s="40">
        <v>233.92</v>
      </c>
      <c r="BL7" s="40">
        <v>121.87</v>
      </c>
      <c r="BM7" s="40">
        <v>131.75</v>
      </c>
      <c r="BN7" s="40">
        <v>118.69</v>
      </c>
      <c r="BO7" s="40">
        <v>113.54</v>
      </c>
      <c r="BP7" s="40">
        <v>123.82</v>
      </c>
      <c r="BQ7" s="40">
        <v>95.99</v>
      </c>
      <c r="BR7" s="40">
        <v>94.91</v>
      </c>
      <c r="BS7" s="40">
        <v>90.22</v>
      </c>
      <c r="BT7" s="40">
        <v>90.8</v>
      </c>
      <c r="BU7" s="40">
        <v>93.49</v>
      </c>
      <c r="BV7" s="40">
        <v>112.31</v>
      </c>
      <c r="BW7" s="40">
        <v>44.76</v>
      </c>
      <c r="BX7" s="40">
        <v>41.83</v>
      </c>
      <c r="BY7" s="40">
        <v>45.16</v>
      </c>
      <c r="BZ7" s="40">
        <v>46.53</v>
      </c>
      <c r="CA7" s="40">
        <v>44.15</v>
      </c>
      <c r="CB7" s="40">
        <v>44.55</v>
      </c>
      <c r="CC7" s="40">
        <v>47.36</v>
      </c>
      <c r="CD7" s="40">
        <v>49.94</v>
      </c>
      <c r="CE7" s="40">
        <v>50.56</v>
      </c>
      <c r="CF7" s="40">
        <v>49.4</v>
      </c>
      <c r="CG7" s="40">
        <v>19.07</v>
      </c>
      <c r="CH7" s="40">
        <v>11.6</v>
      </c>
      <c r="CI7" s="40">
        <v>11.2</v>
      </c>
      <c r="CJ7" s="40">
        <v>10.4</v>
      </c>
      <c r="CK7" s="40">
        <v>10.3</v>
      </c>
      <c r="CL7" s="40">
        <v>11.5</v>
      </c>
      <c r="CM7" s="40">
        <v>35.24</v>
      </c>
      <c r="CN7" s="40">
        <v>35.22</v>
      </c>
      <c r="CO7" s="40">
        <v>34.92</v>
      </c>
      <c r="CP7" s="40">
        <v>34.19</v>
      </c>
      <c r="CQ7" s="40">
        <v>36.65</v>
      </c>
      <c r="CR7" s="40">
        <v>54.01</v>
      </c>
      <c r="CS7" s="40">
        <v>16.899999999999999</v>
      </c>
      <c r="CT7" s="40">
        <v>14.5</v>
      </c>
      <c r="CU7" s="40">
        <v>15.2</v>
      </c>
      <c r="CV7" s="40">
        <v>15.2</v>
      </c>
      <c r="CW7" s="40">
        <v>17</v>
      </c>
      <c r="CX7" s="40">
        <v>50.28</v>
      </c>
      <c r="CY7" s="40">
        <v>51.42</v>
      </c>
      <c r="CZ7" s="40">
        <v>50.9</v>
      </c>
      <c r="DA7" s="40">
        <v>49.05</v>
      </c>
      <c r="DB7" s="40">
        <v>50.94</v>
      </c>
      <c r="DC7" s="40">
        <v>76.67</v>
      </c>
      <c r="DD7" s="40">
        <v>34.67</v>
      </c>
      <c r="DE7" s="40">
        <v>35</v>
      </c>
      <c r="DF7" s="40">
        <v>38.01</v>
      </c>
      <c r="DG7" s="40">
        <v>40.99</v>
      </c>
      <c r="DH7" s="40">
        <v>43.58</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128.9</v>
      </c>
      <c r="V11" s="48">
        <f>IF(U6="-",NA(),U6)</f>
        <v>117.6</v>
      </c>
      <c r="W11" s="48">
        <f>IF(V6="-",NA(),V6)</f>
        <v>110.1</v>
      </c>
      <c r="X11" s="48">
        <f>IF(W6="-",NA(),W6)</f>
        <v>107.59</v>
      </c>
      <c r="Y11" s="48">
        <f>IF(X6="-",NA(),X6)</f>
        <v>113.24</v>
      </c>
      <c r="AE11" s="47" t="s">
        <v>23</v>
      </c>
      <c r="AF11" s="48">
        <f>IF(AE6="-",NA(),AE6)</f>
        <v>0</v>
      </c>
      <c r="AG11" s="48">
        <f>IF(AF6="-",NA(),AF6)</f>
        <v>0</v>
      </c>
      <c r="AH11" s="48">
        <f>IF(AG6="-",NA(),AG6)</f>
        <v>0</v>
      </c>
      <c r="AI11" s="48">
        <f>IF(AH6="-",NA(),AH6)</f>
        <v>0</v>
      </c>
      <c r="AJ11" s="48">
        <f>IF(AI6="-",NA(),AI6)</f>
        <v>0</v>
      </c>
      <c r="AP11" s="47" t="s">
        <v>23</v>
      </c>
      <c r="AQ11" s="48">
        <f>IF(AP6="-",NA(),AP6)</f>
        <v>3422.83</v>
      </c>
      <c r="AR11" s="48">
        <f>IF(AQ6="-",NA(),AQ6)</f>
        <v>16096.23</v>
      </c>
      <c r="AS11" s="48">
        <f>IF(AR6="-",NA(),AR6)</f>
        <v>6223</v>
      </c>
      <c r="AT11" s="48">
        <f>IF(AS6="-",NA(),AS6)</f>
        <v>6264.51</v>
      </c>
      <c r="AU11" s="48">
        <f>IF(AT6="-",NA(),AT6)</f>
        <v>1745.04</v>
      </c>
      <c r="BA11" s="47" t="s">
        <v>23</v>
      </c>
      <c r="BB11" s="48">
        <f>IF(BA6="-",NA(),BA6)</f>
        <v>29.57</v>
      </c>
      <c r="BC11" s="48">
        <f>IF(BB6="-",NA(),BB6)</f>
        <v>30.24</v>
      </c>
      <c r="BD11" s="48">
        <f>IF(BC6="-",NA(),BC6)</f>
        <v>32.729999999999997</v>
      </c>
      <c r="BE11" s="48">
        <f>IF(BD6="-",NA(),BD6)</f>
        <v>27.6</v>
      </c>
      <c r="BF11" s="48">
        <f>IF(BE6="-",NA(),BE6)</f>
        <v>22.13</v>
      </c>
      <c r="BL11" s="47" t="s">
        <v>23</v>
      </c>
      <c r="BM11" s="48">
        <f>IF(BL6="-",NA(),BL6)</f>
        <v>121.87</v>
      </c>
      <c r="BN11" s="48">
        <f>IF(BM6="-",NA(),BM6)</f>
        <v>131.75</v>
      </c>
      <c r="BO11" s="48">
        <f>IF(BN6="-",NA(),BN6)</f>
        <v>118.69</v>
      </c>
      <c r="BP11" s="48">
        <f>IF(BO6="-",NA(),BO6)</f>
        <v>113.54</v>
      </c>
      <c r="BQ11" s="48">
        <f>IF(BP6="-",NA(),BP6)</f>
        <v>123.82</v>
      </c>
      <c r="BW11" s="47" t="s">
        <v>23</v>
      </c>
      <c r="BX11" s="48">
        <f>IF(BW6="-",NA(),BW6)</f>
        <v>44.76</v>
      </c>
      <c r="BY11" s="48">
        <f>IF(BX6="-",NA(),BX6)</f>
        <v>41.83</v>
      </c>
      <c r="BZ11" s="48">
        <f>IF(BY6="-",NA(),BY6)</f>
        <v>45.16</v>
      </c>
      <c r="CA11" s="48">
        <f>IF(BZ6="-",NA(),BZ6)</f>
        <v>46.53</v>
      </c>
      <c r="CB11" s="48">
        <f>IF(CA6="-",NA(),CA6)</f>
        <v>44.15</v>
      </c>
      <c r="CH11" s="47" t="s">
        <v>23</v>
      </c>
      <c r="CI11" s="48">
        <f>IF(CH6="-",NA(),CH6)</f>
        <v>11.6</v>
      </c>
      <c r="CJ11" s="48">
        <f>IF(CI6="-",NA(),CI6)</f>
        <v>11.2</v>
      </c>
      <c r="CK11" s="48">
        <f>IF(CJ6="-",NA(),CJ6)</f>
        <v>10.4</v>
      </c>
      <c r="CL11" s="48">
        <f>IF(CK6="-",NA(),CK6)</f>
        <v>10.3</v>
      </c>
      <c r="CM11" s="48">
        <f>IF(CL6="-",NA(),CL6)</f>
        <v>11.5</v>
      </c>
      <c r="CS11" s="47" t="s">
        <v>23</v>
      </c>
      <c r="CT11" s="48">
        <f>IF(CS6="-",NA(),CS6)</f>
        <v>16.899999999999999</v>
      </c>
      <c r="CU11" s="48">
        <f>IF(CT6="-",NA(),CT6)</f>
        <v>14.5</v>
      </c>
      <c r="CV11" s="48">
        <f>IF(CU6="-",NA(),CU6)</f>
        <v>15.2</v>
      </c>
      <c r="CW11" s="48">
        <f>IF(CV6="-",NA(),CV6)</f>
        <v>15.2</v>
      </c>
      <c r="CX11" s="48">
        <f>IF(CW6="-",NA(),CW6)</f>
        <v>17</v>
      </c>
      <c r="DD11" s="47" t="s">
        <v>23</v>
      </c>
      <c r="DE11" s="48">
        <f>IF(DD6="-",NA(),DD6)</f>
        <v>34.67</v>
      </c>
      <c r="DF11" s="48">
        <f>IF(DE6="-",NA(),DE6)</f>
        <v>35</v>
      </c>
      <c r="DG11" s="48">
        <f>IF(DF6="-",NA(),DF6)</f>
        <v>38.01</v>
      </c>
      <c r="DH11" s="48">
        <f>IF(DG6="-",NA(),DG6)</f>
        <v>40.99</v>
      </c>
      <c r="DI11" s="48">
        <f>IF(DH6="-",NA(),DH6)</f>
        <v>43.58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IF(AK6="-",NA(),AK6)</f>
        <v>121.15</v>
      </c>
      <c r="AH12" s="48">
        <f>IF(AL6="-",NA(),AL6)</f>
        <v>125.8</v>
      </c>
      <c r="AI12" s="48">
        <f>IF(AM6="-",NA(),AM6)</f>
        <v>132.55000000000001</v>
      </c>
      <c r="AJ12" s="48">
        <f>IF(AN6="-",NA(),AN6)</f>
        <v>134.69</v>
      </c>
      <c r="AP12" s="47" t="s">
        <v>24</v>
      </c>
      <c r="AQ12" s="48">
        <f>IF(AU6="-",NA(),AU6)</f>
        <v>730.25</v>
      </c>
      <c r="AR12" s="48">
        <f>IF(AV6="-",NA(),AV6)</f>
        <v>868.31</v>
      </c>
      <c r="AS12" s="48">
        <f>IF(AW6="-",NA(),AW6)</f>
        <v>732.52</v>
      </c>
      <c r="AT12" s="48">
        <f>IF(AX6="-",NA(),AX6)</f>
        <v>819.73</v>
      </c>
      <c r="AU12" s="48">
        <f>IF(AY6="-",NA(),AY6)</f>
        <v>834.05</v>
      </c>
      <c r="BA12" s="47" t="s">
        <v>24</v>
      </c>
      <c r="BB12" s="48">
        <f>IF(BF6="-",NA(),BF6)</f>
        <v>514.66</v>
      </c>
      <c r="BC12" s="48">
        <f>IF(BG6="-",NA(),BG6)</f>
        <v>504.81</v>
      </c>
      <c r="BD12" s="48">
        <f>IF(BH6="-",NA(),BH6)</f>
        <v>498.01</v>
      </c>
      <c r="BE12" s="48">
        <f>IF(BI6="-",NA(),BI6)</f>
        <v>490.39</v>
      </c>
      <c r="BF12" s="48">
        <f>IF(BJ6="-",NA(),BJ6)</f>
        <v>475.44</v>
      </c>
      <c r="BL12" s="47" t="s">
        <v>24</v>
      </c>
      <c r="BM12" s="48">
        <f>IF(BQ6="-",NA(),BQ6)</f>
        <v>95.99</v>
      </c>
      <c r="BN12" s="48">
        <f>IF(BR6="-",NA(),BR6)</f>
        <v>94.91</v>
      </c>
      <c r="BO12" s="48">
        <f>IF(BS6="-",NA(),BS6)</f>
        <v>90.22</v>
      </c>
      <c r="BP12" s="48">
        <f>IF(BT6="-",NA(),BT6)</f>
        <v>90.8</v>
      </c>
      <c r="BQ12" s="48">
        <f>IF(BU6="-",NA(),BU6)</f>
        <v>93.49</v>
      </c>
      <c r="BW12" s="47" t="s">
        <v>24</v>
      </c>
      <c r="BX12" s="48">
        <f>IF(CB6="-",NA(),CB6)</f>
        <v>44.55</v>
      </c>
      <c r="BY12" s="48">
        <f>IF(CC6="-",NA(),CC6)</f>
        <v>47.36</v>
      </c>
      <c r="BZ12" s="48">
        <f>IF(CD6="-",NA(),CD6)</f>
        <v>49.94</v>
      </c>
      <c r="CA12" s="48">
        <f>IF(CE6="-",NA(),CE6)</f>
        <v>50.56</v>
      </c>
      <c r="CB12" s="48">
        <f>IF(CF6="-",NA(),CF6)</f>
        <v>49.4</v>
      </c>
      <c r="CH12" s="47" t="s">
        <v>24</v>
      </c>
      <c r="CI12" s="48">
        <f>IF(CM6="-",NA(),CM6)</f>
        <v>35.24</v>
      </c>
      <c r="CJ12" s="48">
        <f>IF(CN6="-",NA(),CN6)</f>
        <v>35.22</v>
      </c>
      <c r="CK12" s="48">
        <f>IF(CO6="-",NA(),CO6)</f>
        <v>34.92</v>
      </c>
      <c r="CL12" s="48">
        <f>IF(CP6="-",NA(),CP6)</f>
        <v>34.19</v>
      </c>
      <c r="CM12" s="48">
        <f>IF(CQ6="-",NA(),CQ6)</f>
        <v>36.65</v>
      </c>
      <c r="CS12" s="47" t="s">
        <v>24</v>
      </c>
      <c r="CT12" s="48">
        <f>IF(CX6="-",NA(),CX6)</f>
        <v>50.28</v>
      </c>
      <c r="CU12" s="48">
        <f>IF(CY6="-",NA(),CY6)</f>
        <v>51.42</v>
      </c>
      <c r="CV12" s="48">
        <f>IF(CZ6="-",NA(),CZ6)</f>
        <v>50.9</v>
      </c>
      <c r="CW12" s="48">
        <f>IF(DA6="-",NA(),DA6)</f>
        <v>49.05</v>
      </c>
      <c r="CX12" s="48">
        <f>IF(DB6="-",NA(),DB6)</f>
        <v>50.94</v>
      </c>
      <c r="DD12" s="47" t="s">
        <v>24</v>
      </c>
      <c r="DE12" s="48">
        <f>IF(DI6="-",NA(),DI6)</f>
        <v>53.4</v>
      </c>
      <c r="DF12" s="48">
        <f>IF(DJ6="-",NA(),DJ6)</f>
        <v>53.49</v>
      </c>
      <c r="DG12" s="48">
        <f>IF(DK6="-",NA(),DK6)</f>
        <v>54.3</v>
      </c>
      <c r="DH12" s="48">
        <f>IF(DL6="-",NA(),DL6)</f>
        <v>55.32</v>
      </c>
      <c r="DI12" s="48">
        <f>IF(DM6="-",NA(),DM6)</f>
        <v>55.08</v>
      </c>
      <c r="DO12" s="47" t="s">
        <v>24</v>
      </c>
      <c r="DP12" s="48">
        <f>IF(DT6="-",NA(),DT6)</f>
        <v>3.46</v>
      </c>
      <c r="DQ12" s="48">
        <f>IF(DU6="-",NA(),DU6)</f>
        <v>3.28</v>
      </c>
      <c r="DR12" s="48">
        <f>IF(DV6="-",NA(),DV6)</f>
        <v>4.66</v>
      </c>
      <c r="DS12" s="48">
        <f>IF(DW6="-",NA(),DW6)</f>
        <v>7.35</v>
      </c>
      <c r="DT12" s="48">
        <f>IF(DX6="-",NA(),DX6)</f>
        <v>7.6</v>
      </c>
      <c r="DZ12" s="47" t="s">
        <v>24</v>
      </c>
      <c r="EA12" s="48">
        <f>IF(EE6="-",NA(),EE6)</f>
        <v>0.13</v>
      </c>
      <c r="EB12" s="48">
        <f>IF(EF6="-",NA(),EF6)</f>
        <v>0.02</v>
      </c>
      <c r="EC12" s="48">
        <f>IF(EG6="-",NA(),EG6)</f>
        <v>0.06</v>
      </c>
      <c r="ED12" s="48">
        <f>IF(EH6="-",NA(),EH6)</f>
        <v>0.09</v>
      </c>
      <c r="EE12" s="48">
        <f>IF(EI6="-",NA(),EI6)</f>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柳原　篤</cp:lastModifiedBy>
  <cp:lastPrinted>2023-01-20T06:58:08Z</cp:lastPrinted>
  <dcterms:created xsi:type="dcterms:W3CDTF">2022-12-01T02:36:51Z</dcterms:created>
  <dcterms:modified xsi:type="dcterms:W3CDTF">2023-01-20T07:56:11Z</dcterms:modified>
  <cp:category/>
</cp:coreProperties>
</file>