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調査回答（県関係）\財政課\R4\R50123〆公営企業に係る経営比較分析表（令和３年度決算）の分析等について（依頼）\回答案\"/>
    </mc:Choice>
  </mc:AlternateContent>
  <workbookProtection workbookAlgorithmName="SHA-512" workbookHashValue="OoN6XUlEnvZ0VHSCAa0U4v0za9F9YmhlE2C1KhjJUQV1vs+AZje/4CGa8m/0BQhlt0+V8JiyS3AOVdXHq0DHBw==" workbookSaltValue="SNJvY+D0ZSqZbGBJtxPc3g==" workbookSpinCount="100000" lockStructure="1"/>
  <bookViews>
    <workbookView xWindow="0" yWindow="0" windowWidth="15360" windowHeight="7632"/>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BZ30" i="4"/>
  <c r="IE76" i="4"/>
  <c r="BZ51" i="4"/>
  <c r="HA76" i="4"/>
  <c r="AN51" i="4"/>
  <c r="FE30" i="4"/>
  <c r="AG76" i="4"/>
  <c r="AN30" i="4"/>
  <c r="JV51" i="4"/>
  <c r="KP76" i="4"/>
  <c r="FE51" i="4"/>
  <c r="JV30" i="4"/>
  <c r="BG30" i="4"/>
  <c r="LE76" i="4"/>
  <c r="FX51" i="4"/>
  <c r="AV76" i="4"/>
  <c r="KO51" i="4"/>
  <c r="HP76" i="4"/>
  <c r="BG51" i="4"/>
  <c r="FX30" i="4"/>
  <c r="KO30" i="4"/>
  <c r="KA76" i="4"/>
  <c r="EL51" i="4"/>
  <c r="JC30" i="4"/>
  <c r="U30" i="4"/>
  <c r="GL76" i="4"/>
  <c r="U51" i="4"/>
  <c r="EL30" i="4"/>
  <c r="R76" i="4"/>
  <c r="JC51" i="4"/>
</calcChain>
</file>

<file path=xl/sharedStrings.xml><?xml version="1.0" encoding="utf-8"?>
<sst xmlns="http://schemas.openxmlformats.org/spreadsheetml/2006/main" count="232" uniqueCount="132">
  <si>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</si>
  <si>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</si>
  <si>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</si>
  <si>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</si>
  <si>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</si>
  <si>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</si>
  <si>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</si>
  <si>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</si>
  <si>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</si>
  <si>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</si>
  <si>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</si>
  <si>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</si>
  <si>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</si>
  <si>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</si>
  <si>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</si>
  <si>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</si>
  <si>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</si>
  <si>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</si>
  <si>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</si>
  <si>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</si>
  <si>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</si>
  <si>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</si>
  <si>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</si>
  <si>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</si>
  <si>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</si>
  <si>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</si>
  <si>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</si>
  <si>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</si>
  <si>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</si>
  <si>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</si>
  <si>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</si>
  <si>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</si>
  <si>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</si>
  <si>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</si>
  <si>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</si>
  <si>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</si>
  <si>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</si>
  <si>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</si>
  <si>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</si>
  <si>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</si>
  <si>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</si>
  <si>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</si>
  <si>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</si>
  <si>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</si>
  <si>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</si>
  <si>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</si>
  <si>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</si>
  <si>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</si>
  <si>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</si>
  <si>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</si>
  <si>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</si>
  <si>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</si>
  <si>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</si>
  <si>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</si>
  <si>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</si>
  <si>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</si>
  <si>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</si>
  <si>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</si>
  <si>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</si>
  <si>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</si>
  <si>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</si>
  <si>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</si>
  <si>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</si>
  <si>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</si>
  <si>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</si>
  <si>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</si>
  <si>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</si>
  <si>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</si>
  <si>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</si>
  <si>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</si>
  <si>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</si>
  <si>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</si>
  <si>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</si>
  <si>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</si>
  <si>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</si>
  <si>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</si>
  <si>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</si>
  <si>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</si>
  <si>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</si>
  <si>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</si>
  <si>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</si>
  <si>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</si>
  <si>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</si>
  <si>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</si>
  <si>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</si>
  <si>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</si>
  <si>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</si>
  <si>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</si>
  <si>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</si>
  <si>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</si>
  <si>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</si>
  <si>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</si>
  <si>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</si>
  <si>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</si>
  <si>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</si>
  <si>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</si>
  <si>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</si>
  <si>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</si>
  <si>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</si>
  <si>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</si>
  <si>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</si>
  <si>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</si>
  <si>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</si>
  <si>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</si>
  <si>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</si>
  <si>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t>
    <phoneticPr fontId="5"/>
  </si>
  <si>
    <t>当該値(N-1)</t>
    <phoneticPr fontId="5"/>
  </si>
  <si>
    <t>当該値(N)</t>
    <phoneticPr fontId="5"/>
  </si>
  <si>
    <t>当該値(N)</t>
    <phoneticPr fontId="5"/>
  </si>
  <si>
    <t>グラフ参照用</t>
    <rPh sb="3" eb="6">
      <t>サンショウヨウ</t>
    </rPh>
    <phoneticPr fontId="5"/>
  </si>
  <si>
    <t>表参照用</t>
    <rPh sb="0" eb="1">
      <t>ヒョウ</t>
    </rPh>
    <rPh sb="1" eb="4">
      <t>サンショウヨウ</t>
    </rPh>
    <phoneticPr fontId="5"/>
  </si>
  <si>
    <t>徳島県</t>
  </si>
  <si>
    <t>松茂駐車場</t>
  </si>
  <si>
    <t>法適用</t>
  </si>
  <si>
    <t>駐車場整備事業</t>
  </si>
  <si>
    <t>-</t>
  </si>
  <si>
    <t>Ａ３Ｂ２</t>
  </si>
  <si>
    <t>自治体職員</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</si>
  <si>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</si>
  <si>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</si>
  <si>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</si>
  <si>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</si>
  <si>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</si>
  <si>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</si>
  <si>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</si>
  <si>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</si>
  <si>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</si>
  <si>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</si>
  <si>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が、令和２年度は自動車管制装置等の取替工事があり、固定資産除却費等が大幅に増加したが、令和３年度は回復している。
⑤ＥＢＩＴＤＡ
　これまでは、全国平均より低い水準ではあるが、堅調に推移していたが、新型コロナウイルス感染症の影響により、令和２年度以降純損失を計上し数値が低く推移している。</t>
    <rPh sb="45" eb="47">
      <t>レイワ</t>
    </rPh>
    <rPh sb="47" eb="50">
      <t>ガンネンド</t>
    </rPh>
    <rPh sb="224" eb="226">
      <t>レイワ</t>
    </rPh>
    <rPh sb="227" eb="229">
      <t>ネンド</t>
    </rPh>
    <rPh sb="230" eb="233">
      <t>ジドウシャ</t>
    </rPh>
    <rPh sb="233" eb="235">
      <t>カンセイ</t>
    </rPh>
    <rPh sb="235" eb="237">
      <t>ソウチ</t>
    </rPh>
    <rPh sb="237" eb="238">
      <t>トウ</t>
    </rPh>
    <rPh sb="239" eb="241">
      <t>トリカ</t>
    </rPh>
    <rPh sb="241" eb="243">
      <t>コウジ</t>
    </rPh>
    <rPh sb="247" eb="251">
      <t>コテイシサン</t>
    </rPh>
    <rPh sb="251" eb="254">
      <t>ジョキャクヒ</t>
    </rPh>
    <rPh sb="254" eb="255">
      <t>トウ</t>
    </rPh>
    <rPh sb="256" eb="258">
      <t>オオハバ</t>
    </rPh>
    <rPh sb="259" eb="261">
      <t>ゾウカ</t>
    </rPh>
    <rPh sb="265" eb="267">
      <t>レイワ</t>
    </rPh>
    <rPh sb="268" eb="270">
      <t>ネンド</t>
    </rPh>
    <rPh sb="271" eb="273">
      <t>カイフク</t>
    </rPh>
    <rPh sb="294" eb="296">
      <t>ゼンコク</t>
    </rPh>
    <rPh sb="300" eb="301">
      <t>ヒク</t>
    </rPh>
    <rPh sb="302" eb="304">
      <t>スイジュン</t>
    </rPh>
    <rPh sb="310" eb="312">
      <t>ケンチョウ</t>
    </rPh>
    <rPh sb="313" eb="315">
      <t>スイイ</t>
    </rPh>
    <phoneticPr fontId="5"/>
  </si>
  <si>
    <t>⑥有形固定資産減価償却率
　機械設備等の老朽化により、全国平均より高くなっているが、計画に基づいて令和２年度に自動車管制装置等の取替工事を実施したため改善している。
⑧設備投資見込額
　経営計画に沿って、令和２年度に施設の維持に必要な設備投資を行ったため、大幅に減少している。</t>
    <rPh sb="1" eb="3">
      <t>ユウケイ</t>
    </rPh>
    <rPh sb="3" eb="5">
      <t>コテイ</t>
    </rPh>
    <rPh sb="5" eb="7">
      <t>シサン</t>
    </rPh>
    <rPh sb="7" eb="9">
      <t>ゲンカ</t>
    </rPh>
    <rPh sb="9" eb="12">
      <t>ショウキャクリツ</t>
    </rPh>
    <rPh sb="14" eb="16">
      <t>キカイ</t>
    </rPh>
    <rPh sb="16" eb="19">
      <t>セツビトウ</t>
    </rPh>
    <rPh sb="20" eb="23">
      <t>ロウキュウカ</t>
    </rPh>
    <rPh sb="27" eb="29">
      <t>ゼンコク</t>
    </rPh>
    <rPh sb="29" eb="31">
      <t>ヘイキン</t>
    </rPh>
    <rPh sb="33" eb="34">
      <t>タカ</t>
    </rPh>
    <rPh sb="49" eb="51">
      <t>レイワ</t>
    </rPh>
    <rPh sb="52" eb="54">
      <t>ネンド</t>
    </rPh>
    <rPh sb="55" eb="58">
      <t>ジドウシャ</t>
    </rPh>
    <rPh sb="58" eb="60">
      <t>カンセイ</t>
    </rPh>
    <rPh sb="60" eb="62">
      <t>ソウチ</t>
    </rPh>
    <rPh sb="62" eb="63">
      <t>トウ</t>
    </rPh>
    <rPh sb="64" eb="66">
      <t>トリカ</t>
    </rPh>
    <rPh sb="66" eb="68">
      <t>コウジ</t>
    </rPh>
    <rPh sb="69" eb="71">
      <t>ジッシ</t>
    </rPh>
    <rPh sb="75" eb="77">
      <t>カイゼン</t>
    </rPh>
    <rPh sb="84" eb="86">
      <t>セツビ</t>
    </rPh>
    <rPh sb="86" eb="88">
      <t>トウシ</t>
    </rPh>
    <rPh sb="88" eb="90">
      <t>ミコ</t>
    </rPh>
    <rPh sb="90" eb="91">
      <t>ガク</t>
    </rPh>
    <rPh sb="93" eb="95">
      <t>ケイエイ</t>
    </rPh>
    <rPh sb="95" eb="97">
      <t>ケイカク</t>
    </rPh>
    <rPh sb="98" eb="99">
      <t>ソ</t>
    </rPh>
    <rPh sb="102" eb="104">
      <t>レイワ</t>
    </rPh>
    <rPh sb="105" eb="107">
      <t>ネンド</t>
    </rPh>
    <rPh sb="108" eb="110">
      <t>シセツ</t>
    </rPh>
    <rPh sb="111" eb="113">
      <t>イジ</t>
    </rPh>
    <rPh sb="114" eb="116">
      <t>ヒツヨウ</t>
    </rPh>
    <rPh sb="117" eb="119">
      <t>セツビ</t>
    </rPh>
    <rPh sb="119" eb="121">
      <t>トウシ</t>
    </rPh>
    <rPh sb="122" eb="123">
      <t>オコナ</t>
    </rPh>
    <rPh sb="128" eb="130">
      <t>オオハバ</t>
    </rPh>
    <rPh sb="131" eb="133">
      <t>ゲンショウ</t>
    </rPh>
    <phoneticPr fontId="5"/>
  </si>
  <si>
    <t>⑪稼働率
　低料金の民間駐車場が周辺地域に多数進出したことにより、有料駐車場の利用が低迷。
　料金改定等により、一旦、増加に転じたが、新型コロナウイルス感染症の影響により、令和２年２月末から利用台数が激減していたが、徐々に回復している。</t>
    <rPh sb="1" eb="4">
      <t>カドウリツ</t>
    </rPh>
    <rPh sb="6" eb="9">
      <t>テイリョウキン</t>
    </rPh>
    <rPh sb="10" eb="12">
      <t>ミンカン</t>
    </rPh>
    <rPh sb="12" eb="15">
      <t>チュウシャジョウ</t>
    </rPh>
    <rPh sb="16" eb="18">
      <t>シュウヘン</t>
    </rPh>
    <rPh sb="18" eb="20">
      <t>チイキ</t>
    </rPh>
    <rPh sb="21" eb="23">
      <t>タスウ</t>
    </rPh>
    <rPh sb="23" eb="25">
      <t>シンシュツ</t>
    </rPh>
    <rPh sb="33" eb="35">
      <t>ユウリョウ</t>
    </rPh>
    <rPh sb="35" eb="38">
      <t>チュウシャジョウ</t>
    </rPh>
    <rPh sb="39" eb="41">
      <t>リヨウ</t>
    </rPh>
    <rPh sb="42" eb="44">
      <t>テイメイ</t>
    </rPh>
    <rPh sb="47" eb="49">
      <t>リョウキン</t>
    </rPh>
    <rPh sb="49" eb="51">
      <t>カイテイ</t>
    </rPh>
    <rPh sb="51" eb="52">
      <t>トウ</t>
    </rPh>
    <rPh sb="56" eb="58">
      <t>イッタン</t>
    </rPh>
    <rPh sb="59" eb="61">
      <t>ゾウカ</t>
    </rPh>
    <rPh sb="62" eb="63">
      <t>テン</t>
    </rPh>
    <rPh sb="67" eb="69">
      <t>シンガタ</t>
    </rPh>
    <rPh sb="76" eb="78">
      <t>カンセン</t>
    </rPh>
    <rPh sb="78" eb="79">
      <t>ショウ</t>
    </rPh>
    <rPh sb="80" eb="82">
      <t>エイキョウ</t>
    </rPh>
    <rPh sb="86" eb="88">
      <t>レイワ</t>
    </rPh>
    <rPh sb="89" eb="90">
      <t>ネン</t>
    </rPh>
    <rPh sb="91" eb="92">
      <t>ガツ</t>
    </rPh>
    <rPh sb="92" eb="93">
      <t>マツ</t>
    </rPh>
    <rPh sb="95" eb="97">
      <t>リヨウ</t>
    </rPh>
    <rPh sb="97" eb="99">
      <t>ダイスウ</t>
    </rPh>
    <rPh sb="100" eb="102">
      <t>ゲキゲン</t>
    </rPh>
    <rPh sb="108" eb="110">
      <t>ジョジョ</t>
    </rPh>
    <rPh sb="111" eb="113">
      <t>カイフク</t>
    </rPh>
    <phoneticPr fontId="5"/>
  </si>
  <si>
    <t xml:space="preserve">　松茂駐車場事業の経営については、令和元年度まで比較的堅調に推移しており、健全性を確保していたが、新型コロナウイルス感染症の影響により、令和２年２月末より駐車台数が減少していたが、徐々に回復している。
 今後の経営にあたっては、令和３年度改定の経営戦略(平成29年度～令和8年度)に基づき、効率的な経営に努める。
　また、新型コロナウイルス感染症の影響や駐車場周辺の環境変化も注視しつつ、指定管理者との連携の下、利用者のニーズを的確に把握し、利用促進につながる取組を推進する。　
</t>
    <rPh sb="1" eb="3">
      <t>マツシゲ</t>
    </rPh>
    <rPh sb="3" eb="6">
      <t>チュウシャジョウ</t>
    </rPh>
    <rPh sb="6" eb="8">
      <t>ジギョウ</t>
    </rPh>
    <rPh sb="9" eb="11">
      <t>ケイエイ</t>
    </rPh>
    <rPh sb="17" eb="19">
      <t>レイワ</t>
    </rPh>
    <rPh sb="19" eb="22">
      <t>ガンネンド</t>
    </rPh>
    <rPh sb="24" eb="26">
      <t>ヒカク</t>
    </rPh>
    <rPh sb="26" eb="27">
      <t>テキ</t>
    </rPh>
    <rPh sb="27" eb="29">
      <t>ケンチョウ</t>
    </rPh>
    <rPh sb="30" eb="32">
      <t>スイイ</t>
    </rPh>
    <rPh sb="37" eb="40">
      <t>ケンゼンセイ</t>
    </rPh>
    <rPh sb="41" eb="43">
      <t>カクホ</t>
    </rPh>
    <rPh sb="49" eb="51">
      <t>シンガタ</t>
    </rPh>
    <rPh sb="58" eb="61">
      <t>カンセンショウ</t>
    </rPh>
    <rPh sb="62" eb="64">
      <t>エイキョウ</t>
    </rPh>
    <rPh sb="68" eb="70">
      <t>レイワ</t>
    </rPh>
    <rPh sb="71" eb="72">
      <t>ネン</t>
    </rPh>
    <rPh sb="73" eb="74">
      <t>ガツ</t>
    </rPh>
    <rPh sb="74" eb="75">
      <t>マツ</t>
    </rPh>
    <rPh sb="77" eb="79">
      <t>チュウシャ</t>
    </rPh>
    <rPh sb="79" eb="81">
      <t>ダイスウ</t>
    </rPh>
    <rPh sb="82" eb="84">
      <t>ゲンショウ</t>
    </rPh>
    <rPh sb="90" eb="92">
      <t>ジョジョ</t>
    </rPh>
    <rPh sb="93" eb="95">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</si>
</sst>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335.7</c:v>
                </c:pt>
                <c:pt idx="1">
                  <c:v>137.9</c:v>
                </c:pt>
                <c:pt idx="2">
                  <c:v>519.79999999999995</c:v>
                </c:pt>
                <c:pt idx="3">
                  <c:v>29.3</c:v>
                </c:pt>
                <c:pt idx="4">
                  <c:v>47.9</c:v>
                </c:pt>
              </c:numCache>
            </c:numRef>
          </c:val>
          <c:extLst>
            <c:ext xmlns:c16="http://schemas.microsoft.com/office/drawing/2014/chart" uri="{C3380CC4-5D6E-409C-BE32-E72D297353CC}">
              <c16:uniqueId val="{00000000-9489-4AB8-8CF5-D0A604B8BDF0}"/>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291.5</c:v>
                </c:pt>
                <c:pt idx="1">
                  <c:v>147.30000000000001</c:v>
                </c:pt>
                <c:pt idx="2">
                  <c:v>253.2</c:v>
                </c:pt>
                <c:pt idx="3">
                  <c:v>90.6</c:v>
                </c:pt>
                <c:pt idx="4">
                  <c:v>95.5</c:v>
                </c:pt>
              </c:numCache>
            </c:numRef>
          </c:val>
          <c:smooth val="0"/>
          <c:extLst>
            <c:ext xmlns:c16="http://schemas.microsoft.com/office/drawing/2014/chart" uri="{C3380CC4-5D6E-409C-BE32-E72D297353CC}">
              <c16:uniqueId val="{00000001-9489-4AB8-8CF5-D0A604B8BDF0}"/>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00-4271-ADD7-F3E86BE43337}"/>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0-4271-ADD7-F3E86BE43337}"/>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59-4B7F-AD74-7DFAE62587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59-4B7F-AD74-7DFAE62587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85.4</c:v>
                </c:pt>
                <c:pt idx="1">
                  <c:v>86.7</c:v>
                </c:pt>
                <c:pt idx="2">
                  <c:v>87.2</c:v>
                </c:pt>
                <c:pt idx="3">
                  <c:v>47.7</c:v>
                </c:pt>
                <c:pt idx="4">
                  <c:v>51.8</c:v>
                </c:pt>
              </c:numCache>
            </c:numRef>
          </c:val>
          <c:extLst>
            <c:ext xmlns:c16="http://schemas.microsoft.com/office/drawing/2014/chart" uri="{C3380CC4-5D6E-409C-BE32-E72D297353CC}">
              <c16:uniqueId val="{00000000-A035-495F-B034-017581B82643}"/>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57.7</c:v>
                </c:pt>
                <c:pt idx="1">
                  <c:v>27.6</c:v>
                </c:pt>
                <c:pt idx="2">
                  <c:v>33.200000000000003</c:v>
                </c:pt>
                <c:pt idx="3">
                  <c:v>30</c:v>
                </c:pt>
                <c:pt idx="4">
                  <c:v>36.6</c:v>
                </c:pt>
              </c:numCache>
            </c:numRef>
          </c:val>
          <c:smooth val="0"/>
          <c:extLst>
            <c:ext xmlns:c16="http://schemas.microsoft.com/office/drawing/2014/chart" uri="{C3380CC4-5D6E-409C-BE32-E72D297353CC}">
              <c16:uniqueId val="{00000001-A035-495F-B034-017581B82643}"/>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59-4FA9-BCD5-F27DDE3AFC14}"/>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59-4FA9-BCD5-F27DDE3AFC14}"/>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AE-49E8-96A3-B29B5F54753A}"/>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AE-49E8-96A3-B29B5F54753A}"/>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73</c:v>
                </c:pt>
                <c:pt idx="1">
                  <c:v>74.8</c:v>
                </c:pt>
                <c:pt idx="2">
                  <c:v>70.900000000000006</c:v>
                </c:pt>
                <c:pt idx="3">
                  <c:v>23.5</c:v>
                </c:pt>
                <c:pt idx="4">
                  <c:v>31.3</c:v>
                </c:pt>
              </c:numCache>
            </c:numRef>
          </c:val>
          <c:extLst>
            <c:ext xmlns:c16="http://schemas.microsoft.com/office/drawing/2014/chart" uri="{C3380CC4-5D6E-409C-BE32-E72D297353CC}">
              <c16:uniqueId val="{00000000-A73F-4FE0-B0DC-577E46C6648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105.3</c:v>
                </c:pt>
                <c:pt idx="1">
                  <c:v>98.5</c:v>
                </c:pt>
                <c:pt idx="2">
                  <c:v>94.3</c:v>
                </c:pt>
                <c:pt idx="3">
                  <c:v>65.5</c:v>
                </c:pt>
                <c:pt idx="4">
                  <c:v>66.5</c:v>
                </c:pt>
              </c:numCache>
            </c:numRef>
          </c:val>
          <c:smooth val="0"/>
          <c:extLst>
            <c:ext xmlns:c16="http://schemas.microsoft.com/office/drawing/2014/chart" uri="{C3380CC4-5D6E-409C-BE32-E72D297353CC}">
              <c16:uniqueId val="{00000001-A73F-4FE0-B0DC-577E46C6648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97.9</c:v>
                </c:pt>
                <c:pt idx="1">
                  <c:v>67.2</c:v>
                </c:pt>
                <c:pt idx="2">
                  <c:v>91.5</c:v>
                </c:pt>
                <c:pt idx="3">
                  <c:v>-195.2</c:v>
                </c:pt>
                <c:pt idx="4">
                  <c:v>288.10000000000002</c:v>
                </c:pt>
              </c:numCache>
            </c:numRef>
          </c:val>
          <c:extLst>
            <c:ext xmlns:c16="http://schemas.microsoft.com/office/drawing/2014/chart" uri="{C3380CC4-5D6E-409C-BE32-E72D297353CC}">
              <c16:uniqueId val="{00000000-1542-4A12-BA53-4689CCBCAFA7}"/>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73.400000000000006</c:v>
                </c:pt>
                <c:pt idx="1">
                  <c:v>43.5</c:v>
                </c:pt>
                <c:pt idx="2">
                  <c:v>59.5</c:v>
                </c:pt>
                <c:pt idx="3">
                  <c:v>-40.799999999999997</c:v>
                </c:pt>
                <c:pt idx="4">
                  <c:v>71</c:v>
                </c:pt>
              </c:numCache>
            </c:numRef>
          </c:val>
          <c:smooth val="0"/>
          <c:extLst>
            <c:ext xmlns:c16="http://schemas.microsoft.com/office/drawing/2014/chart" uri="{C3380CC4-5D6E-409C-BE32-E72D297353CC}">
              <c16:uniqueId val="{00000001-1542-4A12-BA53-4689CCBCAFA7}"/>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6219</c:v>
                </c:pt>
                <c:pt idx="1">
                  <c:v>2856</c:v>
                </c:pt>
                <c:pt idx="2">
                  <c:v>3924</c:v>
                </c:pt>
                <c:pt idx="3">
                  <c:v>-4131</c:v>
                </c:pt>
                <c:pt idx="4">
                  <c:v>-8548</c:v>
                </c:pt>
              </c:numCache>
            </c:numRef>
          </c:val>
          <c:extLst>
            <c:ext xmlns:c16="http://schemas.microsoft.com/office/drawing/2014/chart" uri="{C3380CC4-5D6E-409C-BE32-E72D297353CC}">
              <c16:uniqueId val="{00000000-CC52-46AE-875E-E5A9D6DB5989}"/>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8531</c:v>
                </c:pt>
                <c:pt idx="1">
                  <c:v>7762</c:v>
                </c:pt>
                <c:pt idx="2">
                  <c:v>7824</c:v>
                </c:pt>
                <c:pt idx="3">
                  <c:v>-112</c:v>
                </c:pt>
                <c:pt idx="4">
                  <c:v>-1240</c:v>
                </c:pt>
              </c:numCache>
            </c:numRef>
          </c:val>
          <c:smooth val="0"/>
          <c:extLst>
            <c:ext xmlns:c16="http://schemas.microsoft.com/office/drawing/2014/chart" uri="{C3380CC4-5D6E-409C-BE32-E72D297353CC}">
              <c16:uniqueId val="{00000001-CC52-46AE-875E-E5A9D6DB5989}"/>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Z60" zoomScale="130" zoomScaleNormal="13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徳島県　松茂駐車場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自治体職員</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2870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f>データ!O7</f>
        <v>93.8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335.7</v>
      </c>
      <c r="V31" s="116"/>
      <c r="W31" s="116"/>
      <c r="X31" s="116"/>
      <c r="Y31" s="116"/>
      <c r="Z31" s="116"/>
      <c r="AA31" s="116"/>
      <c r="AB31" s="116"/>
      <c r="AC31" s="116"/>
      <c r="AD31" s="116"/>
      <c r="AE31" s="116"/>
      <c r="AF31" s="116"/>
      <c r="AG31" s="116"/>
      <c r="AH31" s="116"/>
      <c r="AI31" s="116"/>
      <c r="AJ31" s="116"/>
      <c r="AK31" s="116"/>
      <c r="AL31" s="116"/>
      <c r="AM31" s="116"/>
      <c r="AN31" s="116">
        <f>データ!Z7</f>
        <v>137.9</v>
      </c>
      <c r="AO31" s="116"/>
      <c r="AP31" s="116"/>
      <c r="AQ31" s="116"/>
      <c r="AR31" s="116"/>
      <c r="AS31" s="116"/>
      <c r="AT31" s="116"/>
      <c r="AU31" s="116"/>
      <c r="AV31" s="116"/>
      <c r="AW31" s="116"/>
      <c r="AX31" s="116"/>
      <c r="AY31" s="116"/>
      <c r="AZ31" s="116"/>
      <c r="BA31" s="116"/>
      <c r="BB31" s="116"/>
      <c r="BC31" s="116"/>
      <c r="BD31" s="116"/>
      <c r="BE31" s="116"/>
      <c r="BF31" s="116"/>
      <c r="BG31" s="116">
        <f>データ!AA7</f>
        <v>519.79999999999995</v>
      </c>
      <c r="BH31" s="116"/>
      <c r="BI31" s="116"/>
      <c r="BJ31" s="116"/>
      <c r="BK31" s="116"/>
      <c r="BL31" s="116"/>
      <c r="BM31" s="116"/>
      <c r="BN31" s="116"/>
      <c r="BO31" s="116"/>
      <c r="BP31" s="116"/>
      <c r="BQ31" s="116"/>
      <c r="BR31" s="116"/>
      <c r="BS31" s="116"/>
      <c r="BT31" s="116"/>
      <c r="BU31" s="116"/>
      <c r="BV31" s="116"/>
      <c r="BW31" s="116"/>
      <c r="BX31" s="116"/>
      <c r="BY31" s="116"/>
      <c r="BZ31" s="116">
        <f>データ!AB7</f>
        <v>29.3</v>
      </c>
      <c r="CA31" s="116"/>
      <c r="CB31" s="116"/>
      <c r="CC31" s="116"/>
      <c r="CD31" s="116"/>
      <c r="CE31" s="116"/>
      <c r="CF31" s="116"/>
      <c r="CG31" s="116"/>
      <c r="CH31" s="116"/>
      <c r="CI31" s="116"/>
      <c r="CJ31" s="116"/>
      <c r="CK31" s="116"/>
      <c r="CL31" s="116"/>
      <c r="CM31" s="116"/>
      <c r="CN31" s="116"/>
      <c r="CO31" s="116"/>
      <c r="CP31" s="116"/>
      <c r="CQ31" s="116"/>
      <c r="CR31" s="116"/>
      <c r="CS31" s="116">
        <f>データ!AC7</f>
        <v>47.9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73</v>
      </c>
      <c r="JD31" s="111"/>
      <c r="JE31" s="111"/>
      <c r="JF31" s="111"/>
      <c r="JG31" s="111"/>
      <c r="JH31" s="111"/>
      <c r="JI31" s="111"/>
      <c r="JJ31" s="111"/>
      <c r="JK31" s="111"/>
      <c r="JL31" s="111"/>
      <c r="JM31" s="111"/>
      <c r="JN31" s="111"/>
      <c r="JO31" s="111"/>
      <c r="JP31" s="111"/>
      <c r="JQ31" s="111"/>
      <c r="JR31" s="111"/>
      <c r="JS31" s="111"/>
      <c r="JT31" s="111"/>
      <c r="JU31" s="112"/>
      <c r="JV31" s="110">
        <f>データ!DL7</f>
        <v>74.8</v>
      </c>
      <c r="JW31" s="111"/>
      <c r="JX31" s="111"/>
      <c r="JY31" s="111"/>
      <c r="JZ31" s="111"/>
      <c r="KA31" s="111"/>
      <c r="KB31" s="111"/>
      <c r="KC31" s="111"/>
      <c r="KD31" s="111"/>
      <c r="KE31" s="111"/>
      <c r="KF31" s="111"/>
      <c r="KG31" s="111"/>
      <c r="KH31" s="111"/>
      <c r="KI31" s="111"/>
      <c r="KJ31" s="111"/>
      <c r="KK31" s="111"/>
      <c r="KL31" s="111"/>
      <c r="KM31" s="111"/>
      <c r="KN31" s="112"/>
      <c r="KO31" s="110">
        <f>データ!DM7</f>
        <v>70.900000000000006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23.5</v>
      </c>
      <c r="LI31" s="111"/>
      <c r="LJ31" s="111"/>
      <c r="LK31" s="111"/>
      <c r="LL31" s="111"/>
      <c r="LM31" s="111"/>
      <c r="LN31" s="111"/>
      <c r="LO31" s="111"/>
      <c r="LP31" s="111"/>
      <c r="LQ31" s="111"/>
      <c r="LR31" s="111"/>
      <c r="LS31" s="111"/>
      <c r="LT31" s="111"/>
      <c r="LU31" s="111"/>
      <c r="LV31" s="111"/>
      <c r="LW31" s="111"/>
      <c r="LX31" s="111"/>
      <c r="LY31" s="111"/>
      <c r="LZ31" s="112"/>
      <c r="MA31" s="110">
        <f>データ!DO7</f>
        <v>31.3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291.5</v>
      </c>
      <c r="V32" s="116"/>
      <c r="W32" s="116"/>
      <c r="X32" s="116"/>
      <c r="Y32" s="116"/>
      <c r="Z32" s="116"/>
      <c r="AA32" s="116"/>
      <c r="AB32" s="116"/>
      <c r="AC32" s="116"/>
      <c r="AD32" s="116"/>
      <c r="AE32" s="116"/>
      <c r="AF32" s="116"/>
      <c r="AG32" s="116"/>
      <c r="AH32" s="116"/>
      <c r="AI32" s="116"/>
      <c r="AJ32" s="116"/>
      <c r="AK32" s="116"/>
      <c r="AL32" s="116"/>
      <c r="AM32" s="116"/>
      <c r="AN32" s="116">
        <f>データ!AE7</f>
        <v>147.30000000000001</v>
      </c>
      <c r="AO32" s="116"/>
      <c r="AP32" s="116"/>
      <c r="AQ32" s="116"/>
      <c r="AR32" s="116"/>
      <c r="AS32" s="116"/>
      <c r="AT32" s="116"/>
      <c r="AU32" s="116"/>
      <c r="AV32" s="116"/>
      <c r="AW32" s="116"/>
      <c r="AX32" s="116"/>
      <c r="AY32" s="116"/>
      <c r="AZ32" s="116"/>
      <c r="BA32" s="116"/>
      <c r="BB32" s="116"/>
      <c r="BC32" s="116"/>
      <c r="BD32" s="116"/>
      <c r="BE32" s="116"/>
      <c r="BF32" s="116"/>
      <c r="BG32" s="116">
        <f>データ!AF7</f>
        <v>253.2</v>
      </c>
      <c r="BH32" s="116"/>
      <c r="BI32" s="116"/>
      <c r="BJ32" s="116"/>
      <c r="BK32" s="116"/>
      <c r="BL32" s="116"/>
      <c r="BM32" s="116"/>
      <c r="BN32" s="116"/>
      <c r="BO32" s="116"/>
      <c r="BP32" s="116"/>
      <c r="BQ32" s="116"/>
      <c r="BR32" s="116"/>
      <c r="BS32" s="116"/>
      <c r="BT32" s="116"/>
      <c r="BU32" s="116"/>
      <c r="BV32" s="116"/>
      <c r="BW32" s="116"/>
      <c r="BX32" s="116"/>
      <c r="BY32" s="116"/>
      <c r="BZ32" s="116">
        <f>データ!AG7</f>
        <v>90.6</v>
      </c>
      <c r="CA32" s="116"/>
      <c r="CB32" s="116"/>
      <c r="CC32" s="116"/>
      <c r="CD32" s="116"/>
      <c r="CE32" s="116"/>
      <c r="CF32" s="116"/>
      <c r="CG32" s="116"/>
      <c r="CH32" s="116"/>
      <c r="CI32" s="116"/>
      <c r="CJ32" s="116"/>
      <c r="CK32" s="116"/>
      <c r="CL32" s="116"/>
      <c r="CM32" s="116"/>
      <c r="CN32" s="116"/>
      <c r="CO32" s="116"/>
      <c r="CP32" s="116"/>
      <c r="CQ32" s="116"/>
      <c r="CR32" s="116"/>
      <c r="CS32" s="116">
        <f>データ!AH7</f>
        <v>95.5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105.3</v>
      </c>
      <c r="JD32" s="111"/>
      <c r="JE32" s="111"/>
      <c r="JF32" s="111"/>
      <c r="JG32" s="111"/>
      <c r="JH32" s="111"/>
      <c r="JI32" s="111"/>
      <c r="JJ32" s="111"/>
      <c r="JK32" s="111"/>
      <c r="JL32" s="111"/>
      <c r="JM32" s="111"/>
      <c r="JN32" s="111"/>
      <c r="JO32" s="111"/>
      <c r="JP32" s="111"/>
      <c r="JQ32" s="111"/>
      <c r="JR32" s="111"/>
      <c r="JS32" s="111"/>
      <c r="JT32" s="111"/>
      <c r="JU32" s="112"/>
      <c r="JV32" s="110">
        <f>データ!DQ7</f>
        <v>98.5</v>
      </c>
      <c r="JW32" s="111"/>
      <c r="JX32" s="111"/>
      <c r="JY32" s="111"/>
      <c r="JZ32" s="111"/>
      <c r="KA32" s="111"/>
      <c r="KB32" s="111"/>
      <c r="KC32" s="111"/>
      <c r="KD32" s="111"/>
      <c r="KE32" s="111"/>
      <c r="KF32" s="111"/>
      <c r="KG32" s="111"/>
      <c r="KH32" s="111"/>
      <c r="KI32" s="111"/>
      <c r="KJ32" s="111"/>
      <c r="KK32" s="111"/>
      <c r="KL32" s="111"/>
      <c r="KM32" s="111"/>
      <c r="KN32" s="112"/>
      <c r="KO32" s="110">
        <f>データ!DR7</f>
        <v>94.3</v>
      </c>
      <c r="KP32" s="111"/>
      <c r="KQ32" s="111"/>
      <c r="KR32" s="111"/>
      <c r="KS32" s="111"/>
      <c r="KT32" s="111"/>
      <c r="KU32" s="111"/>
      <c r="KV32" s="111"/>
      <c r="KW32" s="111"/>
      <c r="KX32" s="111"/>
      <c r="KY32" s="111"/>
      <c r="KZ32" s="111"/>
      <c r="LA32" s="111"/>
      <c r="LB32" s="111"/>
      <c r="LC32" s="111"/>
      <c r="LD32" s="111"/>
      <c r="LE32" s="111"/>
      <c r="LF32" s="111"/>
      <c r="LG32" s="112"/>
      <c r="LH32" s="110">
        <f>データ!DS7</f>
        <v>65.5</v>
      </c>
      <c r="LI32" s="111"/>
      <c r="LJ32" s="111"/>
      <c r="LK32" s="111"/>
      <c r="LL32" s="111"/>
      <c r="LM32" s="111"/>
      <c r="LN32" s="111"/>
      <c r="LO32" s="111"/>
      <c r="LP32" s="111"/>
      <c r="LQ32" s="111"/>
      <c r="LR32" s="111"/>
      <c r="LS32" s="111"/>
      <c r="LT32" s="111"/>
      <c r="LU32" s="111"/>
      <c r="LV32" s="111"/>
      <c r="LW32" s="111"/>
      <c r="LX32" s="111"/>
      <c r="LY32" s="111"/>
      <c r="LZ32" s="112"/>
      <c r="MA32" s="110">
        <f>データ!DT7</f>
        <v>66.5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129</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130</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97.9</v>
      </c>
      <c r="EM52" s="116"/>
      <c r="EN52" s="116"/>
      <c r="EO52" s="116"/>
      <c r="EP52" s="116"/>
      <c r="EQ52" s="116"/>
      <c r="ER52" s="116"/>
      <c r="ES52" s="116"/>
      <c r="ET52" s="116"/>
      <c r="EU52" s="116"/>
      <c r="EV52" s="116"/>
      <c r="EW52" s="116"/>
      <c r="EX52" s="116"/>
      <c r="EY52" s="116"/>
      <c r="EZ52" s="116"/>
      <c r="FA52" s="116"/>
      <c r="FB52" s="116"/>
      <c r="FC52" s="116"/>
      <c r="FD52" s="116"/>
      <c r="FE52" s="116">
        <f>データ!BG7</f>
        <v>67.2</v>
      </c>
      <c r="FF52" s="116"/>
      <c r="FG52" s="116"/>
      <c r="FH52" s="116"/>
      <c r="FI52" s="116"/>
      <c r="FJ52" s="116"/>
      <c r="FK52" s="116"/>
      <c r="FL52" s="116"/>
      <c r="FM52" s="116"/>
      <c r="FN52" s="116"/>
      <c r="FO52" s="116"/>
      <c r="FP52" s="116"/>
      <c r="FQ52" s="116"/>
      <c r="FR52" s="116"/>
      <c r="FS52" s="116"/>
      <c r="FT52" s="116"/>
      <c r="FU52" s="116"/>
      <c r="FV52" s="116"/>
      <c r="FW52" s="116"/>
      <c r="FX52" s="116">
        <f>データ!BH7</f>
        <v>91.5</v>
      </c>
      <c r="FY52" s="116"/>
      <c r="FZ52" s="116"/>
      <c r="GA52" s="116"/>
      <c r="GB52" s="116"/>
      <c r="GC52" s="116"/>
      <c r="GD52" s="116"/>
      <c r="GE52" s="116"/>
      <c r="GF52" s="116"/>
      <c r="GG52" s="116"/>
      <c r="GH52" s="116"/>
      <c r="GI52" s="116"/>
      <c r="GJ52" s="116"/>
      <c r="GK52" s="116"/>
      <c r="GL52" s="116"/>
      <c r="GM52" s="116"/>
      <c r="GN52" s="116"/>
      <c r="GO52" s="116"/>
      <c r="GP52" s="116"/>
      <c r="GQ52" s="116">
        <f>データ!BI7</f>
        <v>-195.2</v>
      </c>
      <c r="GR52" s="116"/>
      <c r="GS52" s="116"/>
      <c r="GT52" s="116"/>
      <c r="GU52" s="116"/>
      <c r="GV52" s="116"/>
      <c r="GW52" s="116"/>
      <c r="GX52" s="116"/>
      <c r="GY52" s="116"/>
      <c r="GZ52" s="116"/>
      <c r="HA52" s="116"/>
      <c r="HB52" s="116"/>
      <c r="HC52" s="116"/>
      <c r="HD52" s="116"/>
      <c r="HE52" s="116"/>
      <c r="HF52" s="116"/>
      <c r="HG52" s="116"/>
      <c r="HH52" s="116"/>
      <c r="HI52" s="116"/>
      <c r="HJ52" s="116">
        <f>データ!BJ7</f>
        <v>288.10000000000002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6219</v>
      </c>
      <c r="JD52" s="123"/>
      <c r="JE52" s="123"/>
      <c r="JF52" s="123"/>
      <c r="JG52" s="123"/>
      <c r="JH52" s="123"/>
      <c r="JI52" s="123"/>
      <c r="JJ52" s="123"/>
      <c r="JK52" s="123"/>
      <c r="JL52" s="123"/>
      <c r="JM52" s="123"/>
      <c r="JN52" s="123"/>
      <c r="JO52" s="123"/>
      <c r="JP52" s="123"/>
      <c r="JQ52" s="123"/>
      <c r="JR52" s="123"/>
      <c r="JS52" s="123"/>
      <c r="JT52" s="123"/>
      <c r="JU52" s="123"/>
      <c r="JV52" s="123">
        <f>データ!BR7</f>
        <v>2856</v>
      </c>
      <c r="JW52" s="123"/>
      <c r="JX52" s="123"/>
      <c r="JY52" s="123"/>
      <c r="JZ52" s="123"/>
      <c r="KA52" s="123"/>
      <c r="KB52" s="123"/>
      <c r="KC52" s="123"/>
      <c r="KD52" s="123"/>
      <c r="KE52" s="123"/>
      <c r="KF52" s="123"/>
      <c r="KG52" s="123"/>
      <c r="KH52" s="123"/>
      <c r="KI52" s="123"/>
      <c r="KJ52" s="123"/>
      <c r="KK52" s="123"/>
      <c r="KL52" s="123"/>
      <c r="KM52" s="123"/>
      <c r="KN52" s="123"/>
      <c r="KO52" s="123">
        <f>データ!BS7</f>
        <v>3924</v>
      </c>
      <c r="KP52" s="123"/>
      <c r="KQ52" s="123"/>
      <c r="KR52" s="123"/>
      <c r="KS52" s="123"/>
      <c r="KT52" s="123"/>
      <c r="KU52" s="123"/>
      <c r="KV52" s="123"/>
      <c r="KW52" s="123"/>
      <c r="KX52" s="123"/>
      <c r="KY52" s="123"/>
      <c r="KZ52" s="123"/>
      <c r="LA52" s="123"/>
      <c r="LB52" s="123"/>
      <c r="LC52" s="123"/>
      <c r="LD52" s="123"/>
      <c r="LE52" s="123"/>
      <c r="LF52" s="123"/>
      <c r="LG52" s="123"/>
      <c r="LH52" s="123">
        <f>データ!BT7</f>
        <v>-4131</v>
      </c>
      <c r="LI52" s="123"/>
      <c r="LJ52" s="123"/>
      <c r="LK52" s="123"/>
      <c r="LL52" s="123"/>
      <c r="LM52" s="123"/>
      <c r="LN52" s="123"/>
      <c r="LO52" s="123"/>
      <c r="LP52" s="123"/>
      <c r="LQ52" s="123"/>
      <c r="LR52" s="123"/>
      <c r="LS52" s="123"/>
      <c r="LT52" s="123"/>
      <c r="LU52" s="123"/>
      <c r="LV52" s="123"/>
      <c r="LW52" s="123"/>
      <c r="LX52" s="123"/>
      <c r="LY52" s="123"/>
      <c r="LZ52" s="123"/>
      <c r="MA52" s="123">
        <f>データ!BU7</f>
        <v>-8548</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0</v>
      </c>
      <c r="V53" s="123"/>
      <c r="W53" s="123"/>
      <c r="X53" s="123"/>
      <c r="Y53" s="123"/>
      <c r="Z53" s="123"/>
      <c r="AA53" s="123"/>
      <c r="AB53" s="123"/>
      <c r="AC53" s="123"/>
      <c r="AD53" s="123"/>
      <c r="AE53" s="123"/>
      <c r="AF53" s="123"/>
      <c r="AG53" s="123"/>
      <c r="AH53" s="123"/>
      <c r="AI53" s="123"/>
      <c r="AJ53" s="123"/>
      <c r="AK53" s="123"/>
      <c r="AL53" s="123"/>
      <c r="AM53" s="123"/>
      <c r="AN53" s="123">
        <f>データ!BA7</f>
        <v>0</v>
      </c>
      <c r="AO53" s="123"/>
      <c r="AP53" s="123"/>
      <c r="AQ53" s="123"/>
      <c r="AR53" s="123"/>
      <c r="AS53" s="123"/>
      <c r="AT53" s="123"/>
      <c r="AU53" s="123"/>
      <c r="AV53" s="123"/>
      <c r="AW53" s="123"/>
      <c r="AX53" s="123"/>
      <c r="AY53" s="123"/>
      <c r="AZ53" s="123"/>
      <c r="BA53" s="123"/>
      <c r="BB53" s="123"/>
      <c r="BC53" s="123"/>
      <c r="BD53" s="123"/>
      <c r="BE53" s="123"/>
      <c r="BF53" s="123"/>
      <c r="BG53" s="123">
        <f>データ!BB7</f>
        <v>0</v>
      </c>
      <c r="BH53" s="123"/>
      <c r="BI53" s="123"/>
      <c r="BJ53" s="123"/>
      <c r="BK53" s="123"/>
      <c r="BL53" s="123"/>
      <c r="BM53" s="123"/>
      <c r="BN53" s="123"/>
      <c r="BO53" s="123"/>
      <c r="BP53" s="123"/>
      <c r="BQ53" s="123"/>
      <c r="BR53" s="123"/>
      <c r="BS53" s="123"/>
      <c r="BT53" s="123"/>
      <c r="BU53" s="123"/>
      <c r="BV53" s="123"/>
      <c r="BW53" s="123"/>
      <c r="BX53" s="123"/>
      <c r="BY53" s="123"/>
      <c r="BZ53" s="123">
        <f>データ!BC7</f>
        <v>0</v>
      </c>
      <c r="CA53" s="123"/>
      <c r="CB53" s="123"/>
      <c r="CC53" s="123"/>
      <c r="CD53" s="123"/>
      <c r="CE53" s="123"/>
      <c r="CF53" s="123"/>
      <c r="CG53" s="123"/>
      <c r="CH53" s="123"/>
      <c r="CI53" s="123"/>
      <c r="CJ53" s="123"/>
      <c r="CK53" s="123"/>
      <c r="CL53" s="123"/>
      <c r="CM53" s="123"/>
      <c r="CN53" s="123"/>
      <c r="CO53" s="123"/>
      <c r="CP53" s="123"/>
      <c r="CQ53" s="123"/>
      <c r="CR53" s="123"/>
      <c r="CS53" s="123">
        <f>データ!BD7</f>
        <v>0</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73.400000000000006</v>
      </c>
      <c r="EM53" s="116"/>
      <c r="EN53" s="116"/>
      <c r="EO53" s="116"/>
      <c r="EP53" s="116"/>
      <c r="EQ53" s="116"/>
      <c r="ER53" s="116"/>
      <c r="ES53" s="116"/>
      <c r="ET53" s="116"/>
      <c r="EU53" s="116"/>
      <c r="EV53" s="116"/>
      <c r="EW53" s="116"/>
      <c r="EX53" s="116"/>
      <c r="EY53" s="116"/>
      <c r="EZ53" s="116"/>
      <c r="FA53" s="116"/>
      <c r="FB53" s="116"/>
      <c r="FC53" s="116"/>
      <c r="FD53" s="116"/>
      <c r="FE53" s="116">
        <f>データ!BL7</f>
        <v>43.5</v>
      </c>
      <c r="FF53" s="116"/>
      <c r="FG53" s="116"/>
      <c r="FH53" s="116"/>
      <c r="FI53" s="116"/>
      <c r="FJ53" s="116"/>
      <c r="FK53" s="116"/>
      <c r="FL53" s="116"/>
      <c r="FM53" s="116"/>
      <c r="FN53" s="116"/>
      <c r="FO53" s="116"/>
      <c r="FP53" s="116"/>
      <c r="FQ53" s="116"/>
      <c r="FR53" s="116"/>
      <c r="FS53" s="116"/>
      <c r="FT53" s="116"/>
      <c r="FU53" s="116"/>
      <c r="FV53" s="116"/>
      <c r="FW53" s="116"/>
      <c r="FX53" s="116">
        <f>データ!BM7</f>
        <v>59.5</v>
      </c>
      <c r="FY53" s="116"/>
      <c r="FZ53" s="116"/>
      <c r="GA53" s="116"/>
      <c r="GB53" s="116"/>
      <c r="GC53" s="116"/>
      <c r="GD53" s="116"/>
      <c r="GE53" s="116"/>
      <c r="GF53" s="116"/>
      <c r="GG53" s="116"/>
      <c r="GH53" s="116"/>
      <c r="GI53" s="116"/>
      <c r="GJ53" s="116"/>
      <c r="GK53" s="116"/>
      <c r="GL53" s="116"/>
      <c r="GM53" s="116"/>
      <c r="GN53" s="116"/>
      <c r="GO53" s="116"/>
      <c r="GP53" s="116"/>
      <c r="GQ53" s="116">
        <f>データ!BN7</f>
        <v>-40.799999999999997</v>
      </c>
      <c r="GR53" s="116"/>
      <c r="GS53" s="116"/>
      <c r="GT53" s="116"/>
      <c r="GU53" s="116"/>
      <c r="GV53" s="116"/>
      <c r="GW53" s="116"/>
      <c r="GX53" s="116"/>
      <c r="GY53" s="116"/>
      <c r="GZ53" s="116"/>
      <c r="HA53" s="116"/>
      <c r="HB53" s="116"/>
      <c r="HC53" s="116"/>
      <c r="HD53" s="116"/>
      <c r="HE53" s="116"/>
      <c r="HF53" s="116"/>
      <c r="HG53" s="116"/>
      <c r="HH53" s="116"/>
      <c r="HI53" s="116"/>
      <c r="HJ53" s="116">
        <f>データ!BO7</f>
        <v>71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8531</v>
      </c>
      <c r="JD53" s="123"/>
      <c r="JE53" s="123"/>
      <c r="JF53" s="123"/>
      <c r="JG53" s="123"/>
      <c r="JH53" s="123"/>
      <c r="JI53" s="123"/>
      <c r="JJ53" s="123"/>
      <c r="JK53" s="123"/>
      <c r="JL53" s="123"/>
      <c r="JM53" s="123"/>
      <c r="JN53" s="123"/>
      <c r="JO53" s="123"/>
      <c r="JP53" s="123"/>
      <c r="JQ53" s="123"/>
      <c r="JR53" s="123"/>
      <c r="JS53" s="123"/>
      <c r="JT53" s="123"/>
      <c r="JU53" s="123"/>
      <c r="JV53" s="123">
        <f>データ!BW7</f>
        <v>7762</v>
      </c>
      <c r="JW53" s="123"/>
      <c r="JX53" s="123"/>
      <c r="JY53" s="123"/>
      <c r="JZ53" s="123"/>
      <c r="KA53" s="123"/>
      <c r="KB53" s="123"/>
      <c r="KC53" s="123"/>
      <c r="KD53" s="123"/>
      <c r="KE53" s="123"/>
      <c r="KF53" s="123"/>
      <c r="KG53" s="123"/>
      <c r="KH53" s="123"/>
      <c r="KI53" s="123"/>
      <c r="KJ53" s="123"/>
      <c r="KK53" s="123"/>
      <c r="KL53" s="123"/>
      <c r="KM53" s="123"/>
      <c r="KN53" s="123"/>
      <c r="KO53" s="123">
        <f>データ!BX7</f>
        <v>7824</v>
      </c>
      <c r="KP53" s="123"/>
      <c r="KQ53" s="123"/>
      <c r="KR53" s="123"/>
      <c r="KS53" s="123"/>
      <c r="KT53" s="123"/>
      <c r="KU53" s="123"/>
      <c r="KV53" s="123"/>
      <c r="KW53" s="123"/>
      <c r="KX53" s="123"/>
      <c r="KY53" s="123"/>
      <c r="KZ53" s="123"/>
      <c r="LA53" s="123"/>
      <c r="LB53" s="123"/>
      <c r="LC53" s="123"/>
      <c r="LD53" s="123"/>
      <c r="LE53" s="123"/>
      <c r="LF53" s="123"/>
      <c r="LG53" s="123"/>
      <c r="LH53" s="123">
        <f>データ!BY7</f>
        <v>-112</v>
      </c>
      <c r="LI53" s="123"/>
      <c r="LJ53" s="123"/>
      <c r="LK53" s="123"/>
      <c r="LL53" s="123"/>
      <c r="LM53" s="123"/>
      <c r="LN53" s="123"/>
      <c r="LO53" s="123"/>
      <c r="LP53" s="123"/>
      <c r="LQ53" s="123"/>
      <c r="LR53" s="123"/>
      <c r="LS53" s="123"/>
      <c r="LT53" s="123"/>
      <c r="LU53" s="123"/>
      <c r="LV53" s="123"/>
      <c r="LW53" s="123"/>
      <c r="LX53" s="123"/>
      <c r="LY53" s="123"/>
      <c r="LZ53" s="123"/>
      <c r="MA53" s="123">
        <f>データ!BZ7</f>
        <v>-1240</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131</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519730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3000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f>データ!CB7</f>
        <v>85.4</v>
      </c>
      <c r="S77" s="111"/>
      <c r="T77" s="111"/>
      <c r="U77" s="111"/>
      <c r="V77" s="111"/>
      <c r="W77" s="111"/>
      <c r="X77" s="111"/>
      <c r="Y77" s="111"/>
      <c r="Z77" s="111"/>
      <c r="AA77" s="111"/>
      <c r="AB77" s="111"/>
      <c r="AC77" s="111"/>
      <c r="AD77" s="111"/>
      <c r="AE77" s="111"/>
      <c r="AF77" s="112"/>
      <c r="AG77" s="110">
        <f>データ!CC7</f>
        <v>86.7</v>
      </c>
      <c r="AH77" s="111"/>
      <c r="AI77" s="111"/>
      <c r="AJ77" s="111"/>
      <c r="AK77" s="111"/>
      <c r="AL77" s="111"/>
      <c r="AM77" s="111"/>
      <c r="AN77" s="111"/>
      <c r="AO77" s="111"/>
      <c r="AP77" s="111"/>
      <c r="AQ77" s="111"/>
      <c r="AR77" s="111"/>
      <c r="AS77" s="111"/>
      <c r="AT77" s="111"/>
      <c r="AU77" s="112"/>
      <c r="AV77" s="110">
        <f>データ!CD7</f>
        <v>87.2</v>
      </c>
      <c r="AW77" s="111"/>
      <c r="AX77" s="111"/>
      <c r="AY77" s="111"/>
      <c r="AZ77" s="111"/>
      <c r="BA77" s="111"/>
      <c r="BB77" s="111"/>
      <c r="BC77" s="111"/>
      <c r="BD77" s="111"/>
      <c r="BE77" s="111"/>
      <c r="BF77" s="111"/>
      <c r="BG77" s="111"/>
      <c r="BH77" s="111"/>
      <c r="BI77" s="111"/>
      <c r="BJ77" s="112"/>
      <c r="BK77" s="110">
        <f>データ!CE7</f>
        <v>47.7</v>
      </c>
      <c r="BL77" s="111"/>
      <c r="BM77" s="111"/>
      <c r="BN77" s="111"/>
      <c r="BO77" s="111"/>
      <c r="BP77" s="111"/>
      <c r="BQ77" s="111"/>
      <c r="BR77" s="111"/>
      <c r="BS77" s="111"/>
      <c r="BT77" s="111"/>
      <c r="BU77" s="111"/>
      <c r="BV77" s="111"/>
      <c r="BW77" s="111"/>
      <c r="BX77" s="111"/>
      <c r="BY77" s="112"/>
      <c r="BZ77" s="110">
        <f>データ!CF7</f>
        <v>51.8</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f>データ!CG7</f>
        <v>57.7</v>
      </c>
      <c r="S78" s="111"/>
      <c r="T78" s="111"/>
      <c r="U78" s="111"/>
      <c r="V78" s="111"/>
      <c r="W78" s="111"/>
      <c r="X78" s="111"/>
      <c r="Y78" s="111"/>
      <c r="Z78" s="111"/>
      <c r="AA78" s="111"/>
      <c r="AB78" s="111"/>
      <c r="AC78" s="111"/>
      <c r="AD78" s="111"/>
      <c r="AE78" s="111"/>
      <c r="AF78" s="112"/>
      <c r="AG78" s="110">
        <f>データ!CH7</f>
        <v>27.6</v>
      </c>
      <c r="AH78" s="111"/>
      <c r="AI78" s="111"/>
      <c r="AJ78" s="111"/>
      <c r="AK78" s="111"/>
      <c r="AL78" s="111"/>
      <c r="AM78" s="111"/>
      <c r="AN78" s="111"/>
      <c r="AO78" s="111"/>
      <c r="AP78" s="111"/>
      <c r="AQ78" s="111"/>
      <c r="AR78" s="111"/>
      <c r="AS78" s="111"/>
      <c r="AT78" s="111"/>
      <c r="AU78" s="112"/>
      <c r="AV78" s="110">
        <f>データ!CI7</f>
        <v>33.200000000000003</v>
      </c>
      <c r="AW78" s="111"/>
      <c r="AX78" s="111"/>
      <c r="AY78" s="111"/>
      <c r="AZ78" s="111"/>
      <c r="BA78" s="111"/>
      <c r="BB78" s="111"/>
      <c r="BC78" s="111"/>
      <c r="BD78" s="111"/>
      <c r="BE78" s="111"/>
      <c r="BF78" s="111"/>
      <c r="BG78" s="111"/>
      <c r="BH78" s="111"/>
      <c r="BI78" s="111"/>
      <c r="BJ78" s="112"/>
      <c r="BK78" s="110">
        <f>データ!CJ7</f>
        <v>30</v>
      </c>
      <c r="BL78" s="111"/>
      <c r="BM78" s="111"/>
      <c r="BN78" s="111"/>
      <c r="BO78" s="111"/>
      <c r="BP78" s="111"/>
      <c r="BQ78" s="111"/>
      <c r="BR78" s="111"/>
      <c r="BS78" s="111"/>
      <c r="BT78" s="111"/>
      <c r="BU78" s="111"/>
      <c r="BV78" s="111"/>
      <c r="BW78" s="111"/>
      <c r="BX78" s="111"/>
      <c r="BY78" s="112"/>
      <c r="BZ78" s="110">
        <f>データ!CK7</f>
        <v>36.6</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0</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0</v>
      </c>
      <c r="KB78" s="111"/>
      <c r="KC78" s="111"/>
      <c r="KD78" s="111"/>
      <c r="KE78" s="111"/>
      <c r="KF78" s="111"/>
      <c r="KG78" s="111"/>
      <c r="KH78" s="111"/>
      <c r="KI78" s="111"/>
      <c r="KJ78" s="111"/>
      <c r="KK78" s="111"/>
      <c r="KL78" s="111"/>
      <c r="KM78" s="111"/>
      <c r="KN78" s="111"/>
      <c r="KO78" s="112"/>
      <c r="KP78" s="110">
        <f>データ!DF7</f>
        <v>0</v>
      </c>
      <c r="KQ78" s="111"/>
      <c r="KR78" s="111"/>
      <c r="KS78" s="111"/>
      <c r="KT78" s="111"/>
      <c r="KU78" s="111"/>
      <c r="KV78" s="111"/>
      <c r="KW78" s="111"/>
      <c r="KX78" s="111"/>
      <c r="KY78" s="111"/>
      <c r="KZ78" s="111"/>
      <c r="LA78" s="111"/>
      <c r="LB78" s="111"/>
      <c r="LC78" s="111"/>
      <c r="LD78" s="112"/>
      <c r="LE78" s="110">
        <f>データ!DG7</f>
        <v>0</v>
      </c>
      <c r="LF78" s="111"/>
      <c r="LG78" s="111"/>
      <c r="LH78" s="111"/>
      <c r="LI78" s="111"/>
      <c r="LJ78" s="111"/>
      <c r="LK78" s="111"/>
      <c r="LL78" s="111"/>
      <c r="LM78" s="111"/>
      <c r="LN78" s="111"/>
      <c r="LO78" s="111"/>
      <c r="LP78" s="111"/>
      <c r="LQ78" s="111"/>
      <c r="LR78" s="111"/>
      <c r="LS78" s="112"/>
      <c r="LT78" s="110">
        <f>データ!DH7</f>
        <v>0</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48</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wD58osuiAkideB5l3eMvzJOnra/JKQu86QbXNXHUFH0Pe1p3gDZtknB/G+EBVE91bMZU8QIOqTavROV3l2eB6A==" saltValue="hQieG9Rn49HDBbScIddTO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103</v>
      </c>
      <c r="BG5" s="47" t="s">
        <v>90</v>
      </c>
      <c r="BH5" s="47" t="s">
        <v>91</v>
      </c>
      <c r="BI5" s="47" t="s">
        <v>92</v>
      </c>
      <c r="BJ5" s="47" t="s">
        <v>93</v>
      </c>
      <c r="BK5" s="47" t="s">
        <v>94</v>
      </c>
      <c r="BL5" s="47" t="s">
        <v>95</v>
      </c>
      <c r="BM5" s="47" t="s">
        <v>96</v>
      </c>
      <c r="BN5" s="47" t="s">
        <v>97</v>
      </c>
      <c r="BO5" s="47" t="s">
        <v>98</v>
      </c>
      <c r="BP5" s="47" t="s">
        <v>99</v>
      </c>
      <c r="BQ5" s="47" t="s">
        <v>103</v>
      </c>
      <c r="BR5" s="47" t="s">
        <v>90</v>
      </c>
      <c r="BS5" s="47" t="s">
        <v>104</v>
      </c>
      <c r="BT5" s="47" t="s">
        <v>92</v>
      </c>
      <c r="BU5" s="47" t="s">
        <v>105</v>
      </c>
      <c r="BV5" s="47" t="s">
        <v>94</v>
      </c>
      <c r="BW5" s="47" t="s">
        <v>95</v>
      </c>
      <c r="BX5" s="47" t="s">
        <v>96</v>
      </c>
      <c r="BY5" s="47" t="s">
        <v>97</v>
      </c>
      <c r="BZ5" s="47" t="s">
        <v>98</v>
      </c>
      <c r="CA5" s="47" t="s">
        <v>99</v>
      </c>
      <c r="CB5" s="47" t="s">
        <v>89</v>
      </c>
      <c r="CC5" s="47" t="s">
        <v>90</v>
      </c>
      <c r="CD5" s="47" t="s">
        <v>91</v>
      </c>
      <c r="CE5" s="47" t="s">
        <v>92</v>
      </c>
      <c r="CF5" s="47" t="s">
        <v>105</v>
      </c>
      <c r="CG5" s="47" t="s">
        <v>94</v>
      </c>
      <c r="CH5" s="47" t="s">
        <v>95</v>
      </c>
      <c r="CI5" s="47" t="s">
        <v>96</v>
      </c>
      <c r="CJ5" s="47" t="s">
        <v>97</v>
      </c>
      <c r="CK5" s="47" t="s">
        <v>98</v>
      </c>
      <c r="CL5" s="47" t="s">
        <v>99</v>
      </c>
      <c r="CM5" s="148"/>
      <c r="CN5" s="148"/>
      <c r="CO5" s="47" t="s">
        <v>103</v>
      </c>
      <c r="CP5" s="47" t="s">
        <v>90</v>
      </c>
      <c r="CQ5" s="47" t="s">
        <v>91</v>
      </c>
      <c r="CR5" s="47" t="s">
        <v>102</v>
      </c>
      <c r="CS5" s="47" t="s">
        <v>105</v>
      </c>
      <c r="CT5" s="47" t="s">
        <v>94</v>
      </c>
      <c r="CU5" s="47" t="s">
        <v>95</v>
      </c>
      <c r="CV5" s="47" t="s">
        <v>96</v>
      </c>
      <c r="CW5" s="47" t="s">
        <v>97</v>
      </c>
      <c r="CX5" s="47" t="s">
        <v>98</v>
      </c>
      <c r="CY5" s="47" t="s">
        <v>99</v>
      </c>
      <c r="CZ5" s="47" t="s">
        <v>89</v>
      </c>
      <c r="DA5" s="47" t="s">
        <v>101</v>
      </c>
      <c r="DB5" s="47" t="s">
        <v>104</v>
      </c>
      <c r="DC5" s="47" t="s">
        <v>106</v>
      </c>
      <c r="DD5" s="47" t="s">
        <v>107</v>
      </c>
      <c r="DE5" s="47" t="s">
        <v>94</v>
      </c>
      <c r="DF5" s="47" t="s">
        <v>95</v>
      </c>
      <c r="DG5" s="47" t="s">
        <v>96</v>
      </c>
      <c r="DH5" s="47" t="s">
        <v>97</v>
      </c>
      <c r="DI5" s="47" t="s">
        <v>98</v>
      </c>
      <c r="DJ5" s="47" t="s">
        <v>35</v>
      </c>
      <c r="DK5" s="47" t="s">
        <v>89</v>
      </c>
      <c r="DL5" s="47" t="s">
        <v>90</v>
      </c>
      <c r="DM5" s="47" t="s">
        <v>104</v>
      </c>
      <c r="DN5" s="47" t="s">
        <v>106</v>
      </c>
      <c r="DO5" s="47" t="s">
        <v>108</v>
      </c>
      <c r="DP5" s="47" t="s">
        <v>94</v>
      </c>
      <c r="DQ5" s="47" t="s">
        <v>95</v>
      </c>
      <c r="DR5" s="47" t="s">
        <v>96</v>
      </c>
      <c r="DS5" s="47" t="s">
        <v>97</v>
      </c>
      <c r="DT5" s="47" t="s">
        <v>98</v>
      </c>
      <c r="DU5" s="47" t="s">
        <v>99</v>
      </c>
    </row>
    <row r="6" spans="1:125" s="54" customFormat="1" x14ac:dyDescent="0.2">
      <c r="A6" s="37" t="s">
        <v>109</v>
      </c>
      <c r="B6" s="48">
        <f>B8</f>
        <v>2021</v>
      </c>
      <c r="C6" s="48">
        <f t="shared" ref="C6:X6" si="1">C8</f>
        <v>360007</v>
      </c>
      <c r="D6" s="48">
        <f t="shared" si="1"/>
        <v>46</v>
      </c>
      <c r="E6" s="48">
        <f t="shared" si="1"/>
        <v>14</v>
      </c>
      <c r="F6" s="48">
        <f t="shared" si="1"/>
        <v>0</v>
      </c>
      <c r="G6" s="48">
        <f t="shared" si="1"/>
        <v>2</v>
      </c>
      <c r="H6" s="48" t="str">
        <f>SUBSTITUTE(H8,"　","")</f>
        <v>徳島県</v>
      </c>
      <c r="I6" s="48" t="str">
        <f t="shared" si="1"/>
        <v>松茂駐車場</v>
      </c>
      <c r="J6" s="48" t="str">
        <f t="shared" si="1"/>
        <v>法適用</v>
      </c>
      <c r="K6" s="48" t="str">
        <f t="shared" si="1"/>
        <v>駐車場整備事業</v>
      </c>
      <c r="L6" s="48" t="str">
        <f t="shared" si="1"/>
        <v>-</v>
      </c>
      <c r="M6" s="48" t="str">
        <f t="shared" si="1"/>
        <v>Ａ３Ｂ２</v>
      </c>
      <c r="N6" s="48" t="str">
        <f t="shared" si="1"/>
        <v>自治体職員</v>
      </c>
      <c r="O6" s="49">
        <f t="shared" si="1"/>
        <v>93.8</v>
      </c>
      <c r="P6" s="50" t="str">
        <f t="shared" si="1"/>
        <v>届出駐車場</v>
      </c>
      <c r="Q6" s="50" t="str">
        <f t="shared" si="1"/>
        <v>広場式</v>
      </c>
      <c r="R6" s="51">
        <f t="shared" si="1"/>
        <v>19</v>
      </c>
      <c r="S6" s="50" t="str">
        <f t="shared" si="1"/>
        <v>公共施設</v>
      </c>
      <c r="T6" s="50" t="str">
        <f t="shared" si="1"/>
        <v>無</v>
      </c>
      <c r="U6" s="51">
        <f t="shared" si="1"/>
        <v>2870</v>
      </c>
      <c r="V6" s="51">
        <f t="shared" si="1"/>
        <v>230</v>
      </c>
      <c r="W6" s="51">
        <f t="shared" si="1"/>
        <v>100</v>
      </c>
      <c r="X6" s="50" t="str">
        <f t="shared" si="1"/>
        <v>利用料金制</v>
      </c>
      <c r="Y6" s="52">
        <f>IF(Y8="-",NA(),Y8)</f>
        <v>335.7</v>
      </c>
      <c r="Z6" s="52">
        <f t="shared" ref="Z6:AH6" si="2">IF(Z8="-",NA(),Z8)</f>
        <v>137.9</v>
      </c>
      <c r="AA6" s="52">
        <f t="shared" si="2"/>
        <v>519.79999999999995</v>
      </c>
      <c r="AB6" s="52">
        <f t="shared" si="2"/>
        <v>29.3</v>
      </c>
      <c r="AC6" s="52">
        <f t="shared" si="2"/>
        <v>47.9</v>
      </c>
      <c r="AD6" s="52">
        <f t="shared" si="2"/>
        <v>291.5</v>
      </c>
      <c r="AE6" s="52">
        <f t="shared" si="2"/>
        <v>147.30000000000001</v>
      </c>
      <c r="AF6" s="52">
        <f t="shared" si="2"/>
        <v>253.2</v>
      </c>
      <c r="AG6" s="52">
        <f t="shared" si="2"/>
        <v>90.6</v>
      </c>
      <c r="AH6" s="52">
        <f t="shared" si="2"/>
        <v>95.5</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97.9</v>
      </c>
      <c r="BG6" s="52">
        <f t="shared" ref="BG6:BO6" si="5">IF(BG8="-",NA(),BG8)</f>
        <v>67.2</v>
      </c>
      <c r="BH6" s="52">
        <f t="shared" si="5"/>
        <v>91.5</v>
      </c>
      <c r="BI6" s="52">
        <f t="shared" si="5"/>
        <v>-195.2</v>
      </c>
      <c r="BJ6" s="52">
        <f t="shared" si="5"/>
        <v>288.10000000000002</v>
      </c>
      <c r="BK6" s="52">
        <f t="shared" si="5"/>
        <v>73.400000000000006</v>
      </c>
      <c r="BL6" s="52">
        <f t="shared" si="5"/>
        <v>43.5</v>
      </c>
      <c r="BM6" s="52">
        <f t="shared" si="5"/>
        <v>59.5</v>
      </c>
      <c r="BN6" s="52">
        <f t="shared" si="5"/>
        <v>-40.799999999999997</v>
      </c>
      <c r="BO6" s="52">
        <f t="shared" si="5"/>
        <v>71</v>
      </c>
      <c r="BP6" s="49" t="str">
        <f>IF(BP8="-","",IF(BP8="-","【-】","【"&amp;SUBSTITUTE(TEXT(BP8,"#,##0.0"),"-","△")&amp;"】"))</f>
        <v>【35.1】</v>
      </c>
      <c r="BQ6" s="53">
        <f>IF(BQ8="-",NA(),BQ8)</f>
        <v>6219</v>
      </c>
      <c r="BR6" s="53">
        <f t="shared" ref="BR6:BZ6" si="6">IF(BR8="-",NA(),BR8)</f>
        <v>2856</v>
      </c>
      <c r="BS6" s="53">
        <f t="shared" si="6"/>
        <v>3924</v>
      </c>
      <c r="BT6" s="53">
        <f t="shared" si="6"/>
        <v>-4131</v>
      </c>
      <c r="BU6" s="53">
        <f t="shared" si="6"/>
        <v>-8548</v>
      </c>
      <c r="BV6" s="53">
        <f t="shared" si="6"/>
        <v>8531</v>
      </c>
      <c r="BW6" s="53">
        <f t="shared" si="6"/>
        <v>7762</v>
      </c>
      <c r="BX6" s="53">
        <f t="shared" si="6"/>
        <v>7824</v>
      </c>
      <c r="BY6" s="53">
        <f t="shared" si="6"/>
        <v>-112</v>
      </c>
      <c r="BZ6" s="53">
        <f t="shared" si="6"/>
        <v>-1240</v>
      </c>
      <c r="CA6" s="51" t="str">
        <f>IF(CA8="-","",IF(CA8="-","【-】","【"&amp;SUBSTITUTE(TEXT(CA8,"#,##0"),"-","△")&amp;"】"))</f>
        <v>【11,770】</v>
      </c>
      <c r="CB6" s="52">
        <f>IF(CB8="-",NA(),CB8)</f>
        <v>85.4</v>
      </c>
      <c r="CC6" s="52">
        <f t="shared" ref="CC6:CK6" si="7">IF(CC8="-",NA(),CC8)</f>
        <v>86.7</v>
      </c>
      <c r="CD6" s="52">
        <f t="shared" si="7"/>
        <v>87.2</v>
      </c>
      <c r="CE6" s="52">
        <f t="shared" si="7"/>
        <v>47.7</v>
      </c>
      <c r="CF6" s="52">
        <f t="shared" si="7"/>
        <v>51.8</v>
      </c>
      <c r="CG6" s="52">
        <f t="shared" si="7"/>
        <v>57.7</v>
      </c>
      <c r="CH6" s="52">
        <f t="shared" si="7"/>
        <v>27.6</v>
      </c>
      <c r="CI6" s="52">
        <f t="shared" si="7"/>
        <v>33.200000000000003</v>
      </c>
      <c r="CJ6" s="52">
        <f t="shared" si="7"/>
        <v>30</v>
      </c>
      <c r="CK6" s="52">
        <f t="shared" si="7"/>
        <v>36.6</v>
      </c>
      <c r="CL6" s="49" t="str">
        <f>IF(CL8="-","",IF(CL8="-","【-】","【"&amp;SUBSTITUTE(TEXT(CL8,"#,##0.0"),"-","△")&amp;"】"))</f>
        <v>【53.6】</v>
      </c>
      <c r="CM6" s="51">
        <f t="shared" ref="CM6:CN6" si="8">CM8</f>
        <v>519730</v>
      </c>
      <c r="CN6" s="51">
        <f t="shared" si="8"/>
        <v>3000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73</v>
      </c>
      <c r="DL6" s="52">
        <f t="shared" ref="DL6:DT6" si="11">IF(DL8="-",NA(),DL8)</f>
        <v>74.8</v>
      </c>
      <c r="DM6" s="52">
        <f t="shared" si="11"/>
        <v>70.900000000000006</v>
      </c>
      <c r="DN6" s="52">
        <f t="shared" si="11"/>
        <v>23.5</v>
      </c>
      <c r="DO6" s="52">
        <f t="shared" si="11"/>
        <v>31.3</v>
      </c>
      <c r="DP6" s="52">
        <f t="shared" si="11"/>
        <v>105.3</v>
      </c>
      <c r="DQ6" s="52">
        <f t="shared" si="11"/>
        <v>98.5</v>
      </c>
      <c r="DR6" s="52">
        <f t="shared" si="11"/>
        <v>94.3</v>
      </c>
      <c r="DS6" s="52">
        <f t="shared" si="11"/>
        <v>65.5</v>
      </c>
      <c r="DT6" s="52">
        <f t="shared" si="11"/>
        <v>66.5</v>
      </c>
      <c r="DU6" s="49" t="str">
        <f>IF(DU8="-","",IF(DU8="-","【-】","【"&amp;SUBSTITUTE(TEXT(DU8,"#,##0.0"),"-","△")&amp;"】"))</f>
        <v>【111.4】</v>
      </c>
    </row>
    <row r="7" spans="1:125" s="54" customFormat="1" x14ac:dyDescent="0.2">
      <c r="A7" s="37" t="s">
        <v>110</v>
      </c>
      <c r="B7" s="48">
        <f t="shared" ref="B7:X7" si="12">B8</f>
        <v>2021</v>
      </c>
      <c r="C7" s="48">
        <f t="shared" si="12"/>
        <v>360007</v>
      </c>
      <c r="D7" s="48">
        <f t="shared" si="12"/>
        <v>46</v>
      </c>
      <c r="E7" s="48">
        <f t="shared" si="12"/>
        <v>14</v>
      </c>
      <c r="F7" s="48">
        <f t="shared" si="12"/>
        <v>0</v>
      </c>
      <c r="G7" s="48">
        <f t="shared" si="12"/>
        <v>2</v>
      </c>
      <c r="H7" s="48" t="str">
        <f t="shared" si="12"/>
        <v>徳島県</v>
      </c>
      <c r="I7" s="48" t="str">
        <f t="shared" si="12"/>
        <v>松茂駐車場</v>
      </c>
      <c r="J7" s="48" t="str">
        <f t="shared" si="12"/>
        <v>法適用</v>
      </c>
      <c r="K7" s="48" t="str">
        <f t="shared" si="12"/>
        <v>駐車場整備事業</v>
      </c>
      <c r="L7" s="48" t="str">
        <f t="shared" si="12"/>
        <v>-</v>
      </c>
      <c r="M7" s="48" t="str">
        <f t="shared" si="12"/>
        <v>Ａ３Ｂ２</v>
      </c>
      <c r="N7" s="48" t="str">
        <f t="shared" si="12"/>
        <v>自治体職員</v>
      </c>
      <c r="O7" s="49">
        <f t="shared" si="12"/>
        <v>93.8</v>
      </c>
      <c r="P7" s="50" t="str">
        <f t="shared" si="12"/>
        <v>届出駐車場</v>
      </c>
      <c r="Q7" s="50" t="str">
        <f t="shared" si="12"/>
        <v>広場式</v>
      </c>
      <c r="R7" s="51">
        <f t="shared" si="12"/>
        <v>19</v>
      </c>
      <c r="S7" s="50" t="str">
        <f t="shared" si="12"/>
        <v>公共施設</v>
      </c>
      <c r="T7" s="50" t="str">
        <f t="shared" si="12"/>
        <v>無</v>
      </c>
      <c r="U7" s="51">
        <f t="shared" si="12"/>
        <v>2870</v>
      </c>
      <c r="V7" s="51">
        <f t="shared" si="12"/>
        <v>230</v>
      </c>
      <c r="W7" s="51">
        <f t="shared" si="12"/>
        <v>100</v>
      </c>
      <c r="X7" s="50" t="str">
        <f t="shared" si="12"/>
        <v>利用料金制</v>
      </c>
      <c r="Y7" s="52">
        <f>Y8</f>
        <v>335.7</v>
      </c>
      <c r="Z7" s="52">
        <f t="shared" ref="Z7:AH7" si="13">Z8</f>
        <v>137.9</v>
      </c>
      <c r="AA7" s="52">
        <f t="shared" si="13"/>
        <v>519.79999999999995</v>
      </c>
      <c r="AB7" s="52">
        <f t="shared" si="13"/>
        <v>29.3</v>
      </c>
      <c r="AC7" s="52">
        <f t="shared" si="13"/>
        <v>47.9</v>
      </c>
      <c r="AD7" s="52">
        <f t="shared" si="13"/>
        <v>291.5</v>
      </c>
      <c r="AE7" s="52">
        <f t="shared" si="13"/>
        <v>147.30000000000001</v>
      </c>
      <c r="AF7" s="52">
        <f t="shared" si="13"/>
        <v>253.2</v>
      </c>
      <c r="AG7" s="52">
        <f t="shared" si="13"/>
        <v>90.6</v>
      </c>
      <c r="AH7" s="52">
        <f t="shared" si="13"/>
        <v>95.5</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97.9</v>
      </c>
      <c r="BG7" s="52">
        <f t="shared" ref="BG7:BO7" si="16">BG8</f>
        <v>67.2</v>
      </c>
      <c r="BH7" s="52">
        <f t="shared" si="16"/>
        <v>91.5</v>
      </c>
      <c r="BI7" s="52">
        <f t="shared" si="16"/>
        <v>-195.2</v>
      </c>
      <c r="BJ7" s="52">
        <f t="shared" si="16"/>
        <v>288.10000000000002</v>
      </c>
      <c r="BK7" s="52">
        <f t="shared" si="16"/>
        <v>73.400000000000006</v>
      </c>
      <c r="BL7" s="52">
        <f t="shared" si="16"/>
        <v>43.5</v>
      </c>
      <c r="BM7" s="52">
        <f t="shared" si="16"/>
        <v>59.5</v>
      </c>
      <c r="BN7" s="52">
        <f t="shared" si="16"/>
        <v>-40.799999999999997</v>
      </c>
      <c r="BO7" s="52">
        <f t="shared" si="16"/>
        <v>71</v>
      </c>
      <c r="BP7" s="49"/>
      <c r="BQ7" s="53">
        <f>BQ8</f>
        <v>6219</v>
      </c>
      <c r="BR7" s="53">
        <f t="shared" ref="BR7:BZ7" si="17">BR8</f>
        <v>2856</v>
      </c>
      <c r="BS7" s="53">
        <f t="shared" si="17"/>
        <v>3924</v>
      </c>
      <c r="BT7" s="53">
        <f t="shared" si="17"/>
        <v>-4131</v>
      </c>
      <c r="BU7" s="53">
        <f t="shared" si="17"/>
        <v>-8548</v>
      </c>
      <c r="BV7" s="53">
        <f t="shared" si="17"/>
        <v>8531</v>
      </c>
      <c r="BW7" s="53">
        <f t="shared" si="17"/>
        <v>7762</v>
      </c>
      <c r="BX7" s="53">
        <f t="shared" si="17"/>
        <v>7824</v>
      </c>
      <c r="BY7" s="53">
        <f t="shared" si="17"/>
        <v>-112</v>
      </c>
      <c r="BZ7" s="53">
        <f t="shared" si="17"/>
        <v>-1240</v>
      </c>
      <c r="CA7" s="51"/>
      <c r="CB7" s="52">
        <f>CB8</f>
        <v>85.4</v>
      </c>
      <c r="CC7" s="52">
        <f t="shared" ref="CC7:CK7" si="18">CC8</f>
        <v>86.7</v>
      </c>
      <c r="CD7" s="52">
        <f t="shared" si="18"/>
        <v>87.2</v>
      </c>
      <c r="CE7" s="52">
        <f t="shared" si="18"/>
        <v>47.7</v>
      </c>
      <c r="CF7" s="52">
        <f t="shared" si="18"/>
        <v>51.8</v>
      </c>
      <c r="CG7" s="52">
        <f t="shared" si="18"/>
        <v>57.7</v>
      </c>
      <c r="CH7" s="52">
        <f t="shared" si="18"/>
        <v>27.6</v>
      </c>
      <c r="CI7" s="52">
        <f t="shared" si="18"/>
        <v>33.200000000000003</v>
      </c>
      <c r="CJ7" s="52">
        <f t="shared" si="18"/>
        <v>30</v>
      </c>
      <c r="CK7" s="52">
        <f t="shared" si="18"/>
        <v>36.6</v>
      </c>
      <c r="CL7" s="49"/>
      <c r="CM7" s="51">
        <f>CM8</f>
        <v>519730</v>
      </c>
      <c r="CN7" s="51">
        <f>CN8</f>
        <v>3000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73</v>
      </c>
      <c r="DL7" s="52">
        <f t="shared" ref="DL7:DT7" si="21">DL8</f>
        <v>74.8</v>
      </c>
      <c r="DM7" s="52">
        <f t="shared" si="21"/>
        <v>70.900000000000006</v>
      </c>
      <c r="DN7" s="52">
        <f t="shared" si="21"/>
        <v>23.5</v>
      </c>
      <c r="DO7" s="52">
        <f t="shared" si="21"/>
        <v>31.3</v>
      </c>
      <c r="DP7" s="52">
        <f t="shared" si="21"/>
        <v>105.3</v>
      </c>
      <c r="DQ7" s="52">
        <f t="shared" si="21"/>
        <v>98.5</v>
      </c>
      <c r="DR7" s="52">
        <f t="shared" si="21"/>
        <v>94.3</v>
      </c>
      <c r="DS7" s="52">
        <f t="shared" si="21"/>
        <v>65.5</v>
      </c>
      <c r="DT7" s="52">
        <f t="shared" si="21"/>
        <v>66.5</v>
      </c>
      <c r="DU7" s="49"/>
    </row>
    <row r="8" spans="1:125" s="54" customFormat="1" x14ac:dyDescent="0.2">
      <c r="A8" s="37"/>
      <c r="B8" s="55">
        <v>2021</v>
      </c>
      <c r="C8" s="55">
        <v>360007</v>
      </c>
      <c r="D8" s="55">
        <v>46</v>
      </c>
      <c r="E8" s="55">
        <v>14</v>
      </c>
      <c r="F8" s="55">
        <v>0</v>
      </c>
      <c r="G8" s="55">
        <v>2</v>
      </c>
      <c r="H8" s="55" t="s">
        <v>111</v>
      </c>
      <c r="I8" s="55" t="s">
        <v>112</v>
      </c>
      <c r="J8" s="55" t="s">
        <v>113</v>
      </c>
      <c r="K8" s="55" t="s">
        <v>114</v>
      </c>
      <c r="L8" s="55" t="s">
        <v>115</v>
      </c>
      <c r="M8" s="55" t="s">
        <v>116</v>
      </c>
      <c r="N8" s="55" t="s">
        <v>117</v>
      </c>
      <c r="O8" s="56">
        <v>93.8</v>
      </c>
      <c r="P8" s="57" t="s">
        <v>118</v>
      </c>
      <c r="Q8" s="57" t="s">
        <v>119</v>
      </c>
      <c r="R8" s="58">
        <v>19</v>
      </c>
      <c r="S8" s="57" t="s">
        <v>120</v>
      </c>
      <c r="T8" s="57" t="s">
        <v>121</v>
      </c>
      <c r="U8" s="58">
        <v>2870</v>
      </c>
      <c r="V8" s="58">
        <v>230</v>
      </c>
      <c r="W8" s="58">
        <v>100</v>
      </c>
      <c r="X8" s="57" t="s">
        <v>122</v>
      </c>
      <c r="Y8" s="59">
        <v>335.7</v>
      </c>
      <c r="Z8" s="59">
        <v>137.9</v>
      </c>
      <c r="AA8" s="59">
        <v>519.79999999999995</v>
      </c>
      <c r="AB8" s="59">
        <v>29.3</v>
      </c>
      <c r="AC8" s="59">
        <v>47.9</v>
      </c>
      <c r="AD8" s="59">
        <v>291.5</v>
      </c>
      <c r="AE8" s="59">
        <v>147.30000000000001</v>
      </c>
      <c r="AF8" s="59">
        <v>253.2</v>
      </c>
      <c r="AG8" s="59">
        <v>90.6</v>
      </c>
      <c r="AH8" s="59">
        <v>95.5</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97.9</v>
      </c>
      <c r="BG8" s="59">
        <v>67.2</v>
      </c>
      <c r="BH8" s="59">
        <v>91.5</v>
      </c>
      <c r="BI8" s="59">
        <v>-195.2</v>
      </c>
      <c r="BJ8" s="59">
        <v>288.10000000000002</v>
      </c>
      <c r="BK8" s="59">
        <v>73.400000000000006</v>
      </c>
      <c r="BL8" s="59">
        <v>43.5</v>
      </c>
      <c r="BM8" s="59">
        <v>59.5</v>
      </c>
      <c r="BN8" s="59">
        <v>-40.799999999999997</v>
      </c>
      <c r="BO8" s="59">
        <v>71</v>
      </c>
      <c r="BP8" s="56">
        <v>35.1</v>
      </c>
      <c r="BQ8" s="60">
        <v>6219</v>
      </c>
      <c r="BR8" s="60">
        <v>2856</v>
      </c>
      <c r="BS8" s="60">
        <v>3924</v>
      </c>
      <c r="BT8" s="61">
        <v>-4131</v>
      </c>
      <c r="BU8" s="61">
        <v>-8548</v>
      </c>
      <c r="BV8" s="60">
        <v>8531</v>
      </c>
      <c r="BW8" s="60">
        <v>7762</v>
      </c>
      <c r="BX8" s="60">
        <v>7824</v>
      </c>
      <c r="BY8" s="60">
        <v>-112</v>
      </c>
      <c r="BZ8" s="60">
        <v>-1240</v>
      </c>
      <c r="CA8" s="58">
        <v>11770</v>
      </c>
      <c r="CB8" s="59">
        <v>85.4</v>
      </c>
      <c r="CC8" s="59">
        <v>86.7</v>
      </c>
      <c r="CD8" s="59">
        <v>87.2</v>
      </c>
      <c r="CE8" s="59">
        <v>47.7</v>
      </c>
      <c r="CF8" s="59">
        <v>51.8</v>
      </c>
      <c r="CG8" s="59">
        <v>57.7</v>
      </c>
      <c r="CH8" s="59">
        <v>27.6</v>
      </c>
      <c r="CI8" s="59">
        <v>33.200000000000003</v>
      </c>
      <c r="CJ8" s="59">
        <v>30</v>
      </c>
      <c r="CK8" s="59">
        <v>36.6</v>
      </c>
      <c r="CL8" s="56">
        <v>53.6</v>
      </c>
      <c r="CM8" s="58">
        <v>519730</v>
      </c>
      <c r="CN8" s="58">
        <v>3000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73</v>
      </c>
      <c r="DL8" s="59">
        <v>74.8</v>
      </c>
      <c r="DM8" s="59">
        <v>70.900000000000006</v>
      </c>
      <c r="DN8" s="59">
        <v>23.5</v>
      </c>
      <c r="DO8" s="59">
        <v>31.3</v>
      </c>
      <c r="DP8" s="59">
        <v>105.3</v>
      </c>
      <c r="DQ8" s="59">
        <v>98.5</v>
      </c>
      <c r="DR8" s="59">
        <v>94.3</v>
      </c>
      <c r="DS8" s="59">
        <v>65.5</v>
      </c>
      <c r="DT8" s="59">
        <v>66.5</v>
      </c>
      <c r="DU8" s="56">
        <v>111.4</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kakeo akane</cp:lastModifiedBy>
  <cp:lastPrinted>2023-01-20T10:21:53Z</cp:lastPrinted>
  <dcterms:created xsi:type="dcterms:W3CDTF">2022-12-09T03:23:40Z</dcterms:created>
  <dcterms:modified xsi:type="dcterms:W3CDTF">2023-01-23T05:47:21Z</dcterms:modified>
  <cp:category/>
</cp:coreProperties>
</file>