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7 完成（3月末公表分）\都道府県\"/>
    </mc:Choice>
  </mc:AlternateContent>
  <xr:revisionPtr revIDLastSave="0" documentId="13_ncr:1_{6557095E-FEC4-4A35-9967-2401759E9A7A}" xr6:coauthVersionLast="36" xr6:coauthVersionMax="36" xr10:uidLastSave="{00000000-0000-0000-0000-000000000000}"/>
  <bookViews>
    <workbookView xWindow="0" yWindow="0" windowWidth="15360" windowHeight="7640" tabRatio="7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B102" i="12"/>
  <c r="CW102" i="12"/>
  <c r="CR102"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C34" i="10"/>
  <c r="U33" i="10"/>
  <c r="C33" i="10"/>
  <c r="C32"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C40" i="10" s="1"/>
  <c r="U32" i="10"/>
  <c r="AM32" i="10" l="1"/>
  <c r="AM33" i="10" s="1"/>
  <c r="AM34" i="10" s="1"/>
  <c r="AM35" i="10" s="1"/>
  <c r="AM36" i="10" s="1"/>
  <c r="BE32" i="10" l="1"/>
  <c r="BE33" i="10" s="1"/>
  <c r="BW32" i="10" l="1"/>
  <c r="BW33"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<sst xmlns="http://schemas.openxmlformats.org/spreadsheetml/2006/main" count="1150" uniqueCount="597">
  <si>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</si>
  <si>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</si>
  <si>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</si>
  <si>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</si>
  <si>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</si>
  <si>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</si>
  <si>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</si>
  <si>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</si>
  <si>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</si>
  <si>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</si>
  <si>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</si>
  <si>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</si>
  <si>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</si>
  <si>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</si>
  <si>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</si>
  <si>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</si>
  <si>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</si>
  <si>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</si>
  <si>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</si>
  <si>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</si>
  <si>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</si>
  <si>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</si>
  <si>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</si>
  <si>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</si>
  <si>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</si>
  <si>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</si>
  <si>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</si>
  <si>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</si>
  <si>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</si>
  <si>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</si>
  <si>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</si>
  <si>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</si>
  <si>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</si>
  <si>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</si>
  <si>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</si>
  <si>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</si>
  <si>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</si>
  <si>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</si>
  <si>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</si>
  <si>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</si>
  <si>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</si>
  <si>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</si>
  <si>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</si>
  <si>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</si>
  <si>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</si>
  <si>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</si>
  <si>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</si>
  <si>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</si>
  <si>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</si>
  <si>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</si>
  <si>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</si>
  <si>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</si>
  <si>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</si>
  <si>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</si>
  <si>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</si>
  <si>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</si>
  <si>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</si>
  <si>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</si>
  <si>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</si>
  <si>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</si>
  <si>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</si>
  <si>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</si>
  <si>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</si>
  <si>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</si>
  <si>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</si>
  <si>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</si>
  <si>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</si>
  <si>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</si>
  <si>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</si>
  <si>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</si>
  <si>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</si>
  <si>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</si>
  <si>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</si>
  <si>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</si>
  <si>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</si>
  <si>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</si>
  <si>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</si>
  <si>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</si>
  <si>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</si>
  <si>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</si>
  <si>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</si>
  <si>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</si>
  <si>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三重県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</si>
  <si>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</si>
  <si>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</si>
  <si>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</si>
  <si>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</si>
  <si>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</si>
  <si>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</si>
  <si>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</si>
  <si>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</si>
  <si>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</si>
  <si>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</si>
  <si>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</si>
  <si>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</si>
  <si>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</si>
  <si>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</si>
  <si>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</si>
  <si>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</si>
  <si>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</si>
  <si>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</si>
  <si>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</si>
  <si>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</si>
  <si>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</si>
  <si>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</si>
  <si>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</si>
  <si>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</si>
  <si>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</si>
  <si>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</si>
  <si>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</si>
  <si>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</si>
  <si>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</si>
  <si>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</si>
  <si>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</si>
  <si>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</si>
  <si>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</si>
  <si>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</si>
  <si>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</si>
  <si>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</si>
  <si>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</si>
  <si>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</si>
  <si>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</si>
  <si>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</si>
  <si>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</si>
  <si>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</si>
  <si>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</si>
  <si>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</si>
  <si>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</si>
  <si>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</si>
  <si>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</si>
  <si>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</si>
  <si>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</si>
  <si>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</si>
  <si>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</si>
  <si>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</si>
  <si>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</si>
  <si>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</si>
  <si>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</si>
  <si>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</si>
  <si>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</si>
  <si>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</si>
  <si>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</si>
  <si>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</si>
  <si>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</si>
  <si>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</si>
  <si>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</si>
  <si>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</si>
  <si>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</si>
  <si>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</si>
  <si>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</si>
  <si>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</si>
  <si>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</si>
  <si>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</si>
  <si>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</si>
  <si>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</si>
  <si>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</si>
  <si>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</si>
  <si>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</si>
  <si>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</si>
  <si>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</si>
  <si>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</si>
  <si>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</si>
  <si>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</si>
  <si>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</si>
  <si>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</si>
  <si>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</si>
  <si>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</si>
  <si>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</si>
  <si>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</si>
  <si>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</si>
  <si>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</si>
  <si>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</si>
  <si>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</si>
  <si>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</si>
  <si>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</si>
  <si>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</si>
  <si>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</si>
  <si>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</si>
  <si>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</si>
  <si>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</si>
  <si>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</si>
  <si>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</si>
  <si>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</si>
  <si>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</si>
  <si>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三重県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</si>
  <si>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</si>
  <si>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</si>
  <si>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</si>
  <si>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</si>
  <si>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</si>
  <si>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</si>
  <si>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</si>
  <si>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</si>
  <si>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</si>
  <si>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</si>
  <si>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</si>
  <si>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</si>
  <si>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</si>
  <si>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</si>
  <si>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</si>
  <si>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</si>
  <si>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</si>
  <si>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</si>
  <si>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</si>
  <si>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</si>
  <si>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</si>
  <si>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</si>
  <si>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</si>
  <si>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</si>
  <si>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</si>
  <si>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</si>
  <si>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</si>
  <si>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</si>
  <si>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</si>
  <si>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</si>
  <si>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</si>
  <si>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</si>
  <si>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</si>
  <si>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</si>
  <si>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</si>
  <si>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</si>
  <si>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</si>
  <si>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</si>
  <si>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</si>
  <si>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</si>
  <si>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</si>
  <si>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</si>
  <si>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</si>
  <si>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</si>
  <si>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</si>
  <si>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</si>
  <si>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</si>
  <si>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</si>
  <si>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</si>
  <si>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</si>
  <si>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</si>
  <si>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</si>
  <si>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</si>
  <si>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</si>
  <si>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</si>
  <si>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</si>
  <si>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</si>
  <si>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</si>
  <si>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</si>
  <si>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</si>
  <si>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</si>
  <si>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</si>
  <si>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</si>
  <si>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</si>
  <si>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</si>
  <si>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</si>
  <si>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</si>
  <si>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</si>
  <si>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</si>
  <si>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</si>
  <si>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</si>
  <si>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</si>
  <si>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</si>
  <si>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</si>
  <si>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</si>
  <si>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</si>
  <si>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</si>
  <si>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</si>
  <si>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</si>
  <si>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</si>
  <si>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</si>
  <si>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</si>
  <si>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</si>
  <si>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</si>
  <si>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</si>
  <si>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</si>
  <si>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</si>
  <si>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</si>
  <si>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</si>
  <si>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</si>
  <si>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</si>
  <si>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</si>
  <si>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</si>
  <si>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</si>
  <si>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</si>
  <si>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</si>
  <si>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</si>
  <si>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</si>
  <si>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</si>
  <si>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</si>
  <si>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</si>
  <si>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</si>
  <si>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</si>
  <si>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</si>
  <si>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</si>
  <si>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</si>
  <si>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</si>
  <si>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</si>
  <si>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</si>
  <si>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</si>
  <si>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</si>
  <si>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</si>
  <si>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</si>
  <si>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</si>
  <si>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</si>
  <si>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</si>
  <si>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</si>
  <si>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</si>
  <si>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</si>
  <si>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</si>
  <si>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</si>
  <si>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</si>
  <si>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</si>
  <si>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</si>
  <si>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</si>
  <si>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</si>
  <si>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</si>
  <si>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</si>
  <si>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</si>
  <si>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</si>
  <si>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</si>
  <si>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</si>
  <si>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</si>
  <si>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</si>
  <si>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</si>
  <si>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</si>
  <si>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</si>
  <si>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</si>
  <si>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</si>
  <si>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</si>
  <si>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</si>
  <si>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</si>
  <si>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</si>
  <si>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</si>
  <si>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</si>
  <si>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</si>
  <si>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</si>
  <si>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</si>
  <si>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</si>
  <si>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</si>
  <si>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</si>
  <si>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</si>
  <si>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</si>
  <si>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</si>
  <si>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</si>
  <si>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</si>
  <si>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三重県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</si>
  <si>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</si>
  <si>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</si>
  <si>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</si>
  <si>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</si>
  <si>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</si>
  <si>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</si>
  <si>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</si>
  <si>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</si>
  <si>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</si>
  <si>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</si>
  <si>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</si>
  <si>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</si>
  <si>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</si>
  <si>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</si>
  <si>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</si>
  <si>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</si>
  <si>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</si>
  <si>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</si>
  <si>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</si>
  <si>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</si>
  <si>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</si>
  <si>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t>
    <phoneticPr fontId="3"/>
  </si>
  <si>
    <t>総合医療センター資金貸付特別会計</t>
    <phoneticPr fontId="3"/>
  </si>
  <si>
    <t>母子及び父子並びに寡婦福祉資金貸付事業特別会計</t>
    <phoneticPr fontId="3"/>
  </si>
  <si>
    <t>-</t>
    <phoneticPr fontId="3"/>
  </si>
  <si>
    <t>子ども心身発達医療センター事業特別会計</t>
    <phoneticPr fontId="3"/>
  </si>
  <si>
    <t>就農施設等資金貸付事業等特別会計</t>
    <phoneticPr fontId="3"/>
  </si>
  <si>
    <t>林業改善資金貸付事業特別会計</t>
    <phoneticPr fontId="3"/>
  </si>
  <si>
    <t>沿岸漁業改善資金貸付事業特別会計</t>
    <phoneticPr fontId="3"/>
  </si>
  <si>
    <t>中小企業者等支援資金貸付事業等特別会計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</si>
  <si>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</si>
  <si>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</si>
  <si>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</si>
  <si>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</si>
  <si>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</si>
  <si>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</si>
  <si>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</si>
  <si>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</si>
  <si>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</si>
  <si>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</si>
  <si>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</si>
  <si>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</si>
  <si>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</si>
  <si>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</si>
  <si>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水道事業会計</t>
    <phoneticPr fontId="3"/>
  </si>
  <si>
    <t>法適用企業</t>
    <phoneticPr fontId="3"/>
  </si>
  <si>
    <t>工業用水道事業会計</t>
    <phoneticPr fontId="3"/>
  </si>
  <si>
    <t>法適用企業</t>
    <phoneticPr fontId="3"/>
  </si>
  <si>
    <t>電気事業会計</t>
    <phoneticPr fontId="3"/>
  </si>
  <si>
    <t>病院事業会計</t>
    <phoneticPr fontId="3"/>
  </si>
  <si>
    <t>流域下水道事業会計</t>
    <phoneticPr fontId="3"/>
  </si>
  <si>
    <t>地方卸売市場事業特別会計</t>
    <phoneticPr fontId="3"/>
  </si>
  <si>
    <t>法非適用企業</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</si>
  <si>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</si>
  <si>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</si>
  <si>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</si>
  <si>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</si>
  <si>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</si>
  <si>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</si>
  <si>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</si>
  <si>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</si>
  <si>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</si>
  <si>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</si>
  <si>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</si>
  <si>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</si>
  <si>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</si>
  <si>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</si>
  <si>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</si>
  <si>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</si>
  <si>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</si>
  <si>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</si>
  <si>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</si>
  <si>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</si>
  <si>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</si>
  <si>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</si>
  <si>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</si>
  <si>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</si>
  <si>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</si>
  <si>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</si>
  <si>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</si>
  <si>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</si>
  <si>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</si>
  <si>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</si>
  <si>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</si>
  <si>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</si>
  <si>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</si>
  <si>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</si>
  <si>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</si>
  <si>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</si>
  <si>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</si>
  <si>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</si>
  <si>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</si>
  <si>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</si>
  <si>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</si>
  <si>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</si>
  <si>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</si>
  <si>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</si>
  <si>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</si>
  <si>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</si>
  <si>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</si>
  <si>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</si>
  <si>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</si>
  <si>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</si>
  <si>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</si>
  <si>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</si>
  <si>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</si>
  <si>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</si>
  <si>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</si>
  <si>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</si>
  <si>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</si>
  <si>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</si>
  <si>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</si>
  <si>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</si>
  <si>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地方卸売市場事業特別会計</t>
    <phoneticPr fontId="3"/>
  </si>
  <si>
    <t>(Ｆ)</t>
    <phoneticPr fontId="3"/>
  </si>
  <si>
    <t>港湾整備事業特別会計</t>
    <phoneticPr fontId="3"/>
  </si>
  <si>
    <t>-</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</si>
  <si>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</si>
  <si>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</si>
  <si>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</si>
  <si>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</si>
  <si>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</si>
  <si>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</si>
  <si>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</si>
  <si>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</si>
  <si>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</si>
  <si>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</si>
  <si>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</si>
  <si>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</si>
  <si>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</si>
  <si>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</si>
  <si>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</si>
  <si>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</si>
  <si>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</si>
  <si>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</si>
  <si>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</si>
  <si>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</si>
  <si>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</si>
  <si>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</si>
  <si>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</si>
  <si>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</si>
  <si>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</si>
  <si>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</si>
  <si>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</si>
  <si>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</si>
  <si>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</si>
  <si>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</si>
  <si>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</si>
  <si>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</si>
  <si>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</si>
  <si>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</si>
  <si>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</si>
  <si>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</si>
  <si>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</si>
  <si>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</si>
  <si>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</si>
  <si>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</si>
  <si>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</si>
  <si>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</si>
  <si>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</si>
  <si>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</si>
  <si>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</si>
  <si>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</si>
  <si>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</si>
  <si>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</si>
  <si>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</si>
  <si>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</si>
  <si>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</si>
  <si>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</si>
  <si>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</si>
  <si>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</si>
  <si>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</si>
  <si>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</si>
  <si>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</si>
  <si>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</si>
  <si>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</si>
  <si>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</si>
  <si>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</si>
  <si>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</si>
  <si>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</si>
  <si>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</si>
  <si>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</si>
  <si>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</si>
  <si>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</si>
  <si>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</si>
  <si>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</si>
  <si>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</si>
  <si>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</si>
  <si>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</si>
  <si>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</si>
  <si>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</si>
  <si>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</si>
  <si>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</si>
  <si>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</si>
  <si>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</si>
  <si>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</si>
  <si>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</si>
  <si>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</si>
  <si>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</si>
  <si>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</si>
  <si>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1.51</t>
  </si>
  <si>
    <t>▲ 0.07</t>
  </si>
  <si>
    <t>一般会計</t>
  </si>
  <si>
    <t>水道事業会計</t>
  </si>
  <si>
    <t>工業用水道事業会計</t>
  </si>
  <si>
    <t>国民健康保険事業特別会計</t>
  </si>
  <si>
    <t>電気事業会計</t>
  </si>
  <si>
    <t>病院事業会計</t>
  </si>
  <si>
    <t>流域下水道事業会計</t>
  </si>
  <si>
    <t>子ども心身発達医療センター事業特別会計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</si>
  <si>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</si>
  <si>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</si>
  <si>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</si>
  <si>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</si>
  <si>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</si>
  <si>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</si>
  <si>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</si>
  <si>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</si>
  <si>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地域医療介護総合確保基金</t>
    <rPh sb="0" eb="2">
      <t>チイキ</t>
    </rPh>
    <rPh sb="2" eb="4">
      <t>イリョウ</t>
    </rPh>
    <rPh sb="4" eb="6">
      <t>カイゴ</t>
    </rPh>
    <rPh sb="6" eb="8">
      <t>ソウゴウ</t>
    </rPh>
    <rPh sb="8" eb="10">
      <t>カクホ</t>
    </rPh>
    <rPh sb="10" eb="12">
      <t>キキン</t>
    </rPh>
    <phoneticPr fontId="3"/>
  </si>
  <si>
    <t>国民体育大会・全国障害者スポーツ大会運営基金</t>
    <rPh sb="0" eb="2">
      <t>コクミン</t>
    </rPh>
    <rPh sb="2" eb="4">
      <t>タイイク</t>
    </rPh>
    <rPh sb="4" eb="6">
      <t>タイカイ</t>
    </rPh>
    <rPh sb="7" eb="9">
      <t>ゼンコク</t>
    </rPh>
    <rPh sb="9" eb="12">
      <t>ショウガイシャ</t>
    </rPh>
    <rPh sb="16" eb="18">
      <t>タイカイ</t>
    </rPh>
    <rPh sb="18" eb="20">
      <t>ウンエイ</t>
    </rPh>
    <rPh sb="20" eb="22">
      <t>キキン</t>
    </rPh>
    <phoneticPr fontId="3"/>
  </si>
  <si>
    <t>環境保全基金</t>
    <rPh sb="0" eb="2">
      <t>カンキョウ</t>
    </rPh>
    <rPh sb="2" eb="6">
      <t>ホゼンキキン</t>
    </rPh>
    <phoneticPr fontId="3"/>
  </si>
  <si>
    <t>介護保険財政安定化基金</t>
    <rPh sb="0" eb="2">
      <t>カイゴ</t>
    </rPh>
    <rPh sb="2" eb="4">
      <t>ホケン</t>
    </rPh>
    <rPh sb="4" eb="6">
      <t>ザイセイ</t>
    </rPh>
    <rPh sb="6" eb="8">
      <t>アンテイ</t>
    </rPh>
    <rPh sb="8" eb="9">
      <t>カ</t>
    </rPh>
    <rPh sb="9" eb="11">
      <t>キキン</t>
    </rPh>
    <phoneticPr fontId="3"/>
  </si>
  <si>
    <t>三重県高等学校等修学奨学基金</t>
    <rPh sb="0" eb="3">
      <t>ミエケン</t>
    </rPh>
    <rPh sb="3" eb="5">
      <t>コウトウ</t>
    </rPh>
    <rPh sb="5" eb="7">
      <t>ガッコウ</t>
    </rPh>
    <rPh sb="7" eb="8">
      <t>トウ</t>
    </rPh>
    <rPh sb="8" eb="10">
      <t>シュウガク</t>
    </rPh>
    <rPh sb="10" eb="12">
      <t>ショウガク</t>
    </rPh>
    <rPh sb="12" eb="14">
      <t>キキン</t>
    </rPh>
    <phoneticPr fontId="3"/>
  </si>
  <si>
    <t>（公財）三重県動物管理事務所</t>
  </si>
  <si>
    <t>（公財）三重県角膜・腎臓バンク協会</t>
  </si>
  <si>
    <t>（公財）三重県生活衛生営業指導センター</t>
  </si>
  <si>
    <t>（公財）三重県救急医療情報センター</t>
  </si>
  <si>
    <t>公立大学法人　三重県立看護大学</t>
  </si>
  <si>
    <t>地方独立行政法人　三重県立総合医療センター</t>
  </si>
  <si>
    <t>（公財）三重ボランティア基金</t>
  </si>
  <si>
    <t>（公財）三重こどもわかもの育成財団</t>
  </si>
  <si>
    <t>（公財）三重県国際交流財団</t>
  </si>
  <si>
    <t>（公財）三重県文化振興事業団</t>
  </si>
  <si>
    <t>（公財）三重県立美術館協力会</t>
  </si>
  <si>
    <t>（公財）国史跡斎宮跡保存協会</t>
  </si>
  <si>
    <t>伊勢鉄道（株）</t>
  </si>
  <si>
    <t>（一財）伊勢湾海洋スポーツセンター</t>
  </si>
  <si>
    <t>（公財）三重県スポーツ協会</t>
  </si>
  <si>
    <t>（一財）三重県武道振興会</t>
  </si>
  <si>
    <t>（公社）三重県緑化推進協会</t>
  </si>
  <si>
    <t>（公社）みえ林業総合支援機構</t>
  </si>
  <si>
    <t>（株）三重県松阪食肉公社</t>
  </si>
  <si>
    <t>（株）三重県四日市畜産公社</t>
  </si>
  <si>
    <t>（一社）三重県畜産協会</t>
  </si>
  <si>
    <t>（公財）三重県農林水産支援センター</t>
  </si>
  <si>
    <t>（公社）三重県青果物価格安定基金協会</t>
  </si>
  <si>
    <t>（公財）三重県水産振興事業団</t>
  </si>
  <si>
    <t>（株）三重データクラフト</t>
  </si>
  <si>
    <t>（公財）三重県産業支援センター</t>
  </si>
  <si>
    <t>三重県土地開発公社</t>
  </si>
  <si>
    <t>（公財）三重県下水道公社</t>
  </si>
  <si>
    <t>（公財）暴力追放三重県民センター</t>
  </si>
  <si>
    <t>四日市港管理組合（一般会計）</t>
    <rPh sb="0" eb="3">
      <t>ヨッカイチ</t>
    </rPh>
    <rPh sb="3" eb="4">
      <t>コウ</t>
    </rPh>
    <rPh sb="4" eb="6">
      <t>カンリ</t>
    </rPh>
    <rPh sb="6" eb="8">
      <t>クミアイ</t>
    </rPh>
    <rPh sb="9" eb="11">
      <t>イッパン</t>
    </rPh>
    <rPh sb="11" eb="13">
      <t>カイケイ</t>
    </rPh>
    <phoneticPr fontId="2"/>
  </si>
  <si>
    <t>四日市港管理組合（特別会計）</t>
    <rPh sb="0" eb="3">
      <t>ヨッカイチ</t>
    </rPh>
    <rPh sb="3" eb="4">
      <t>コウ</t>
    </rPh>
    <rPh sb="4" eb="6">
      <t>カンリ</t>
    </rPh>
    <rPh sb="6" eb="8">
      <t>クミアイ</t>
    </rPh>
    <rPh sb="9" eb="11">
      <t>トクベツ</t>
    </rPh>
    <rPh sb="11" eb="13">
      <t>カイケイ</t>
    </rPh>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</si>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</sst>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F642720E-C582-4142-AA10-643C96B3C02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8792-4260-A604-2C61919DD9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56709</c:v>
                </c:pt>
                <c:pt idx="1">
                  <c:v>50554</c:v>
                </c:pt>
                <c:pt idx="2">
                  <c:v>54040</c:v>
                </c:pt>
                <c:pt idx="3">
                  <c:v>67614</c:v>
                </c:pt>
                <c:pt idx="4">
                  <c:v>71602</c:v>
                </c:pt>
              </c:numCache>
            </c:numRef>
          </c:val>
          <c:smooth val="0"/>
          <c:extLst>
            <c:ext xmlns:c16="http://schemas.microsoft.com/office/drawing/2014/chart" uri="{C3380CC4-5D6E-409C-BE32-E72D297353CC}">
              <c16:uniqueId val="{00000001-8792-4260-A604-2C61919DD9B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0.44</c:v>
                </c:pt>
                <c:pt idx="1">
                  <c:v>1.47</c:v>
                </c:pt>
                <c:pt idx="2">
                  <c:v>2.06</c:v>
                </c:pt>
                <c:pt idx="3">
                  <c:v>4.08</c:v>
                </c:pt>
                <c:pt idx="4">
                  <c:v>4.37</c:v>
                </c:pt>
              </c:numCache>
            </c:numRef>
          </c:val>
          <c:extLst>
            <c:ext xmlns:c16="http://schemas.microsoft.com/office/drawing/2014/chart" uri="{C3380CC4-5D6E-409C-BE32-E72D297353CC}">
              <c16:uniqueId val="{00000000-310A-4614-854F-527DF582B5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c:v>
                </c:pt>
                <c:pt idx="1">
                  <c:v>2.35</c:v>
                </c:pt>
                <c:pt idx="2">
                  <c:v>2.74</c:v>
                </c:pt>
                <c:pt idx="3">
                  <c:v>1.68</c:v>
                </c:pt>
                <c:pt idx="4">
                  <c:v>8.27</c:v>
                </c:pt>
              </c:numCache>
            </c:numRef>
          </c:val>
          <c:extLst>
            <c:ext xmlns:c16="http://schemas.microsoft.com/office/drawing/2014/chart" uri="{C3380CC4-5D6E-409C-BE32-E72D297353CC}">
              <c16:uniqueId val="{00000001-310A-4614-854F-527DF582B5A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1.64</c:v>
                </c:pt>
                <c:pt idx="2">
                  <c:v>0.31</c:v>
                </c:pt>
                <c:pt idx="3">
                  <c:v>-7.0000000000000007E-2</c:v>
                </c:pt>
                <c:pt idx="4">
                  <c:v>5.21</c:v>
                </c:pt>
              </c:numCache>
            </c:numRef>
          </c:val>
          <c:smooth val="0"/>
          <c:extLst>
            <c:ext xmlns:c16="http://schemas.microsoft.com/office/drawing/2014/chart" uri="{C3380CC4-5D6E-409C-BE32-E72D297353CC}">
              <c16:uniqueId val="{00000002-310A-4614-854F-527DF582B5A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0.18</c:v>
                </c:pt>
                <c:pt idx="4">
                  <c:v>#N/A</c:v>
                </c:pt>
                <c:pt idx="5">
                  <c:v>0.37</c:v>
                </c:pt>
                <c:pt idx="6">
                  <c:v>#N/A</c:v>
                </c:pt>
                <c:pt idx="7">
                  <c:v>0</c:v>
                </c:pt>
                <c:pt idx="8">
                  <c:v>#N/A</c:v>
                </c:pt>
                <c:pt idx="9">
                  <c:v>0</c:v>
                </c:pt>
              </c:numCache>
            </c:numRef>
          </c:val>
          <c:extLst>
            <c:ext xmlns:c16="http://schemas.microsoft.com/office/drawing/2014/chart" uri="{C3380CC4-5D6E-409C-BE32-E72D297353CC}">
              <c16:uniqueId val="{00000000-E7FE-420C-BD14-227FAD9936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E-420C-BD14-227FAD9936F5}"/>
            </c:ext>
          </c:extLst>
        </c:ser>
        <c:ser>
          <c:idx val="2"/>
          <c:order val="2"/>
          <c:tx>
            <c:strRef>
              <c:f>データシート!$A$29</c:f>
              <c:strCache>
                <c:ptCount val="1"/>
                <c:pt idx="0">
                  <c:v>子ども心身発達医療センター事業特別会計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7FE-420C-BD14-227FAD9936F5}"/>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0.09</c:v>
                </c:pt>
              </c:numCache>
            </c:numRef>
          </c:val>
          <c:extLst>
            <c:ext xmlns:c16="http://schemas.microsoft.com/office/drawing/2014/chart" uri="{C3380CC4-5D6E-409C-BE32-E72D297353CC}">
              <c16:uniqueId val="{00000003-E7FE-420C-BD14-227FAD9936F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0.17</c:v>
                </c:pt>
                <c:pt idx="4">
                  <c:v>#N/A</c:v>
                </c:pt>
                <c:pt idx="5">
                  <c:v>0.14000000000000001</c:v>
                </c:pt>
                <c:pt idx="6">
                  <c:v>#N/A</c:v>
                </c:pt>
                <c:pt idx="7">
                  <c:v>0.23</c:v>
                </c:pt>
                <c:pt idx="8">
                  <c:v>#N/A</c:v>
                </c:pt>
                <c:pt idx="9">
                  <c:v>0.36</c:v>
                </c:pt>
              </c:numCache>
            </c:numRef>
          </c:val>
          <c:extLst>
            <c:ext xmlns:c16="http://schemas.microsoft.com/office/drawing/2014/chart" uri="{C3380CC4-5D6E-409C-BE32-E72D297353CC}">
              <c16:uniqueId val="{00000004-E7FE-420C-BD14-227FAD9936F5}"/>
            </c:ext>
          </c:extLst>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1.99</c:v>
                </c:pt>
                <c:pt idx="4">
                  <c:v>#N/A</c:v>
                </c:pt>
                <c:pt idx="5">
                  <c:v>1.93</c:v>
                </c:pt>
                <c:pt idx="6">
                  <c:v>#N/A</c:v>
                </c:pt>
                <c:pt idx="7">
                  <c:v>0.71</c:v>
                </c:pt>
                <c:pt idx="8">
                  <c:v>#N/A</c:v>
                </c:pt>
                <c:pt idx="9">
                  <c:v>0.4</c:v>
                </c:pt>
              </c:numCache>
            </c:numRef>
          </c:val>
          <c:extLst>
            <c:ext xmlns:c16="http://schemas.microsoft.com/office/drawing/2014/chart" uri="{C3380CC4-5D6E-409C-BE32-E72D297353CC}">
              <c16:uniqueId val="{00000005-E7FE-420C-BD14-227FAD9936F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0.73</c:v>
                </c:pt>
                <c:pt idx="4">
                  <c:v>#N/A</c:v>
                </c:pt>
                <c:pt idx="5">
                  <c:v>0.86</c:v>
                </c:pt>
                <c:pt idx="6">
                  <c:v>#N/A</c:v>
                </c:pt>
                <c:pt idx="7">
                  <c:v>1.88</c:v>
                </c:pt>
                <c:pt idx="8">
                  <c:v>#N/A</c:v>
                </c:pt>
                <c:pt idx="9">
                  <c:v>0.96</c:v>
                </c:pt>
              </c:numCache>
            </c:numRef>
          </c:val>
          <c:extLst>
            <c:ext xmlns:c16="http://schemas.microsoft.com/office/drawing/2014/chart" uri="{C3380CC4-5D6E-409C-BE32-E72D297353CC}">
              <c16:uniqueId val="{00000006-E7FE-420C-BD14-227FAD9936F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1.85</c:v>
                </c:pt>
                <c:pt idx="4">
                  <c:v>#N/A</c:v>
                </c:pt>
                <c:pt idx="5">
                  <c:v>1.73</c:v>
                </c:pt>
                <c:pt idx="6">
                  <c:v>#N/A</c:v>
                </c:pt>
                <c:pt idx="7">
                  <c:v>1.85</c:v>
                </c:pt>
                <c:pt idx="8">
                  <c:v>#N/A</c:v>
                </c:pt>
                <c:pt idx="9">
                  <c:v>1.75</c:v>
                </c:pt>
              </c:numCache>
            </c:numRef>
          </c:val>
          <c:extLst>
            <c:ext xmlns:c16="http://schemas.microsoft.com/office/drawing/2014/chart" uri="{C3380CC4-5D6E-409C-BE32-E72D297353CC}">
              <c16:uniqueId val="{00000007-E7FE-420C-BD14-227FAD9936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2.72</c:v>
                </c:pt>
                <c:pt idx="2">
                  <c:v>#N/A</c:v>
                </c:pt>
                <c:pt idx="3">
                  <c:v>2.5</c:v>
                </c:pt>
                <c:pt idx="4">
                  <c:v>#N/A</c:v>
                </c:pt>
                <c:pt idx="5">
                  <c:v>2.54</c:v>
                </c:pt>
                <c:pt idx="6">
                  <c:v>#N/A</c:v>
                </c:pt>
                <c:pt idx="7">
                  <c:v>2.57</c:v>
                </c:pt>
                <c:pt idx="8">
                  <c:v>#N/A</c:v>
                </c:pt>
                <c:pt idx="9">
                  <c:v>2.64</c:v>
                </c:pt>
              </c:numCache>
            </c:numRef>
          </c:val>
          <c:extLst>
            <c:ext xmlns:c16="http://schemas.microsoft.com/office/drawing/2014/chart" uri="{C3380CC4-5D6E-409C-BE32-E72D297353CC}">
              <c16:uniqueId val="{00000008-E7FE-420C-BD14-227FAD9936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0.43</c:v>
                </c:pt>
                <c:pt idx="2">
                  <c:v>#N/A</c:v>
                </c:pt>
                <c:pt idx="3">
                  <c:v>1.46</c:v>
                </c:pt>
                <c:pt idx="4">
                  <c:v>#N/A</c:v>
                </c:pt>
                <c:pt idx="5">
                  <c:v>2.04</c:v>
                </c:pt>
                <c:pt idx="6">
                  <c:v>#N/A</c:v>
                </c:pt>
                <c:pt idx="7">
                  <c:v>4.0599999999999996</c:v>
                </c:pt>
                <c:pt idx="8">
                  <c:v>#N/A</c:v>
                </c:pt>
                <c:pt idx="9">
                  <c:v>4.3499999999999996</c:v>
                </c:pt>
              </c:numCache>
            </c:numRef>
          </c:val>
          <c:extLst>
            <c:ext xmlns:c16="http://schemas.microsoft.com/office/drawing/2014/chart" uri="{C3380CC4-5D6E-409C-BE32-E72D297353CC}">
              <c16:uniqueId val="{00000009-E7FE-420C-BD14-227FAD9936F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77517</c:v>
                </c:pt>
                <c:pt idx="5">
                  <c:v>81105</c:v>
                </c:pt>
                <c:pt idx="8">
                  <c:v>80455</c:v>
                </c:pt>
                <c:pt idx="11">
                  <c:v>76382</c:v>
                </c:pt>
                <c:pt idx="14">
                  <c:v>74752</c:v>
                </c:pt>
              </c:numCache>
            </c:numRef>
          </c:val>
          <c:extLst>
            <c:ext xmlns:c16="http://schemas.microsoft.com/office/drawing/2014/chart" uri="{C3380CC4-5D6E-409C-BE32-E72D297353CC}">
              <c16:uniqueId val="{00000000-D226-43D0-8AB6-3DCDF4FF40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D226-43D0-8AB6-3DCDF4FF40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1813</c:v>
                </c:pt>
                <c:pt idx="3">
                  <c:v>1750</c:v>
                </c:pt>
                <c:pt idx="6">
                  <c:v>1465</c:v>
                </c:pt>
                <c:pt idx="9">
                  <c:v>1375</c:v>
                </c:pt>
                <c:pt idx="12">
                  <c:v>639</c:v>
                </c:pt>
              </c:numCache>
            </c:numRef>
          </c:val>
          <c:extLst>
            <c:ext xmlns:c16="http://schemas.microsoft.com/office/drawing/2014/chart" uri="{C3380CC4-5D6E-409C-BE32-E72D297353CC}">
              <c16:uniqueId val="{00000002-D226-43D0-8AB6-3DCDF4FF40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970</c:v>
                </c:pt>
                <c:pt idx="3">
                  <c:v>972</c:v>
                </c:pt>
                <c:pt idx="6">
                  <c:v>1020</c:v>
                </c:pt>
                <c:pt idx="9">
                  <c:v>1002</c:v>
                </c:pt>
                <c:pt idx="12">
                  <c:v>1004</c:v>
                </c:pt>
              </c:numCache>
            </c:numRef>
          </c:val>
          <c:extLst>
            <c:ext xmlns:c16="http://schemas.microsoft.com/office/drawing/2014/chart" uri="{C3380CC4-5D6E-409C-BE32-E72D297353CC}">
              <c16:uniqueId val="{00000003-D226-43D0-8AB6-3DCDF4FF40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2822</c:v>
                </c:pt>
                <c:pt idx="3">
                  <c:v>2922</c:v>
                </c:pt>
                <c:pt idx="6">
                  <c:v>2885</c:v>
                </c:pt>
                <c:pt idx="9">
                  <c:v>2958</c:v>
                </c:pt>
                <c:pt idx="12">
                  <c:v>3070</c:v>
                </c:pt>
              </c:numCache>
            </c:numRef>
          </c:val>
          <c:extLst>
            <c:ext xmlns:c16="http://schemas.microsoft.com/office/drawing/2014/chart" uri="{C3380CC4-5D6E-409C-BE32-E72D297353CC}">
              <c16:uniqueId val="{00000004-D226-43D0-8AB6-3DCDF4FF40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4683</c:v>
                </c:pt>
                <c:pt idx="3">
                  <c:v>5350</c:v>
                </c:pt>
                <c:pt idx="6">
                  <c:v>6017</c:v>
                </c:pt>
                <c:pt idx="9">
                  <c:v>6683</c:v>
                </c:pt>
                <c:pt idx="12">
                  <c:v>7353</c:v>
                </c:pt>
              </c:numCache>
            </c:numRef>
          </c:val>
          <c:extLst>
            <c:ext xmlns:c16="http://schemas.microsoft.com/office/drawing/2014/chart" uri="{C3380CC4-5D6E-409C-BE32-E72D297353CC}">
              <c16:uniqueId val="{00000005-D226-43D0-8AB6-3DCDF4FF40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194</c:v>
                </c:pt>
                <c:pt idx="12">
                  <c:v>679</c:v>
                </c:pt>
              </c:numCache>
            </c:numRef>
          </c:val>
          <c:extLst>
            <c:ext xmlns:c16="http://schemas.microsoft.com/office/drawing/2014/chart" uri="{C3380CC4-5D6E-409C-BE32-E72D297353CC}">
              <c16:uniqueId val="{00000006-D226-43D0-8AB6-3DCDF4FF40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118556</c:v>
                </c:pt>
                <c:pt idx="3">
                  <c:v>119132</c:v>
                </c:pt>
                <c:pt idx="6">
                  <c:v>113810</c:v>
                </c:pt>
                <c:pt idx="9">
                  <c:v>108610</c:v>
                </c:pt>
                <c:pt idx="12">
                  <c:v>107224</c:v>
                </c:pt>
              </c:numCache>
            </c:numRef>
          </c:val>
          <c:extLst>
            <c:ext xmlns:c16="http://schemas.microsoft.com/office/drawing/2014/chart" uri="{C3380CC4-5D6E-409C-BE32-E72D297353CC}">
              <c16:uniqueId val="{00000007-D226-43D0-8AB6-3DCDF4FF406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51328</c:v>
                </c:pt>
                <c:pt idx="2">
                  <c:v>#N/A</c:v>
                </c:pt>
                <c:pt idx="3">
                  <c:v>#N/A</c:v>
                </c:pt>
                <c:pt idx="4">
                  <c:v>49022</c:v>
                </c:pt>
                <c:pt idx="5">
                  <c:v>#N/A</c:v>
                </c:pt>
                <c:pt idx="6">
                  <c:v>#N/A</c:v>
                </c:pt>
                <c:pt idx="7">
                  <c:v>44743</c:v>
                </c:pt>
                <c:pt idx="8">
                  <c:v>#N/A</c:v>
                </c:pt>
                <c:pt idx="9">
                  <c:v>#N/A</c:v>
                </c:pt>
                <c:pt idx="10">
                  <c:v>44440</c:v>
                </c:pt>
                <c:pt idx="11">
                  <c:v>#N/A</c:v>
                </c:pt>
                <c:pt idx="12">
                  <c:v>#N/A</c:v>
                </c:pt>
                <c:pt idx="13">
                  <c:v>45217</c:v>
                </c:pt>
                <c:pt idx="14">
                  <c:v>#N/A</c:v>
                </c:pt>
              </c:numCache>
            </c:numRef>
          </c:val>
          <c:smooth val="0"/>
          <c:extLst>
            <c:ext xmlns:c16="http://schemas.microsoft.com/office/drawing/2014/chart" uri="{C3380CC4-5D6E-409C-BE32-E72D297353CC}">
              <c16:uniqueId val="{00000008-D226-43D0-8AB6-3DCDF4FF406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955911</c:v>
                </c:pt>
                <c:pt idx="5">
                  <c:v>948490</c:v>
                </c:pt>
                <c:pt idx="8">
                  <c:v>949177</c:v>
                </c:pt>
                <c:pt idx="11">
                  <c:v>955505</c:v>
                </c:pt>
                <c:pt idx="14">
                  <c:v>960433</c:v>
                </c:pt>
              </c:numCache>
            </c:numRef>
          </c:val>
          <c:extLst>
            <c:ext xmlns:c16="http://schemas.microsoft.com/office/drawing/2014/chart" uri="{C3380CC4-5D6E-409C-BE32-E72D297353CC}">
              <c16:uniqueId val="{00000000-EA5A-41DF-B41D-52F736F45B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20058</c:v>
                </c:pt>
                <c:pt idx="5">
                  <c:v>14303</c:v>
                </c:pt>
                <c:pt idx="8">
                  <c:v>10293</c:v>
                </c:pt>
                <c:pt idx="11">
                  <c:v>9811</c:v>
                </c:pt>
                <c:pt idx="14">
                  <c:v>9473</c:v>
                </c:pt>
              </c:numCache>
            </c:numRef>
          </c:val>
          <c:extLst>
            <c:ext xmlns:c16="http://schemas.microsoft.com/office/drawing/2014/chart" uri="{C3380CC4-5D6E-409C-BE32-E72D297353CC}">
              <c16:uniqueId val="{00000001-EA5A-41DF-B41D-52F736F45B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35874</c:v>
                </c:pt>
                <c:pt idx="5">
                  <c:v>43508</c:v>
                </c:pt>
                <c:pt idx="8">
                  <c:v>47672</c:v>
                </c:pt>
                <c:pt idx="11">
                  <c:v>47254</c:v>
                </c:pt>
                <c:pt idx="14">
                  <c:v>97307</c:v>
                </c:pt>
              </c:numCache>
            </c:numRef>
          </c:val>
          <c:extLst>
            <c:ext xmlns:c16="http://schemas.microsoft.com/office/drawing/2014/chart" uri="{C3380CC4-5D6E-409C-BE32-E72D297353CC}">
              <c16:uniqueId val="{00000002-EA5A-41DF-B41D-52F736F45B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A-41DF-B41D-52F736F45B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A-41DF-B41D-52F736F45B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10</c:v>
                </c:pt>
                <c:pt idx="6">
                  <c:v>26</c:v>
                </c:pt>
                <c:pt idx="9">
                  <c:v>11</c:v>
                </c:pt>
                <c:pt idx="12">
                  <c:v>16</c:v>
                </c:pt>
              </c:numCache>
            </c:numRef>
          </c:val>
          <c:extLst>
            <c:ext xmlns:c16="http://schemas.microsoft.com/office/drawing/2014/chart" uri="{C3380CC4-5D6E-409C-BE32-E72D297353CC}">
              <c16:uniqueId val="{00000005-EA5A-41DF-B41D-52F736F45B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188707</c:v>
                </c:pt>
                <c:pt idx="3">
                  <c:v>178460</c:v>
                </c:pt>
                <c:pt idx="6">
                  <c:v>172716</c:v>
                </c:pt>
                <c:pt idx="9">
                  <c:v>167548</c:v>
                </c:pt>
                <c:pt idx="12">
                  <c:v>161335</c:v>
                </c:pt>
              </c:numCache>
            </c:numRef>
          </c:val>
          <c:extLst>
            <c:ext xmlns:c16="http://schemas.microsoft.com/office/drawing/2014/chart" uri="{C3380CC4-5D6E-409C-BE32-E72D297353CC}">
              <c16:uniqueId val="{00000006-EA5A-41DF-B41D-52F736F45B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10508</c:v>
                </c:pt>
                <c:pt idx="3">
                  <c:v>10287</c:v>
                </c:pt>
                <c:pt idx="6">
                  <c:v>9932</c:v>
                </c:pt>
                <c:pt idx="9">
                  <c:v>9626</c:v>
                </c:pt>
                <c:pt idx="12">
                  <c:v>9659</c:v>
                </c:pt>
              </c:numCache>
            </c:numRef>
          </c:val>
          <c:extLst>
            <c:ext xmlns:c16="http://schemas.microsoft.com/office/drawing/2014/chart" uri="{C3380CC4-5D6E-409C-BE32-E72D297353CC}">
              <c16:uniqueId val="{00000007-EA5A-41DF-B41D-52F736F45B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39444</c:v>
                </c:pt>
                <c:pt idx="3">
                  <c:v>38394</c:v>
                </c:pt>
                <c:pt idx="6">
                  <c:v>35291</c:v>
                </c:pt>
                <c:pt idx="9">
                  <c:v>34012</c:v>
                </c:pt>
                <c:pt idx="12">
                  <c:v>32837</c:v>
                </c:pt>
              </c:numCache>
            </c:numRef>
          </c:val>
          <c:extLst>
            <c:ext xmlns:c16="http://schemas.microsoft.com/office/drawing/2014/chart" uri="{C3380CC4-5D6E-409C-BE32-E72D297353CC}">
              <c16:uniqueId val="{00000008-EA5A-41DF-B41D-52F736F45B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8872</c:v>
                </c:pt>
                <c:pt idx="3">
                  <c:v>7670</c:v>
                </c:pt>
                <c:pt idx="6">
                  <c:v>5716</c:v>
                </c:pt>
                <c:pt idx="9">
                  <c:v>4924</c:v>
                </c:pt>
                <c:pt idx="12">
                  <c:v>3835</c:v>
                </c:pt>
              </c:numCache>
            </c:numRef>
          </c:val>
          <c:extLst>
            <c:ext xmlns:c16="http://schemas.microsoft.com/office/drawing/2014/chart" uri="{C3380CC4-5D6E-409C-BE32-E72D297353CC}">
              <c16:uniqueId val="{00000009-EA5A-41DF-B41D-52F736F45B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1442101</c:v>
                </c:pt>
                <c:pt idx="3">
                  <c:v>1437033</c:v>
                </c:pt>
                <c:pt idx="6">
                  <c:v>1451221</c:v>
                </c:pt>
                <c:pt idx="9">
                  <c:v>1478789</c:v>
                </c:pt>
                <c:pt idx="12">
                  <c:v>1510740</c:v>
                </c:pt>
              </c:numCache>
            </c:numRef>
          </c:val>
          <c:extLst>
            <c:ext xmlns:c16="http://schemas.microsoft.com/office/drawing/2014/chart" uri="{C3380CC4-5D6E-409C-BE32-E72D297353CC}">
              <c16:uniqueId val="{0000000A-EA5A-41DF-B41D-52F736F45B3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677798</c:v>
                </c:pt>
                <c:pt idx="2">
                  <c:v>#N/A</c:v>
                </c:pt>
                <c:pt idx="3">
                  <c:v>#N/A</c:v>
                </c:pt>
                <c:pt idx="4">
                  <c:v>665553</c:v>
                </c:pt>
                <c:pt idx="5">
                  <c:v>#N/A</c:v>
                </c:pt>
                <c:pt idx="6">
                  <c:v>#N/A</c:v>
                </c:pt>
                <c:pt idx="7">
                  <c:v>667758</c:v>
                </c:pt>
                <c:pt idx="8">
                  <c:v>#N/A</c:v>
                </c:pt>
                <c:pt idx="9">
                  <c:v>#N/A</c:v>
                </c:pt>
                <c:pt idx="10">
                  <c:v>682338</c:v>
                </c:pt>
                <c:pt idx="11">
                  <c:v>#N/A</c:v>
                </c:pt>
                <c:pt idx="12">
                  <c:v>#N/A</c:v>
                </c:pt>
                <c:pt idx="13">
                  <c:v>651210</c:v>
                </c:pt>
                <c:pt idx="14">
                  <c:v>#N/A</c:v>
                </c:pt>
              </c:numCache>
            </c:numRef>
          </c:val>
          <c:smooth val="0"/>
          <c:extLst>
            <c:ext xmlns:c16="http://schemas.microsoft.com/office/drawing/2014/chart" uri="{C3380CC4-5D6E-409C-BE32-E72D297353CC}">
              <c16:uniqueId val="{0000000B-EA5A-41DF-B41D-52F736F45B3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12014</c:v>
                </c:pt>
                <c:pt idx="1">
                  <c:v>7371</c:v>
                </c:pt>
                <c:pt idx="2">
                  <c:v>38059</c:v>
                </c:pt>
              </c:numCache>
            </c:numRef>
          </c:val>
          <c:extLst>
            <c:ext xmlns:c16="http://schemas.microsoft.com/office/drawing/2014/chart" uri="{C3380CC4-5D6E-409C-BE32-E72D297353CC}">
              <c16:uniqueId val="{00000000-355B-4F90-9FAF-0AB7F8D355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16655</c:v>
                </c:pt>
              </c:numCache>
            </c:numRef>
          </c:val>
          <c:extLst>
            <c:ext xmlns:c16="http://schemas.microsoft.com/office/drawing/2014/chart" uri="{C3380CC4-5D6E-409C-BE32-E72D297353CC}">
              <c16:uniqueId val="{00000001-355B-4F90-9FAF-0AB7F8D355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16214</c:v>
                </c:pt>
                <c:pt idx="1">
                  <c:v>27302</c:v>
                </c:pt>
                <c:pt idx="2">
                  <c:v>22829</c:v>
                </c:pt>
              </c:numCache>
            </c:numRef>
          </c:val>
          <c:extLst>
            <c:ext xmlns:c16="http://schemas.microsoft.com/office/drawing/2014/chart" uri="{C3380CC4-5D6E-409C-BE32-E72D297353CC}">
              <c16:uniqueId val="{00000002-355B-4F90-9FAF-0AB7F8D355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1,784,968
1,731,935
5,774.47
893,808,821
853,901,582
20,098,968
460,021,442
1,475,483,660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財政力指数は、前年度から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ポイント低下し、グループ内平均値と比較しても低い値となっています。</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社会保障関係経費の増加等に伴い基準財政需要額は増加傾向にあることに加え、基準財政収入額の算定にあたり、法人事業税や特別法人事業譲与税などの減を見込んでいたことが低下の主な要因と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引き続き一層の歳入確保に取り組むとともに、歳出面、特に経常的支出の抑制に取り組みます。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55033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ポイント改善し、グループ内平均値を下回っています。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令和３年度に改善した主な要因は、歳入面で県税、地方譲与税、普通交付税、臨時財政対策債発行額の増により、経常一般財源等総額が増加したことによるものです。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引き続き、多様な財源確保などの取組により歳入確保に取り組むとともに、公債費の負担の平準化や事務事業の見直しによる経常的経費の抑制に努め、持続可能な財政運営を目指します。</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36891</xdr:rowOff>
    </xdr:from>
    <xdr:to>
      <xdr:col>23</xdr:col>
      <xdr:colOff>133350</xdr:colOff>
      <xdr:row>66</xdr:row>
      <xdr:rowOff>30843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23891"/>
          <a:ext cx="8382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144841</xdr:rowOff>
    </xdr:from>
    <xdr:to>
      <xdr:col>19</xdr:col>
      <xdr:colOff>133350</xdr:colOff>
      <xdr:row>66</xdr:row>
      <xdr:rowOff>30843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64407</xdr:rowOff>
    </xdr:from>
    <xdr:to>
      <xdr:col>15</xdr:col>
      <xdr:colOff>82550</xdr:colOff>
      <xdr:row>65</xdr:row>
      <xdr:rowOff>144841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86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67</xdr:row>
      <xdr:rowOff>54731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8657"/>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157541</xdr:rowOff>
    </xdr:from>
    <xdr:to>
      <xdr:col>23</xdr:col>
      <xdr:colOff>184150</xdr:colOff>
      <xdr:row>60</xdr:row>
      <xdr:rowOff>87691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2618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94041</xdr:rowOff>
    </xdr:from>
    <xdr:to>
      <xdr:col>15</xdr:col>
      <xdr:colOff>133350</xdr:colOff>
      <xdr:row>66</xdr:row>
      <xdr:rowOff>24191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13607</xdr:rowOff>
    </xdr:from>
    <xdr:to>
      <xdr:col>11</xdr:col>
      <xdr:colOff>82550</xdr:colOff>
      <xdr:row>65</xdr:row>
      <xdr:rowOff>115207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125384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3931</xdr:rowOff>
    </xdr:from>
    <xdr:to>
      <xdr:col>7</xdr:col>
      <xdr:colOff>31750</xdr:colOff>
      <xdr:row>67</xdr:row>
      <xdr:rowOff>105531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90308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本県は、グループ内の他団体に比べ人口が少なく（</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府県中</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位。１位神奈川県：</a:t>
          </a:r>
          <a:r>
            <a:rPr kumimoji="1" lang="en-US" altLang="ja-JP" sz="1300">
              <a:solidFill>
                <a:schemeClr val="tx1"/>
              </a:solidFill>
              <a:latin typeface="ＭＳ Ｐゴシック" panose="020B0600070205080204" pitchFamily="50" charset="-128"/>
              <a:ea typeface="ＭＳ Ｐゴシック" panose="020B0600070205080204" pitchFamily="50" charset="-128"/>
            </a:rPr>
            <a:t>9,215,210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位三重県：</a:t>
          </a:r>
          <a:r>
            <a:rPr kumimoji="1" lang="en-US" altLang="ja-JP" sz="1300">
              <a:solidFill>
                <a:schemeClr val="tx1"/>
              </a:solidFill>
              <a:latin typeface="ＭＳ Ｐゴシック" panose="020B0600070205080204" pitchFamily="50" charset="-128"/>
              <a:ea typeface="ＭＳ Ｐゴシック" panose="020B0600070205080204" pitchFamily="50" charset="-128"/>
            </a:rPr>
            <a:t>1,784,968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人）、政令指定都市もないため、グループ内順位も相対的に低くなっています。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グループ内平均値よりも高くなっている主な要因である総人件費の抑制については、平成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年度から管理職員を対象とした給与抑制措置等を実施しています。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今後も、徹底した業務見直し等による職員数の見直しや働き方の見直し等により総人件費の抑制に努めます。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89286</xdr:rowOff>
    </xdr:from>
    <xdr:to>
      <xdr:col>23</xdr:col>
      <xdr:colOff>133350</xdr:colOff>
      <xdr:row>86</xdr:row>
      <xdr:rowOff>1152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2536"/>
          <a:ext cx="838200" cy="8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58293</xdr:rowOff>
    </xdr:from>
    <xdr:to>
      <xdr:col>19</xdr:col>
      <xdr:colOff>133350</xdr:colOff>
      <xdr:row>85</xdr:row>
      <xdr:rowOff>89286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31543"/>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58293</xdr:rowOff>
    </xdr:from>
    <xdr:to>
      <xdr:col>15</xdr:col>
      <xdr:colOff>82550</xdr:colOff>
      <xdr:row>85</xdr:row>
      <xdr:rowOff>60920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631543"/>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60920</xdr:rowOff>
    </xdr:from>
    <xdr:to>
      <xdr:col>11</xdr:col>
      <xdr:colOff>31750</xdr:colOff>
      <xdr:row>85</xdr:row>
      <xdr:rowOff>74487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63417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121802</xdr:rowOff>
    </xdr:from>
    <xdr:to>
      <xdr:col>23</xdr:col>
      <xdr:colOff>184150</xdr:colOff>
      <xdr:row>86</xdr:row>
      <xdr:rowOff>51952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93879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38486</xdr:rowOff>
    </xdr:from>
    <xdr:to>
      <xdr:col>19</xdr:col>
      <xdr:colOff>184150</xdr:colOff>
      <xdr:row>85</xdr:row>
      <xdr:rowOff>140086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124863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7493</xdr:rowOff>
    </xdr:from>
    <xdr:to>
      <xdr:col>15</xdr:col>
      <xdr:colOff>133350</xdr:colOff>
      <xdr:row>85</xdr:row>
      <xdr:rowOff>109093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93870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10120</xdr:rowOff>
    </xdr:from>
    <xdr:to>
      <xdr:col>11</xdr:col>
      <xdr:colOff>82550</xdr:colOff>
      <xdr:row>85</xdr:row>
      <xdr:rowOff>111720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96497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23687</xdr:rowOff>
    </xdr:from>
    <xdr:to>
      <xdr:col>7</xdr:col>
      <xdr:colOff>31750</xdr:colOff>
      <xdr:row>85</xdr:row>
      <xdr:rowOff>125287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110064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8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令和３年度は、管理職員の給与削減措置の対象を「給料」から「管理職手当」に変更したという増加要因がある中、職員構成の変動などにより指数が実質的に減少した結果、前年度と同じ</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今後も、引き続き給与制度の運用の適正化に努めます。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123189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48261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21589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年度以降、「三重県行財政改革取組」により、総人件費の抑制に取り組み、職員数は減少傾向にありましたが、教育部門における臨時的任用職員の任用の適正化等に伴い、職員数は増加に転じています。</a:t>
          </a:r>
        </a:p>
        <a:p>
          <a:r>
            <a:rPr kumimoji="1" lang="ja-JP" altLang="en-US" sz="1200">
              <a:latin typeface="ＭＳ Ｐゴシック" panose="020B0600070205080204" pitchFamily="50" charset="-128"/>
              <a:ea typeface="ＭＳ Ｐゴシック" panose="020B0600070205080204" pitchFamily="50" charset="-128"/>
            </a:rPr>
            <a:t>　本県には、政令指定都市がなく、また、グループ内の他団体に比べ県全体の人口も少ないことなどから、相対的に順位が低くなっているものと思われます。</a:t>
          </a:r>
        </a:p>
        <a:p>
          <a:r>
            <a:rPr kumimoji="1" lang="ja-JP" altLang="en-US" sz="1200">
              <a:latin typeface="ＭＳ Ｐゴシック" panose="020B0600070205080204" pitchFamily="50" charset="-128"/>
              <a:ea typeface="ＭＳ Ｐゴシック" panose="020B0600070205080204" pitchFamily="50" charset="-128"/>
            </a:rPr>
            <a:t>　限られた人員や予算等で、喫緊の課題に的確に対応しつつ持続可能な行財　政運営が確保できるよう、今後も、適切な定員管理に取り組んでいきます。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137165</xdr:rowOff>
    </xdr:from>
    <xdr:to>
      <xdr:col>81</xdr:col>
      <xdr:colOff>44450</xdr:colOff>
      <xdr:row>64</xdr:row>
      <xdr:rowOff>156711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09965"/>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125693</xdr:rowOff>
    </xdr:from>
    <xdr:to>
      <xdr:col>77</xdr:col>
      <xdr:colOff>44450</xdr:colOff>
      <xdr:row>64</xdr:row>
      <xdr:rowOff>137165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27043"/>
          <a:ext cx="889000" cy="1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125693</xdr:rowOff>
    </xdr:from>
    <xdr:to>
      <xdr:col>72</xdr:col>
      <xdr:colOff>203200</xdr:colOff>
      <xdr:row>63</xdr:row>
      <xdr:rowOff>138171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92704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138171</xdr:rowOff>
    </xdr:from>
    <xdr:to>
      <xdr:col>68</xdr:col>
      <xdr:colOff>152400</xdr:colOff>
      <xdr:row>63</xdr:row>
      <xdr:rowOff>153494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939521"/>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105911</xdr:rowOff>
    </xdr:from>
    <xdr:to>
      <xdr:col>81</xdr:col>
      <xdr:colOff>95250</xdr:colOff>
      <xdr:row>65</xdr:row>
      <xdr:rowOff>36061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77988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86365</xdr:rowOff>
    </xdr:from>
    <xdr:to>
      <xdr:col>77</xdr:col>
      <xdr:colOff>95250</xdr:colOff>
      <xdr:row>65</xdr:row>
      <xdr:rowOff>16515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0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1292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4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74893</xdr:rowOff>
    </xdr:from>
    <xdr:to>
      <xdr:col>73</xdr:col>
      <xdr:colOff>44450</xdr:colOff>
      <xdr:row>64</xdr:row>
      <xdr:rowOff>5043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161270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6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87371</xdr:rowOff>
    </xdr:from>
    <xdr:to>
      <xdr:col>68</xdr:col>
      <xdr:colOff>203200</xdr:colOff>
      <xdr:row>64</xdr:row>
      <xdr:rowOff>17521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2298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7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102694</xdr:rowOff>
    </xdr:from>
    <xdr:to>
      <xdr:col>64</xdr:col>
      <xdr:colOff>152400</xdr:colOff>
      <xdr:row>64</xdr:row>
      <xdr:rowOff>32844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9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17621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9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元利償還金の額が減少したことに加え、普通交付税額の増により標準財政規模が約</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億円増加したこと等により、前年度に比べ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ポイント改善し、近年は減少傾向で推移しています。</a:t>
          </a:r>
        </a:p>
        <a:p>
          <a:r>
            <a:rPr kumimoji="1" lang="ja-JP" altLang="en-US" sz="1300">
              <a:latin typeface="ＭＳ Ｐゴシック" panose="020B0600070205080204" pitchFamily="50" charset="-128"/>
              <a:ea typeface="ＭＳ Ｐゴシック" panose="020B0600070205080204" pitchFamily="50" charset="-128"/>
            </a:rPr>
            <a:t>　しかしながら、グループ内平均値を上回っており、引き続き県債発行の平準化に努めます。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77107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573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77107</xdr:rowOff>
    </xdr:from>
    <xdr:to>
      <xdr:col>77</xdr:col>
      <xdr:colOff>44450</xdr:colOff>
      <xdr:row>43</xdr:row>
      <xdr:rowOff>26307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7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164193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9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43</xdr:row>
      <xdr:rowOff>164193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26307</xdr:rowOff>
    </xdr:from>
    <xdr:to>
      <xdr:col>77</xdr:col>
      <xdr:colOff>95250</xdr:colOff>
      <xdr:row>42</xdr:row>
      <xdr:rowOff>127907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112684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地方財政対策による臨時財政対策債等の増加により地方債現在高は増加したものの、対象職員減による退職手当負担見込額の減少や、財政調整基金等の積立による充当可能基金の増により、前年度に比べ</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　引き続き、歳入歳出の両面における取組を進め、財政の健全化に努めます。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69120</xdr:rowOff>
    </xdr:from>
    <xdr:to>
      <xdr:col>81</xdr:col>
      <xdr:colOff>44450</xdr:colOff>
      <xdr:row>18</xdr:row>
      <xdr:rowOff>14097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83770"/>
          <a:ext cx="8382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168053</xdr:rowOff>
    </xdr:from>
    <xdr:to>
      <xdr:col>77</xdr:col>
      <xdr:colOff>44450</xdr:colOff>
      <xdr:row>18</xdr:row>
      <xdr:rowOff>14097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082703"/>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168053</xdr:rowOff>
    </xdr:from>
    <xdr:to>
      <xdr:col>72</xdr:col>
      <xdr:colOff>203200</xdr:colOff>
      <xdr:row>18</xdr:row>
      <xdr:rowOff>5652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8270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5652</xdr:rowOff>
    </xdr:from>
    <xdr:to>
      <xdr:col>68</xdr:col>
      <xdr:colOff>152400</xdr:colOff>
      <xdr:row>18</xdr:row>
      <xdr:rowOff>24955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09175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18320</xdr:rowOff>
    </xdr:from>
    <xdr:to>
      <xdr:col>81</xdr:col>
      <xdr:colOff>95250</xdr:colOff>
      <xdr:row>17</xdr:row>
      <xdr:rowOff>119920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34847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7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134747</xdr:rowOff>
    </xdr:from>
    <xdr:to>
      <xdr:col>77</xdr:col>
      <xdr:colOff>95250</xdr:colOff>
      <xdr:row>18</xdr:row>
      <xdr:rowOff>64897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75074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1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117253</xdr:rowOff>
    </xdr:from>
    <xdr:to>
      <xdr:col>73</xdr:col>
      <xdr:colOff>44450</xdr:colOff>
      <xdr:row>18</xdr:row>
      <xdr:rowOff>47403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57580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0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126302</xdr:rowOff>
    </xdr:from>
    <xdr:to>
      <xdr:col>68</xdr:col>
      <xdr:colOff>203200</xdr:colOff>
      <xdr:row>18</xdr:row>
      <xdr:rowOff>56452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66629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0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145605</xdr:rowOff>
    </xdr:from>
    <xdr:to>
      <xdr:col>64</xdr:col>
      <xdr:colOff>152400</xdr:colOff>
      <xdr:row>18</xdr:row>
      <xdr:rowOff>75755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85932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88900</xdr:rowOff>
    </xdr:from>
    <xdr:ext cx="8928100" cy="425758"/>
    <xdr:sp macro="" textlink="">
      <xdr:nvSpPr>
        <xdr:cNvPr id="461" name="テキスト ボックス 460">
          <a:extLst>
            <a:ext uri="{FF2B5EF4-FFF2-40B4-BE49-F238E27FC236}">
              <a16:creationId xmlns:a16="http://schemas.microsoft.com/office/drawing/2014/main" id="{8FA32536-A67F-4FB4-84C7-A6AD55CBDB41}"/>
            </a:ext>
          </a:extLst>
        </xdr:cNvPr>
        <xdr:cNvSpPr txBox="1"/>
      </xdr:nvSpPr>
      <xdr:spPr>
        <a:xfrm>
          <a:off x="711200" y="42164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1,784,968
1,731,935
5,774.47
893,808,821
853,901,582
20,098,968
460,021,442
1,475,483,660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人件費にかかる経常収支比率は、歳入面で経常一般財源が増加したことなどにより、前年度と比べ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4.8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ポイント改善したものの、グループ内平均値と比べると高い値となっています。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年度から管理職員を対象とした給与抑制措置等を実施しており、今後も、徹底した業務見直し等による職員数の見直しや働き方の見直し等により人件費の抑制に努めます。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40</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500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101600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90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139700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870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物件費にかかる経常収支比率は、前年度と比べ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ポイント改善し、グループ内平均と比べても低い値となっています。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厳しい財政状況を踏まえ、事業の選択と集中を図るとともに、徹底した事務事業の見直しを行ってきたことによるものであり、今後も引き続き、経常的経費の抑制に努めます。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扶助費にかかる経常収支比率は、前年度と比べ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社会保障関係経費については、今後も増加が見込まれることから、その動向を注視するとともに、引き続き裁量の余地がある事業を中心に、給付の水準と範囲が適正であるかなどを検討したうえで、必要な見直しを行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その他にかかる経常収支比率は、前年度と比べ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今後も公共施設の老朽化に伴う維持補修費の増加が見込まれることから、平成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３月に策定した「みえ公共施設等総合管理基本方針」をもとに長期的な視点に立って、公共施設等の総合管理を行うほか、事業の選択と集中を図るとともに、徹底した事務事業の見直しを行うなど、経常的経費の抑制に努め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143328</xdr:rowOff>
    </xdr:from>
    <xdr:to>
      <xdr:col>82</xdr:col>
      <xdr:colOff>107950</xdr:colOff>
      <xdr:row>62</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744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58255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4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143328</xdr:rowOff>
    </xdr:from>
    <xdr:to>
      <xdr:col>82</xdr:col>
      <xdr:colOff>196850</xdr:colOff>
      <xdr:row>56</xdr:row>
      <xdr:rowOff>143328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7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57</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12404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1105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0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補助費等にかかる経常収支比率は、前年度と比べ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今後も、事業の選択と集中を図るとともに、徹底した事務事業の見直しを行うなど、経常的経費の抑制に努めます。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133350</xdr:rowOff>
    </xdr:from>
    <xdr:to>
      <xdr:col>82</xdr:col>
      <xdr:colOff>107950</xdr:colOff>
      <xdr:row>37</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34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38100</xdr:rowOff>
    </xdr:from>
    <xdr:to>
      <xdr:col>73</xdr:col>
      <xdr:colOff>180975</xdr:colOff>
      <xdr:row>36</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38100</xdr:rowOff>
    </xdr:from>
    <xdr:to>
      <xdr:col>69</xdr:col>
      <xdr:colOff>92075</xdr:colOff>
      <xdr:row>38</xdr:row>
      <xdr:rowOff>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10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82550</xdr:rowOff>
    </xdr:from>
    <xdr:to>
      <xdr:col>82</xdr:col>
      <xdr:colOff>158750</xdr:colOff>
      <xdr:row>36</xdr:row>
      <xdr:rowOff>12700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158750</xdr:rowOff>
    </xdr:from>
    <xdr:to>
      <xdr:col>69</xdr:col>
      <xdr:colOff>142875</xdr:colOff>
      <xdr:row>36</xdr:row>
      <xdr:rowOff>88900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99077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60977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公債費にかかる経常収支比率は、前年度と比べ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ポイント改善したものの、グループ内平均値と比べると高い値となっています。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県民の安全・安心を守るために真に必要な投資は十分に行えるよう配慮しつつ、持続可能な財政運営の確保にむけて公債費負担の平準化に努めます。</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72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629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公債費以外にかかる経常収支比率は、歳入面で経常一般財源が増加したことなどにより、前年度と比べ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7.1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や扶助費的な補助費等は縮減が容易でない面はありますが、徹底した事務事業の見直しや総人件費の抑制とともに、多様な財源確保などの取組により歳入を確保することで、持続可能な財政運営を目指し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82550</xdr:rowOff>
    </xdr:from>
    <xdr:to>
      <xdr:col>82</xdr:col>
      <xdr:colOff>107950</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598400"/>
          <a:ext cx="8382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3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78</xdr:row>
      <xdr:rowOff>63500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58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57150</xdr:rowOff>
    </xdr:from>
    <xdr:to>
      <xdr:col>69</xdr:col>
      <xdr:colOff>92075</xdr:colOff>
      <xdr:row>78</xdr:row>
      <xdr:rowOff>76200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58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31750</xdr:rowOff>
    </xdr:from>
    <xdr:to>
      <xdr:col>82</xdr:col>
      <xdr:colOff>158750</xdr:colOff>
      <xdr:row>73</xdr:row>
      <xdr:rowOff>133350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111777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12700</xdr:rowOff>
    </xdr:from>
    <xdr:to>
      <xdr:col>74</xdr:col>
      <xdr:colOff>31750</xdr:colOff>
      <xdr:row>78</xdr:row>
      <xdr:rowOff>114300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6350</xdr:rowOff>
    </xdr:from>
    <xdr:to>
      <xdr:col>69</xdr:col>
      <xdr:colOff>142875</xdr:colOff>
      <xdr:row>77</xdr:row>
      <xdr:rowOff>107950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25400</xdr:rowOff>
    </xdr:from>
    <xdr:to>
      <xdr:col>65</xdr:col>
      <xdr:colOff>53975</xdr:colOff>
      <xdr:row>78</xdr:row>
      <xdr:rowOff>127000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110560</xdr:rowOff>
    </xdr:from>
    <xdr:to>
      <xdr:col>29</xdr:col>
      <xdr:colOff>127000</xdr:colOff>
      <xdr:row>12</xdr:row>
      <xdr:rowOff>121056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15585"/>
          <a:ext cx="6477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110560</xdr:rowOff>
    </xdr:from>
    <xdr:to>
      <xdr:col>26</xdr:col>
      <xdr:colOff>50800</xdr:colOff>
      <xdr:row>12</xdr:row>
      <xdr:rowOff>124847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1558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114522</xdr:rowOff>
    </xdr:from>
    <xdr:to>
      <xdr:col>22</xdr:col>
      <xdr:colOff>114300</xdr:colOff>
      <xdr:row>12</xdr:row>
      <xdr:rowOff>124847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19547"/>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107721</xdr:rowOff>
    </xdr:from>
    <xdr:to>
      <xdr:col>18</xdr:col>
      <xdr:colOff>177800</xdr:colOff>
      <xdr:row>12</xdr:row>
      <xdr:rowOff>114522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12746"/>
          <a:ext cx="698500" cy="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70256</xdr:rowOff>
    </xdr:from>
    <xdr:to>
      <xdr:col>29</xdr:col>
      <xdr:colOff>177800</xdr:colOff>
      <xdr:row>13</xdr:row>
      <xdr:rowOff>406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7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86783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59760</xdr:rowOff>
    </xdr:from>
    <xdr:to>
      <xdr:col>26</xdr:col>
      <xdr:colOff>101600</xdr:colOff>
      <xdr:row>12</xdr:row>
      <xdr:rowOff>161360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74047</xdr:rowOff>
    </xdr:from>
    <xdr:to>
      <xdr:col>22</xdr:col>
      <xdr:colOff>165100</xdr:colOff>
      <xdr:row>13</xdr:row>
      <xdr:rowOff>4197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63722</xdr:rowOff>
    </xdr:from>
    <xdr:to>
      <xdr:col>19</xdr:col>
      <xdr:colOff>38100</xdr:colOff>
      <xdr:row>12</xdr:row>
      <xdr:rowOff>165322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56921</xdr:rowOff>
    </xdr:from>
    <xdr:to>
      <xdr:col>15</xdr:col>
      <xdr:colOff>101600</xdr:colOff>
      <xdr:row>12</xdr:row>
      <xdr:rowOff>158521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168698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120752</xdr:rowOff>
    </xdr:from>
    <xdr:to>
      <xdr:col>29</xdr:col>
      <xdr:colOff>127000</xdr:colOff>
      <xdr:row>34</xdr:row>
      <xdr:rowOff>170510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88202"/>
          <a:ext cx="647700" cy="4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170510</xdr:rowOff>
    </xdr:from>
    <xdr:to>
      <xdr:col>26</xdr:col>
      <xdr:colOff>50800</xdr:colOff>
      <xdr:row>34</xdr:row>
      <xdr:rowOff>171424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7960"/>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3785</xdr:rowOff>
    </xdr:from>
    <xdr:to>
      <xdr:col>22</xdr:col>
      <xdr:colOff>114300</xdr:colOff>
      <xdr:row>34</xdr:row>
      <xdr:rowOff>171424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271235"/>
          <a:ext cx="698500" cy="16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261722</xdr:rowOff>
    </xdr:from>
    <xdr:to>
      <xdr:col>18</xdr:col>
      <xdr:colOff>177800</xdr:colOff>
      <xdr:row>34</xdr:row>
      <xdr:rowOff>3785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86272"/>
          <a:ext cx="698500" cy="8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69952</xdr:rowOff>
    </xdr:from>
    <xdr:to>
      <xdr:col>29</xdr:col>
      <xdr:colOff>177800</xdr:colOff>
      <xdr:row>34</xdr:row>
      <xdr:rowOff>171552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3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257929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119710</xdr:rowOff>
    </xdr:from>
    <xdr:to>
      <xdr:col>26</xdr:col>
      <xdr:colOff>101600</xdr:colOff>
      <xdr:row>34</xdr:row>
      <xdr:rowOff>221310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231487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120624</xdr:rowOff>
    </xdr:from>
    <xdr:to>
      <xdr:col>22</xdr:col>
      <xdr:colOff>165100</xdr:colOff>
      <xdr:row>34</xdr:row>
      <xdr:rowOff>222224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232401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295885</xdr:rowOff>
    </xdr:from>
    <xdr:to>
      <xdr:col>19</xdr:col>
      <xdr:colOff>38100</xdr:colOff>
      <xdr:row>34</xdr:row>
      <xdr:rowOff>54585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64762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210922</xdr:rowOff>
    </xdr:from>
    <xdr:to>
      <xdr:col>15</xdr:col>
      <xdr:colOff>101600</xdr:colOff>
      <xdr:row>33</xdr:row>
      <xdr:rowOff>312522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3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151249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1,784,968
1,731,935
5,774.47
893,808,821
853,901,582
20,098,968
460,021,442
1,475,483,660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9806</xdr:rowOff>
    </xdr:from>
    <xdr:to>
      <xdr:col>24</xdr:col>
      <xdr:colOff>63500</xdr:colOff>
      <xdr:row>32</xdr:row>
      <xdr:rowOff>11129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96206"/>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9806</xdr:rowOff>
    </xdr:from>
    <xdr:to>
      <xdr:col>19</xdr:col>
      <xdr:colOff>177800</xdr:colOff>
      <xdr:row>32</xdr:row>
      <xdr:rowOff>16093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9620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10557</xdr:rowOff>
    </xdr:from>
    <xdr:to>
      <xdr:col>15</xdr:col>
      <xdr:colOff>50800</xdr:colOff>
      <xdr:row>32</xdr:row>
      <xdr:rowOff>16093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9695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6557</xdr:rowOff>
    </xdr:from>
    <xdr:to>
      <xdr:col>10</xdr:col>
      <xdr:colOff>114300</xdr:colOff>
      <xdr:row>32</xdr:row>
      <xdr:rowOff>10557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929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131779</xdr:rowOff>
    </xdr:from>
    <xdr:to>
      <xdr:col>24</xdr:col>
      <xdr:colOff>114300</xdr:colOff>
      <xdr:row>32</xdr:row>
      <xdr:rowOff>61929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154656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9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130456</xdr:rowOff>
    </xdr:from>
    <xdr:to>
      <xdr:col>20</xdr:col>
      <xdr:colOff>38100</xdr:colOff>
      <xdr:row>32</xdr:row>
      <xdr:rowOff>60606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77133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136743</xdr:rowOff>
    </xdr:from>
    <xdr:to>
      <xdr:col>15</xdr:col>
      <xdr:colOff>101600</xdr:colOff>
      <xdr:row>32</xdr:row>
      <xdr:rowOff>66893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83420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131207</xdr:rowOff>
    </xdr:from>
    <xdr:to>
      <xdr:col>10</xdr:col>
      <xdr:colOff>165100</xdr:colOff>
      <xdr:row>32</xdr:row>
      <xdr:rowOff>61357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77884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127207</xdr:rowOff>
    </xdr:from>
    <xdr:to>
      <xdr:col>6</xdr:col>
      <xdr:colOff>38100</xdr:colOff>
      <xdr:row>32</xdr:row>
      <xdr:rowOff>57357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73884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82001</xdr:rowOff>
    </xdr:from>
    <xdr:to>
      <xdr:col>24</xdr:col>
      <xdr:colOff>63500</xdr:colOff>
      <xdr:row>57</xdr:row>
      <xdr:rowOff>152410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3201"/>
          <a:ext cx="8382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152410</xdr:rowOff>
    </xdr:from>
    <xdr:to>
      <xdr:col>19</xdr:col>
      <xdr:colOff>177800</xdr:colOff>
      <xdr:row>58</xdr:row>
      <xdr:rowOff>13741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506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13741</xdr:rowOff>
    </xdr:from>
    <xdr:to>
      <xdr:col>15</xdr:col>
      <xdr:colOff>50800</xdr:colOff>
      <xdr:row>58</xdr:row>
      <xdr:rowOff>32715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784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4414</xdr:rowOff>
    </xdr:from>
    <xdr:to>
      <xdr:col>10</xdr:col>
      <xdr:colOff>114300</xdr:colOff>
      <xdr:row>58</xdr:row>
      <xdr:rowOff>32715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851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31201</xdr:rowOff>
    </xdr:from>
    <xdr:to>
      <xdr:col>24</xdr:col>
      <xdr:colOff>114300</xdr:colOff>
      <xdr:row>56</xdr:row>
      <xdr:rowOff>132801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54078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101610</xdr:rowOff>
    </xdr:from>
    <xdr:to>
      <xdr:col>20</xdr:col>
      <xdr:colOff>38100</xdr:colOff>
      <xdr:row>58</xdr:row>
      <xdr:rowOff>31760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48287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134391</xdr:rowOff>
    </xdr:from>
    <xdr:to>
      <xdr:col>15</xdr:col>
      <xdr:colOff>101600</xdr:colOff>
      <xdr:row>58</xdr:row>
      <xdr:rowOff>64541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81068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153365</xdr:rowOff>
    </xdr:from>
    <xdr:to>
      <xdr:col>10</xdr:col>
      <xdr:colOff>165100</xdr:colOff>
      <xdr:row>58</xdr:row>
      <xdr:rowOff>83515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100042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125064</xdr:rowOff>
    </xdr:from>
    <xdr:to>
      <xdr:col>6</xdr:col>
      <xdr:colOff>38100</xdr:colOff>
      <xdr:row>58</xdr:row>
      <xdr:rowOff>55214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71741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159621</xdr:rowOff>
    </xdr:from>
    <xdr:to>
      <xdr:col>24</xdr:col>
      <xdr:colOff>63500</xdr:colOff>
      <xdr:row>78</xdr:row>
      <xdr:rowOff>107696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1271"/>
          <a:ext cx="8382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107696</xdr:rowOff>
    </xdr:from>
    <xdr:to>
      <xdr:col>19</xdr:col>
      <xdr:colOff>177800</xdr:colOff>
      <xdr:row>78</xdr:row>
      <xdr:rowOff>155375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079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150803</xdr:rowOff>
    </xdr:from>
    <xdr:to>
      <xdr:col>15</xdr:col>
      <xdr:colOff>50800</xdr:colOff>
      <xdr:row>78</xdr:row>
      <xdr:rowOff>155375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39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150151</xdr:rowOff>
    </xdr:from>
    <xdr:to>
      <xdr:col>10</xdr:col>
      <xdr:colOff>114300</xdr:colOff>
      <xdr:row>78</xdr:row>
      <xdr:rowOff>150803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325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108821</xdr:rowOff>
    </xdr:from>
    <xdr:to>
      <xdr:col>24</xdr:col>
      <xdr:colOff>114300</xdr:colOff>
      <xdr:row>78</xdr:row>
      <xdr:rowOff>38971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87248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56896</xdr:rowOff>
    </xdr:from>
    <xdr:to>
      <xdr:col>20</xdr:col>
      <xdr:colOff>38100</xdr:colOff>
      <xdr:row>78</xdr:row>
      <xdr:rowOff>158496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149623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104575</xdr:rowOff>
    </xdr:from>
    <xdr:to>
      <xdr:col>15</xdr:col>
      <xdr:colOff>101600</xdr:colOff>
      <xdr:row>79</xdr:row>
      <xdr:rowOff>34725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25852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100003</xdr:rowOff>
    </xdr:from>
    <xdr:to>
      <xdr:col>10</xdr:col>
      <xdr:colOff>165100</xdr:colOff>
      <xdr:row>79</xdr:row>
      <xdr:rowOff>30153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99351</xdr:rowOff>
    </xdr:from>
    <xdr:to>
      <xdr:col>6</xdr:col>
      <xdr:colOff>38100</xdr:colOff>
      <xdr:row>79</xdr:row>
      <xdr:rowOff>29501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6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143075</xdr:rowOff>
    </xdr:from>
    <xdr:to>
      <xdr:col>24</xdr:col>
      <xdr:colOff>63500</xdr:colOff>
      <xdr:row>96</xdr:row>
      <xdr:rowOff>168112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2275"/>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168112</xdr:rowOff>
    </xdr:from>
    <xdr:to>
      <xdr:col>19</xdr:col>
      <xdr:colOff>177800</xdr:colOff>
      <xdr:row>97</xdr:row>
      <xdr:rowOff>13426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2731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13426</xdr:rowOff>
    </xdr:from>
    <xdr:to>
      <xdr:col>15</xdr:col>
      <xdr:colOff>50800</xdr:colOff>
      <xdr:row>97</xdr:row>
      <xdr:rowOff>47171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4076"/>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47171</xdr:rowOff>
    </xdr:from>
    <xdr:to>
      <xdr:col>10</xdr:col>
      <xdr:colOff>114300</xdr:colOff>
      <xdr:row>97</xdr:row>
      <xdr:rowOff>57404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782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92275</xdr:rowOff>
    </xdr:from>
    <xdr:to>
      <xdr:col>24</xdr:col>
      <xdr:colOff>114300</xdr:colOff>
      <xdr:row>97</xdr:row>
      <xdr:rowOff>22425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70702</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117312</xdr:rowOff>
    </xdr:from>
    <xdr:to>
      <xdr:col>20</xdr:col>
      <xdr:colOff>38100</xdr:colOff>
      <xdr:row>97</xdr:row>
      <xdr:rowOff>47462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38589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66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134076</xdr:rowOff>
    </xdr:from>
    <xdr:to>
      <xdr:col>15</xdr:col>
      <xdr:colOff>101600</xdr:colOff>
      <xdr:row>97</xdr:row>
      <xdr:rowOff>64226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80753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3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167821</xdr:rowOff>
    </xdr:from>
    <xdr:to>
      <xdr:col>10</xdr:col>
      <xdr:colOff>165100</xdr:colOff>
      <xdr:row>97</xdr:row>
      <xdr:rowOff>97971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89098</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71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6604</xdr:rowOff>
    </xdr:from>
    <xdr:to>
      <xdr:col>6</xdr:col>
      <xdr:colOff>38100</xdr:colOff>
      <xdr:row>97</xdr:row>
      <xdr:rowOff>108204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99331</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72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94338</xdr:rowOff>
    </xdr:from>
    <xdr:to>
      <xdr:col>55</xdr:col>
      <xdr:colOff>0</xdr:colOff>
      <xdr:row>35</xdr:row>
      <xdr:rowOff>126457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23638"/>
          <a:ext cx="838200" cy="2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126457</xdr:rowOff>
    </xdr:from>
    <xdr:to>
      <xdr:col>50</xdr:col>
      <xdr:colOff>114300</xdr:colOff>
      <xdr:row>37</xdr:row>
      <xdr:rowOff>79609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27207"/>
          <a:ext cx="889000" cy="2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79609</xdr:rowOff>
    </xdr:from>
    <xdr:to>
      <xdr:col>45</xdr:col>
      <xdr:colOff>177800</xdr:colOff>
      <xdr:row>37</xdr:row>
      <xdr:rowOff>102957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23259"/>
          <a:ext cx="889000" cy="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78336</xdr:rowOff>
    </xdr:from>
    <xdr:to>
      <xdr:col>41</xdr:col>
      <xdr:colOff>50800</xdr:colOff>
      <xdr:row>37</xdr:row>
      <xdr:rowOff>102957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21986"/>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43538</xdr:rowOff>
    </xdr:from>
    <xdr:to>
      <xdr:col>55</xdr:col>
      <xdr:colOff>50800</xdr:colOff>
      <xdr:row>34</xdr:row>
      <xdr:rowOff>145138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21965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75657</xdr:rowOff>
    </xdr:from>
    <xdr:to>
      <xdr:col>50</xdr:col>
      <xdr:colOff>165100</xdr:colOff>
      <xdr:row>36</xdr:row>
      <xdr:rowOff>5807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168384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6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28809</xdr:rowOff>
    </xdr:from>
    <xdr:to>
      <xdr:col>46</xdr:col>
      <xdr:colOff>38100</xdr:colOff>
      <xdr:row>37</xdr:row>
      <xdr:rowOff>130409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146936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52157</xdr:rowOff>
    </xdr:from>
    <xdr:to>
      <xdr:col>41</xdr:col>
      <xdr:colOff>101600</xdr:colOff>
      <xdr:row>37</xdr:row>
      <xdr:rowOff>153757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170284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27536</xdr:rowOff>
    </xdr:from>
    <xdr:to>
      <xdr:col>36</xdr:col>
      <xdr:colOff>165100</xdr:colOff>
      <xdr:row>37</xdr:row>
      <xdr:rowOff>129136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120263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5240</xdr:rowOff>
    </xdr:from>
    <xdr:to>
      <xdr:col>55</xdr:col>
      <xdr:colOff>0</xdr:colOff>
      <xdr:row>55</xdr:row>
      <xdr:rowOff>48652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34990"/>
          <a:ext cx="8382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48652</xdr:rowOff>
    </xdr:from>
    <xdr:to>
      <xdr:col>50</xdr:col>
      <xdr:colOff>114300</xdr:colOff>
      <xdr:row>56</xdr:row>
      <xdr:rowOff>24964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78402"/>
          <a:ext cx="8890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24964</xdr:rowOff>
    </xdr:from>
    <xdr:to>
      <xdr:col>45</xdr:col>
      <xdr:colOff>177800</xdr:colOff>
      <xdr:row>56</xdr:row>
      <xdr:rowOff>62912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2616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167360</xdr:rowOff>
    </xdr:from>
    <xdr:to>
      <xdr:col>41</xdr:col>
      <xdr:colOff>50800</xdr:colOff>
      <xdr:row>56</xdr:row>
      <xdr:rowOff>62912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97110"/>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125890</xdr:rowOff>
    </xdr:from>
    <xdr:to>
      <xdr:col>55</xdr:col>
      <xdr:colOff>50800</xdr:colOff>
      <xdr:row>55</xdr:row>
      <xdr:rowOff>56040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148767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169302</xdr:rowOff>
    </xdr:from>
    <xdr:to>
      <xdr:col>50</xdr:col>
      <xdr:colOff>165100</xdr:colOff>
      <xdr:row>55</xdr:row>
      <xdr:rowOff>99452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115979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145614</xdr:rowOff>
    </xdr:from>
    <xdr:to>
      <xdr:col>46</xdr:col>
      <xdr:colOff>38100</xdr:colOff>
      <xdr:row>56</xdr:row>
      <xdr:rowOff>75764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92291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12112</xdr:rowOff>
    </xdr:from>
    <xdr:to>
      <xdr:col>41</xdr:col>
      <xdr:colOff>101600</xdr:colOff>
      <xdr:row>56</xdr:row>
      <xdr:rowOff>113712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130239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116560</xdr:rowOff>
    </xdr:from>
    <xdr:to>
      <xdr:col>36</xdr:col>
      <xdr:colOff>165100</xdr:colOff>
      <xdr:row>56</xdr:row>
      <xdr:rowOff>46710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63237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151955</xdr:rowOff>
    </xdr:from>
    <xdr:to>
      <xdr:col>55</xdr:col>
      <xdr:colOff>0</xdr:colOff>
      <xdr:row>77</xdr:row>
      <xdr:rowOff>156159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53605"/>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156159</xdr:rowOff>
    </xdr:from>
    <xdr:to>
      <xdr:col>50</xdr:col>
      <xdr:colOff>114300</xdr:colOff>
      <xdr:row>78</xdr:row>
      <xdr:rowOff>55372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7809"/>
          <a:ext cx="889000" cy="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24257</xdr:rowOff>
    </xdr:from>
    <xdr:to>
      <xdr:col>45</xdr:col>
      <xdr:colOff>177800</xdr:colOff>
      <xdr:row>78</xdr:row>
      <xdr:rowOff>55372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7357"/>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150000</xdr:rowOff>
    </xdr:from>
    <xdr:to>
      <xdr:col>41</xdr:col>
      <xdr:colOff>50800</xdr:colOff>
      <xdr:row>78</xdr:row>
      <xdr:rowOff>24257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5165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101155</xdr:rowOff>
    </xdr:from>
    <xdr:to>
      <xdr:col>55</xdr:col>
      <xdr:colOff>50800</xdr:colOff>
      <xdr:row>78</xdr:row>
      <xdr:rowOff>31305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124032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105359</xdr:rowOff>
    </xdr:from>
    <xdr:to>
      <xdr:col>50</xdr:col>
      <xdr:colOff>165100</xdr:colOff>
      <xdr:row>78</xdr:row>
      <xdr:rowOff>35509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52036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4572</xdr:rowOff>
    </xdr:from>
    <xdr:to>
      <xdr:col>46</xdr:col>
      <xdr:colOff>38100</xdr:colOff>
      <xdr:row>78</xdr:row>
      <xdr:rowOff>106172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97299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144907</xdr:rowOff>
    </xdr:from>
    <xdr:to>
      <xdr:col>41</xdr:col>
      <xdr:colOff>101600</xdr:colOff>
      <xdr:row>78</xdr:row>
      <xdr:rowOff>75057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91584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99200</xdr:rowOff>
    </xdr:from>
    <xdr:to>
      <xdr:col>36</xdr:col>
      <xdr:colOff>165100</xdr:colOff>
      <xdr:row>78</xdr:row>
      <xdr:rowOff>29350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45877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48174</xdr:rowOff>
    </xdr:from>
    <xdr:to>
      <xdr:col>55</xdr:col>
      <xdr:colOff>0</xdr:colOff>
      <xdr:row>95</xdr:row>
      <xdr:rowOff>16284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64474"/>
          <a:ext cx="8382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16284</xdr:rowOff>
    </xdr:from>
    <xdr:to>
      <xdr:col>50</xdr:col>
      <xdr:colOff>114300</xdr:colOff>
      <xdr:row>95</xdr:row>
      <xdr:rowOff>162674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04034"/>
          <a:ext cx="889000" cy="1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162674</xdr:rowOff>
    </xdr:from>
    <xdr:to>
      <xdr:col>45</xdr:col>
      <xdr:colOff>177800</xdr:colOff>
      <xdr:row>96</xdr:row>
      <xdr:rowOff>113982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0424"/>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113982</xdr:rowOff>
    </xdr:from>
    <xdr:to>
      <xdr:col>41</xdr:col>
      <xdr:colOff>50800</xdr:colOff>
      <xdr:row>96</xdr:row>
      <xdr:rowOff>125755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7318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168824</xdr:rowOff>
    </xdr:from>
    <xdr:to>
      <xdr:col>55</xdr:col>
      <xdr:colOff>50800</xdr:colOff>
      <xdr:row>94</xdr:row>
      <xdr:rowOff>98974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20251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136934</xdr:rowOff>
    </xdr:from>
    <xdr:to>
      <xdr:col>50</xdr:col>
      <xdr:colOff>165100</xdr:colOff>
      <xdr:row>95</xdr:row>
      <xdr:rowOff>67084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83611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0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111874</xdr:rowOff>
    </xdr:from>
    <xdr:to>
      <xdr:col>46</xdr:col>
      <xdr:colOff>38100</xdr:colOff>
      <xdr:row>96</xdr:row>
      <xdr:rowOff>42024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63182</xdr:rowOff>
    </xdr:from>
    <xdr:to>
      <xdr:col>41</xdr:col>
      <xdr:colOff>101600</xdr:colOff>
      <xdr:row>96</xdr:row>
      <xdr:rowOff>164782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74955</xdr:rowOff>
    </xdr:from>
    <xdr:to>
      <xdr:col>36</xdr:col>
      <xdr:colOff>165100</xdr:colOff>
      <xdr:row>97</xdr:row>
      <xdr:rowOff>5105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21632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122692</xdr:rowOff>
    </xdr:from>
    <xdr:to>
      <xdr:col>85</xdr:col>
      <xdr:colOff>127000</xdr:colOff>
      <xdr:row>38</xdr:row>
      <xdr:rowOff>29058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66342"/>
          <a:ext cx="8382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122692</xdr:rowOff>
    </xdr:from>
    <xdr:to>
      <xdr:col>81</xdr:col>
      <xdr:colOff>50800</xdr:colOff>
      <xdr:row>37</xdr:row>
      <xdr:rowOff>166538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66342"/>
          <a:ext cx="8890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50729</xdr:rowOff>
    </xdr:from>
    <xdr:to>
      <xdr:col>76</xdr:col>
      <xdr:colOff>114300</xdr:colOff>
      <xdr:row>37</xdr:row>
      <xdr:rowOff>166538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394379"/>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50729</xdr:rowOff>
    </xdr:from>
    <xdr:to>
      <xdr:col>71</xdr:col>
      <xdr:colOff>177800</xdr:colOff>
      <xdr:row>37</xdr:row>
      <xdr:rowOff>128087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394379"/>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27139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5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149708</xdr:rowOff>
    </xdr:from>
    <xdr:to>
      <xdr:col>85</xdr:col>
      <xdr:colOff>177800</xdr:colOff>
      <xdr:row>38</xdr:row>
      <xdr:rowOff>79857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101435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4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71892</xdr:rowOff>
    </xdr:from>
    <xdr:to>
      <xdr:col>81</xdr:col>
      <xdr:colOff>101600</xdr:colOff>
      <xdr:row>38</xdr:row>
      <xdr:rowOff>2042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164620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50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115738</xdr:rowOff>
    </xdr:from>
    <xdr:to>
      <xdr:col>76</xdr:col>
      <xdr:colOff>165100</xdr:colOff>
      <xdr:row>38</xdr:row>
      <xdr:rowOff>45887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59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37015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5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171379</xdr:rowOff>
    </xdr:from>
    <xdr:to>
      <xdr:col>72</xdr:col>
      <xdr:colOff>38100</xdr:colOff>
      <xdr:row>37</xdr:row>
      <xdr:rowOff>101529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118056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1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77287</xdr:rowOff>
    </xdr:from>
    <xdr:to>
      <xdr:col>67</xdr:col>
      <xdr:colOff>101600</xdr:colOff>
      <xdr:row>38</xdr:row>
      <xdr:rowOff>7437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23964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19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133842</xdr:rowOff>
    </xdr:from>
    <xdr:to>
      <xdr:col>85</xdr:col>
      <xdr:colOff>127000</xdr:colOff>
      <xdr:row>74</xdr:row>
      <xdr:rowOff>71806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649692"/>
          <a:ext cx="838200" cy="1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31173</xdr:rowOff>
    </xdr:from>
    <xdr:to>
      <xdr:col>81</xdr:col>
      <xdr:colOff>50800</xdr:colOff>
      <xdr:row>74</xdr:row>
      <xdr:rowOff>71806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18473"/>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112982</xdr:rowOff>
    </xdr:from>
    <xdr:to>
      <xdr:col>76</xdr:col>
      <xdr:colOff>114300</xdr:colOff>
      <xdr:row>74</xdr:row>
      <xdr:rowOff>31173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28832"/>
          <a:ext cx="889000" cy="8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112982</xdr:rowOff>
    </xdr:from>
    <xdr:to>
      <xdr:col>71</xdr:col>
      <xdr:colOff>177800</xdr:colOff>
      <xdr:row>73</xdr:row>
      <xdr:rowOff>114097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2883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83042</xdr:rowOff>
    </xdr:from>
    <xdr:to>
      <xdr:col>85</xdr:col>
      <xdr:colOff>177800</xdr:colOff>
      <xdr:row>74</xdr:row>
      <xdr:rowOff>13192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105919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5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21006</xdr:rowOff>
    </xdr:from>
    <xdr:to>
      <xdr:col>81</xdr:col>
      <xdr:colOff>101600</xdr:colOff>
      <xdr:row>74</xdr:row>
      <xdr:rowOff>122606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139133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4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151823</xdr:rowOff>
    </xdr:from>
    <xdr:to>
      <xdr:col>76</xdr:col>
      <xdr:colOff>165100</xdr:colOff>
      <xdr:row>74</xdr:row>
      <xdr:rowOff>81973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98500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62182</xdr:rowOff>
    </xdr:from>
    <xdr:to>
      <xdr:col>72</xdr:col>
      <xdr:colOff>38100</xdr:colOff>
      <xdr:row>73</xdr:row>
      <xdr:rowOff>163782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63297</xdr:rowOff>
    </xdr:from>
    <xdr:to>
      <xdr:col>67</xdr:col>
      <xdr:colOff>101600</xdr:colOff>
      <xdr:row>73</xdr:row>
      <xdr:rowOff>164897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9974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111010</xdr:rowOff>
    </xdr:from>
    <xdr:to>
      <xdr:col>85</xdr:col>
      <xdr:colOff>127000</xdr:colOff>
      <xdr:row>97</xdr:row>
      <xdr:rowOff>43993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055860"/>
          <a:ext cx="838200" cy="6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43993</xdr:rowOff>
    </xdr:from>
    <xdr:to>
      <xdr:col>81</xdr:col>
      <xdr:colOff>50800</xdr:colOff>
      <xdr:row>98</xdr:row>
      <xdr:rowOff>81445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74643"/>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12788</xdr:rowOff>
    </xdr:from>
    <xdr:to>
      <xdr:col>76</xdr:col>
      <xdr:colOff>114300</xdr:colOff>
      <xdr:row>98</xdr:row>
      <xdr:rowOff>81445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14888"/>
          <a:ext cx="889000" cy="6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4178</xdr:rowOff>
    </xdr:from>
    <xdr:to>
      <xdr:col>71</xdr:col>
      <xdr:colOff>177800</xdr:colOff>
      <xdr:row>98</xdr:row>
      <xdr:rowOff>12788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06278"/>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60210</xdr:rowOff>
    </xdr:from>
    <xdr:to>
      <xdr:col>85</xdr:col>
      <xdr:colOff>177800</xdr:colOff>
      <xdr:row>93</xdr:row>
      <xdr:rowOff>161810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83087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164643</xdr:rowOff>
    </xdr:from>
    <xdr:to>
      <xdr:col>81</xdr:col>
      <xdr:colOff>101600</xdr:colOff>
      <xdr:row>97</xdr:row>
      <xdr:rowOff>94793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111320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39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30645</xdr:rowOff>
    </xdr:from>
    <xdr:to>
      <xdr:col>76</xdr:col>
      <xdr:colOff>165100</xdr:colOff>
      <xdr:row>98</xdr:row>
      <xdr:rowOff>132245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123372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133438</xdr:rowOff>
    </xdr:from>
    <xdr:to>
      <xdr:col>72</xdr:col>
      <xdr:colOff>38100</xdr:colOff>
      <xdr:row>98</xdr:row>
      <xdr:rowOff>63588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54715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124828</xdr:rowOff>
    </xdr:from>
    <xdr:to>
      <xdr:col>67</xdr:col>
      <xdr:colOff>101600</xdr:colOff>
      <xdr:row>98</xdr:row>
      <xdr:rowOff>54978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46105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5806</xdr:rowOff>
    </xdr:from>
    <xdr:to>
      <xdr:col>116</xdr:col>
      <xdr:colOff>63500</xdr:colOff>
      <xdr:row>36</xdr:row>
      <xdr:rowOff>79284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006556"/>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10177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82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169092</xdr:rowOff>
    </xdr:from>
    <xdr:to>
      <xdr:col>111</xdr:col>
      <xdr:colOff>177800</xdr:colOff>
      <xdr:row>35</xdr:row>
      <xdr:rowOff>5806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655492"/>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59163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23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169092</xdr:rowOff>
    </xdr:from>
    <xdr:to>
      <xdr:col>107</xdr:col>
      <xdr:colOff>50800</xdr:colOff>
      <xdr:row>37</xdr:row>
      <xdr:rowOff>49893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655492"/>
          <a:ext cx="889000" cy="7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72226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73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64589</xdr:rowOff>
    </xdr:from>
    <xdr:to>
      <xdr:col>102</xdr:col>
      <xdr:colOff>114300</xdr:colOff>
      <xdr:row>37</xdr:row>
      <xdr:rowOff>49893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722439"/>
          <a:ext cx="889000" cy="6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28484</xdr:rowOff>
    </xdr:from>
    <xdr:to>
      <xdr:col>116</xdr:col>
      <xdr:colOff>114300</xdr:colOff>
      <xdr:row>36</xdr:row>
      <xdr:rowOff>130084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51361</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05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126456</xdr:rowOff>
    </xdr:from>
    <xdr:to>
      <xdr:col>112</xdr:col>
      <xdr:colOff>38100</xdr:colOff>
      <xdr:row>35</xdr:row>
      <xdr:rowOff>56606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73133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73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118292</xdr:rowOff>
    </xdr:from>
    <xdr:to>
      <xdr:col>107</xdr:col>
      <xdr:colOff>101600</xdr:colOff>
      <xdr:row>33</xdr:row>
      <xdr:rowOff>48442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64969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5379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170543</xdr:rowOff>
    </xdr:from>
    <xdr:to>
      <xdr:col>102</xdr:col>
      <xdr:colOff>165100</xdr:colOff>
      <xdr:row>37</xdr:row>
      <xdr:rowOff>100693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91820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43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13789</xdr:rowOff>
    </xdr:from>
    <xdr:to>
      <xdr:col>98</xdr:col>
      <xdr:colOff>38100</xdr:colOff>
      <xdr:row>33</xdr:row>
      <xdr:rowOff>115389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131916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544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55477</xdr:rowOff>
    </xdr:from>
    <xdr:to>
      <xdr:col>116</xdr:col>
      <xdr:colOff>63500</xdr:colOff>
      <xdr:row>59</xdr:row>
      <xdr:rowOff>56848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7102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55477</xdr:rowOff>
    </xdr:from>
    <xdr:to>
      <xdr:col>111</xdr:col>
      <xdr:colOff>177800</xdr:colOff>
      <xdr:row>59</xdr:row>
      <xdr:rowOff>68007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71027"/>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67158</xdr:rowOff>
    </xdr:from>
    <xdr:to>
      <xdr:col>107</xdr:col>
      <xdr:colOff>50800</xdr:colOff>
      <xdr:row>59</xdr:row>
      <xdr:rowOff>68007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8270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64730</xdr:rowOff>
    </xdr:from>
    <xdr:to>
      <xdr:col>102</xdr:col>
      <xdr:colOff>114300</xdr:colOff>
      <xdr:row>59</xdr:row>
      <xdr:rowOff>67158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8028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6048</xdr:rowOff>
    </xdr:from>
    <xdr:to>
      <xdr:col>116</xdr:col>
      <xdr:colOff>114300</xdr:colOff>
      <xdr:row>59</xdr:row>
      <xdr:rowOff>107648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92425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4677</xdr:rowOff>
    </xdr:from>
    <xdr:to>
      <xdr:col>112</xdr:col>
      <xdr:colOff>38100</xdr:colOff>
      <xdr:row>59</xdr:row>
      <xdr:rowOff>106277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97404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75728" y="102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17207</xdr:rowOff>
    </xdr:from>
    <xdr:to>
      <xdr:col>107</xdr:col>
      <xdr:colOff>101600</xdr:colOff>
      <xdr:row>59</xdr:row>
      <xdr:rowOff>118807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109934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2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16358</xdr:rowOff>
    </xdr:from>
    <xdr:to>
      <xdr:col>102</xdr:col>
      <xdr:colOff>165100</xdr:colOff>
      <xdr:row>59</xdr:row>
      <xdr:rowOff>117958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109085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2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13930</xdr:rowOff>
    </xdr:from>
    <xdr:to>
      <xdr:col>98</xdr:col>
      <xdr:colOff>38100</xdr:colOff>
      <xdr:row>59</xdr:row>
      <xdr:rowOff>115530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2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91367</xdr:rowOff>
    </xdr:from>
    <xdr:to>
      <xdr:col>116</xdr:col>
      <xdr:colOff>63500</xdr:colOff>
      <xdr:row>74</xdr:row>
      <xdr:rowOff>104430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7786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6948</xdr:rowOff>
    </xdr:from>
    <xdr:to>
      <xdr:col>111</xdr:col>
      <xdr:colOff>177800</xdr:colOff>
      <xdr:row>74</xdr:row>
      <xdr:rowOff>91367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22798"/>
          <a:ext cx="889000" cy="2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6948</xdr:rowOff>
    </xdr:from>
    <xdr:to>
      <xdr:col>107</xdr:col>
      <xdr:colOff>50800</xdr:colOff>
      <xdr:row>73</xdr:row>
      <xdr:rowOff>14133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2279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14133</xdr:rowOff>
    </xdr:from>
    <xdr:to>
      <xdr:col>102</xdr:col>
      <xdr:colOff>114300</xdr:colOff>
      <xdr:row>78</xdr:row>
      <xdr:rowOff>57077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29983"/>
          <a:ext cx="889000" cy="9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53630</xdr:rowOff>
    </xdr:from>
    <xdr:to>
      <xdr:col>116</xdr:col>
      <xdr:colOff>114300</xdr:colOff>
      <xdr:row>74</xdr:row>
      <xdr:rowOff>155230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140007</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40567</xdr:rowOff>
    </xdr:from>
    <xdr:to>
      <xdr:col>112</xdr:col>
      <xdr:colOff>38100</xdr:colOff>
      <xdr:row>74</xdr:row>
      <xdr:rowOff>142167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133294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127598</xdr:rowOff>
    </xdr:from>
    <xdr:to>
      <xdr:col>107</xdr:col>
      <xdr:colOff>101600</xdr:colOff>
      <xdr:row>73</xdr:row>
      <xdr:rowOff>57748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74275</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2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134783</xdr:rowOff>
    </xdr:from>
    <xdr:to>
      <xdr:col>102</xdr:col>
      <xdr:colOff>165100</xdr:colOff>
      <xdr:row>73</xdr:row>
      <xdr:rowOff>64933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81460</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25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6277</xdr:rowOff>
    </xdr:from>
    <xdr:to>
      <xdr:col>98</xdr:col>
      <xdr:colOff>38100</xdr:colOff>
      <xdr:row>78</xdr:row>
      <xdr:rowOff>107877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124404</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3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123825</xdr:rowOff>
    </xdr:from>
    <xdr:to>
      <xdr:col>120</xdr:col>
      <xdr:colOff>114300</xdr:colOff>
      <xdr:row>114</xdr:row>
      <xdr:rowOff>142875</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672353" y="16428384"/>
          <a:ext cx="19612535" cy="1868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26333</xdr:rowOff>
    </xdr:from>
    <xdr:to>
      <xdr:col>120</xdr:col>
      <xdr:colOff>82550</xdr:colOff>
      <xdr:row>114</xdr:row>
      <xdr:rowOff>112058</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697753" y="16667068"/>
          <a:ext cx="19555385" cy="1598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478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千円となっています。なお、グループ内の他団体に比べ人口が少なく（</a:t>
          </a:r>
          <a:r>
            <a:rPr kumimoji="1" lang="en-US" altLang="ja-JP" sz="1050">
              <a:solidFill>
                <a:schemeClr val="tx1"/>
              </a:solidFill>
              <a:latin typeface="ＭＳ Ｐゴシック" panose="020B0600070205080204" pitchFamily="50" charset="-128"/>
              <a:ea typeface="ＭＳ Ｐゴシック" panose="020B0600070205080204" pitchFamily="50" charset="-128"/>
            </a:rPr>
            <a:t>20</a:t>
          </a:r>
          <a:r>
            <a:rPr kumimoji="1" lang="ja-JP" altLang="en-US" sz="1050">
              <a:solidFill>
                <a:schemeClr val="tx1"/>
              </a:solidFill>
              <a:latin typeface="ＭＳ Ｐゴシック" panose="020B0600070205080204" pitchFamily="50" charset="-128"/>
              <a:ea typeface="ＭＳ Ｐゴシック" panose="020B0600070205080204" pitchFamily="50" charset="-128"/>
            </a:rPr>
            <a:t>府県中</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位。１位神奈川県：</a:t>
          </a:r>
          <a:r>
            <a:rPr kumimoji="1" lang="en-US" altLang="ja-JP" sz="1050">
              <a:solidFill>
                <a:schemeClr val="tx1"/>
              </a:solidFill>
              <a:latin typeface="ＭＳ Ｐゴシック" panose="020B0600070205080204" pitchFamily="50" charset="-128"/>
              <a:ea typeface="ＭＳ Ｐゴシック" panose="020B0600070205080204" pitchFamily="50" charset="-128"/>
            </a:rPr>
            <a:t>9,215,210</a:t>
          </a:r>
          <a:r>
            <a:rPr kumimoji="1" lang="ja-JP" altLang="en-US" sz="1050">
              <a:solidFill>
                <a:schemeClr val="tx1"/>
              </a:solidFill>
              <a:latin typeface="ＭＳ Ｐゴシック" panose="020B0600070205080204" pitchFamily="50" charset="-128"/>
              <a:ea typeface="ＭＳ Ｐゴシック" panose="020B0600070205080204" pitchFamily="50" charset="-128"/>
            </a:rPr>
            <a:t>人。</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位三重県：</a:t>
          </a:r>
          <a:r>
            <a:rPr kumimoji="1" lang="en-US" altLang="ja-JP" sz="1050">
              <a:solidFill>
                <a:schemeClr val="tx1"/>
              </a:solidFill>
              <a:latin typeface="ＭＳ Ｐゴシック" panose="020B0600070205080204" pitchFamily="50" charset="-128"/>
              <a:ea typeface="ＭＳ Ｐゴシック" panose="020B0600070205080204" pitchFamily="50" charset="-128"/>
            </a:rPr>
            <a:t>1,784,968</a:t>
          </a:r>
          <a:r>
            <a:rPr kumimoji="1" lang="ja-JP" altLang="en-US" sz="1050">
              <a:solidFill>
                <a:schemeClr val="tx1"/>
              </a:solidFill>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人件費は、住民一人当たり</a:t>
          </a:r>
          <a:r>
            <a:rPr kumimoji="1" lang="en-US" altLang="ja-JP" sz="1050">
              <a:latin typeface="ＭＳ Ｐゴシック" panose="020B0600070205080204" pitchFamily="50" charset="-128"/>
              <a:ea typeface="ＭＳ Ｐゴシック" panose="020B0600070205080204" pitchFamily="50" charset="-128"/>
            </a:rPr>
            <a:t>119</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これは、高齢層職員の割合が高い本県の職員構成によるものであり、平成２９年度からは管理職員を対象とした給与抑制措置等を実施することで、総人件費の抑制に努めているところです。引き続き給与制度の運用の適正化に努めることで、総人件費の抑制につなげ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補助費等は、住民一人当たり</a:t>
          </a:r>
          <a:r>
            <a:rPr kumimoji="1" lang="en-US" altLang="ja-JP" sz="1050">
              <a:latin typeface="ＭＳ Ｐゴシック" panose="020B0600070205080204" pitchFamily="50" charset="-128"/>
              <a:ea typeface="ＭＳ Ｐゴシック" panose="020B0600070205080204" pitchFamily="50" charset="-128"/>
            </a:rPr>
            <a:t>156</a:t>
          </a:r>
          <a:r>
            <a:rPr kumimoji="1" lang="ja-JP" altLang="en-US" sz="1050">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千円の増加となっています。これは、新型コロナウイルス感染症対応にかかる費用が増加したことが主な要因です。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これは、グループ内類似団体に比べて人口が少なく、県内に政令指定都市もないことから、一人当たりコストが相対的に高い状況となることに加え、地域の更なる発展や県民生活の安全・安心な暮らしを確保するため、公共事業において継続的な投資を行っているためです。また、前年度と比較して増加している主な要因は、道路橋りよう費の増等によるものです。</a:t>
          </a:r>
        </a:p>
        <a:p>
          <a:r>
            <a:rPr kumimoji="1" lang="ja-JP" altLang="en-US" sz="1050" baseline="0">
              <a:latin typeface="ＭＳ Ｐゴシック" panose="020B0600070205080204" pitchFamily="50" charset="-128"/>
              <a:ea typeface="ＭＳ Ｐゴシック" panose="020B0600070205080204" pitchFamily="50" charset="-128"/>
            </a:rPr>
            <a:t>　公債費は、住民一人当たり</a:t>
          </a:r>
          <a:r>
            <a:rPr kumimoji="1" lang="en-US" altLang="ja-JP" sz="1050" baseline="0">
              <a:latin typeface="ＭＳ Ｐゴシック" panose="020B0600070205080204" pitchFamily="50" charset="-128"/>
              <a:ea typeface="ＭＳ Ｐゴシック" panose="020B0600070205080204" pitchFamily="50" charset="-128"/>
            </a:rPr>
            <a:t>66</a:t>
          </a:r>
          <a:r>
            <a:rPr kumimoji="1" lang="ja-JP" altLang="en-US" sz="1050" baseline="0">
              <a:latin typeface="ＭＳ Ｐゴシック" panose="020B0600070205080204" pitchFamily="50" charset="-128"/>
              <a:ea typeface="ＭＳ Ｐゴシック" panose="020B0600070205080204" pitchFamily="50" charset="-128"/>
            </a:rPr>
            <a:t>千円となっており、グループ内平均値を上回り、前年度から増加しています。これは、過去の県債（臨時財政対策債等）の元利償還額が増加したことが主な要因です。</a:t>
          </a:r>
        </a:p>
        <a:p>
          <a:r>
            <a:rPr kumimoji="1" lang="ja-JP" altLang="en-US" sz="1050">
              <a:latin typeface="ＭＳ Ｐゴシック" panose="020B0600070205080204" pitchFamily="50" charset="-128"/>
              <a:ea typeface="ＭＳ Ｐゴシック" panose="020B0600070205080204" pitchFamily="50" charset="-128"/>
            </a:rPr>
            <a:t>　積立金は、住民一人当たり</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千円となっており、グループ内平均値を上回り、前年度から増加しています。これは、普通交付税の追加配分等に伴い、財政調整基金への積立金が増加したことが主な要因です。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1,784,968
1,731,935
5,774.47
893,808,821
853,901,582
20,098,968
460,021,442
1,475,483,660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34544</xdr:rowOff>
    </xdr:from>
    <xdr:to>
      <xdr:col>24</xdr:col>
      <xdr:colOff>63500</xdr:colOff>
      <xdr:row>31</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49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11684</xdr:rowOff>
    </xdr:from>
    <xdr:to>
      <xdr:col>19</xdr:col>
      <xdr:colOff>177800</xdr:colOff>
      <xdr:row>31</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26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2540</xdr:rowOff>
    </xdr:from>
    <xdr:to>
      <xdr:col>15</xdr:col>
      <xdr:colOff>50800</xdr:colOff>
      <xdr:row>31</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17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162560</xdr:rowOff>
    </xdr:from>
    <xdr:to>
      <xdr:col>10</xdr:col>
      <xdr:colOff>114300</xdr:colOff>
      <xdr:row>31</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0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155194</xdr:rowOff>
    </xdr:from>
    <xdr:to>
      <xdr:col>24</xdr:col>
      <xdr:colOff>114300</xdr:colOff>
      <xdr:row>31</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70121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1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157480</xdr:rowOff>
    </xdr:from>
    <xdr:to>
      <xdr:col>20</xdr:col>
      <xdr:colOff>38100</xdr:colOff>
      <xdr:row>31</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104157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132334</xdr:rowOff>
    </xdr:from>
    <xdr:to>
      <xdr:col>15</xdr:col>
      <xdr:colOff>101600</xdr:colOff>
      <xdr:row>31</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79011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5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123190</xdr:rowOff>
    </xdr:from>
    <xdr:to>
      <xdr:col>10</xdr:col>
      <xdr:colOff>165100</xdr:colOff>
      <xdr:row>31</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69867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04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111760</xdr:rowOff>
    </xdr:from>
    <xdr:to>
      <xdr:col>6</xdr:col>
      <xdr:colOff>38100</xdr:colOff>
      <xdr:row>31</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58437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105714</xdr:rowOff>
    </xdr:from>
    <xdr:to>
      <xdr:col>24</xdr:col>
      <xdr:colOff>63500</xdr:colOff>
      <xdr:row>56</xdr:row>
      <xdr:rowOff>145872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021114"/>
          <a:ext cx="838200" cy="7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145872</xdr:rowOff>
    </xdr:from>
    <xdr:to>
      <xdr:col>19</xdr:col>
      <xdr:colOff>177800</xdr:colOff>
      <xdr:row>57</xdr:row>
      <xdr:rowOff>98285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47072"/>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75806</xdr:rowOff>
    </xdr:from>
    <xdr:to>
      <xdr:col>15</xdr:col>
      <xdr:colOff>50800</xdr:colOff>
      <xdr:row>57</xdr:row>
      <xdr:rowOff>98285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845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75806</xdr:rowOff>
    </xdr:from>
    <xdr:to>
      <xdr:col>10</xdr:col>
      <xdr:colOff>114300</xdr:colOff>
      <xdr:row>57</xdr:row>
      <xdr:rowOff>167551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8456"/>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54914</xdr:rowOff>
    </xdr:from>
    <xdr:to>
      <xdr:col>24</xdr:col>
      <xdr:colOff>114300</xdr:colOff>
      <xdr:row>52</xdr:row>
      <xdr:rowOff>156514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77791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95072</xdr:rowOff>
    </xdr:from>
    <xdr:to>
      <xdr:col>20</xdr:col>
      <xdr:colOff>38100</xdr:colOff>
      <xdr:row>57</xdr:row>
      <xdr:rowOff>25222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41749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47485</xdr:rowOff>
    </xdr:from>
    <xdr:to>
      <xdr:col>15</xdr:col>
      <xdr:colOff>101600</xdr:colOff>
      <xdr:row>57</xdr:row>
      <xdr:rowOff>149085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165612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25006</xdr:rowOff>
    </xdr:from>
    <xdr:to>
      <xdr:col>10</xdr:col>
      <xdr:colOff>165100</xdr:colOff>
      <xdr:row>57</xdr:row>
      <xdr:rowOff>126606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143133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116751</xdr:rowOff>
    </xdr:from>
    <xdr:to>
      <xdr:col>6</xdr:col>
      <xdr:colOff>38100</xdr:colOff>
      <xdr:row>58</xdr:row>
      <xdr:rowOff>46901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63428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76378</xdr:rowOff>
    </xdr:from>
    <xdr:to>
      <xdr:col>24</xdr:col>
      <xdr:colOff>63500</xdr:colOff>
      <xdr:row>75</xdr:row>
      <xdr:rowOff>9093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63678"/>
          <a:ext cx="8382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76378</xdr:rowOff>
    </xdr:from>
    <xdr:to>
      <xdr:col>19</xdr:col>
      <xdr:colOff>177800</xdr:colOff>
      <xdr:row>76</xdr:row>
      <xdr:rowOff>76836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63678"/>
          <a:ext cx="8890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76836</xdr:rowOff>
    </xdr:from>
    <xdr:to>
      <xdr:col>15</xdr:col>
      <xdr:colOff>50800</xdr:colOff>
      <xdr:row>77</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07036"/>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104990</xdr:rowOff>
    </xdr:from>
    <xdr:to>
      <xdr:col>10</xdr:col>
      <xdr:colOff>114300</xdr:colOff>
      <xdr:row>77</xdr:row>
      <xdr:rowOff>28639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135190"/>
          <a:ext cx="889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129743</xdr:rowOff>
    </xdr:from>
    <xdr:to>
      <xdr:col>24</xdr:col>
      <xdr:colOff>114300</xdr:colOff>
      <xdr:row>75</xdr:row>
      <xdr:rowOff>59893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152620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25578</xdr:rowOff>
    </xdr:from>
    <xdr:to>
      <xdr:col>20</xdr:col>
      <xdr:colOff>38100</xdr:colOff>
      <xdr:row>74</xdr:row>
      <xdr:rowOff>127178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143705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4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26036</xdr:rowOff>
    </xdr:from>
    <xdr:to>
      <xdr:col>15</xdr:col>
      <xdr:colOff>101600</xdr:colOff>
      <xdr:row>76</xdr:row>
      <xdr:rowOff>127636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144162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149289</xdr:rowOff>
    </xdr:from>
    <xdr:to>
      <xdr:col>10</xdr:col>
      <xdr:colOff>165100</xdr:colOff>
      <xdr:row>77</xdr:row>
      <xdr:rowOff>79439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95966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54190</xdr:rowOff>
    </xdr:from>
    <xdr:to>
      <xdr:col>6</xdr:col>
      <xdr:colOff>38100</xdr:colOff>
      <xdr:row>76</xdr:row>
      <xdr:rowOff>155790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0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868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64810</xdr:rowOff>
    </xdr:from>
    <xdr:to>
      <xdr:col>24</xdr:col>
      <xdr:colOff>63500</xdr:colOff>
      <xdr:row>94</xdr:row>
      <xdr:rowOff>103535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009660"/>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103535</xdr:rowOff>
    </xdr:from>
    <xdr:to>
      <xdr:col>19</xdr:col>
      <xdr:colOff>177800</xdr:colOff>
      <xdr:row>97</xdr:row>
      <xdr:rowOff>13125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19835"/>
          <a:ext cx="889000" cy="4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13125</xdr:rowOff>
    </xdr:from>
    <xdr:to>
      <xdr:col>15</xdr:col>
      <xdr:colOff>50800</xdr:colOff>
      <xdr:row>97</xdr:row>
      <xdr:rowOff>24028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643775"/>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156753</xdr:rowOff>
    </xdr:from>
    <xdr:to>
      <xdr:col>10</xdr:col>
      <xdr:colOff>114300</xdr:colOff>
      <xdr:row>97</xdr:row>
      <xdr:rowOff>24028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615953"/>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14010</xdr:rowOff>
    </xdr:from>
    <xdr:to>
      <xdr:col>24</xdr:col>
      <xdr:colOff>114300</xdr:colOff>
      <xdr:row>93</xdr:row>
      <xdr:rowOff>115610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36887</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8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52735</xdr:rowOff>
    </xdr:from>
    <xdr:to>
      <xdr:col>20</xdr:col>
      <xdr:colOff>38100</xdr:colOff>
      <xdr:row>94</xdr:row>
      <xdr:rowOff>154335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170862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9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133775</xdr:rowOff>
    </xdr:from>
    <xdr:to>
      <xdr:col>15</xdr:col>
      <xdr:colOff>101600</xdr:colOff>
      <xdr:row>97</xdr:row>
      <xdr:rowOff>63925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5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144678</xdr:rowOff>
    </xdr:from>
    <xdr:to>
      <xdr:col>10</xdr:col>
      <xdr:colOff>165100</xdr:colOff>
      <xdr:row>97</xdr:row>
      <xdr:rowOff>74828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105953</xdr:rowOff>
    </xdr:from>
    <xdr:to>
      <xdr:col>6</xdr:col>
      <xdr:colOff>38100</xdr:colOff>
      <xdr:row>97</xdr:row>
      <xdr:rowOff>36103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5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52630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77216</xdr:rowOff>
    </xdr:from>
    <xdr:to>
      <xdr:col>55</xdr:col>
      <xdr:colOff>0</xdr:colOff>
      <xdr:row>38</xdr:row>
      <xdr:rowOff>83503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59231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77216</xdr:rowOff>
    </xdr:from>
    <xdr:to>
      <xdr:col>50</xdr:col>
      <xdr:colOff>114300</xdr:colOff>
      <xdr:row>38</xdr:row>
      <xdr:rowOff>79121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59231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38</xdr:row>
      <xdr:rowOff>79121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18402"/>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164656</xdr:rowOff>
    </xdr:from>
    <xdr:to>
      <xdr:col>41</xdr:col>
      <xdr:colOff>50800</xdr:colOff>
      <xdr:row>38</xdr:row>
      <xdr:rowOff>3302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508306"/>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32703</xdr:rowOff>
    </xdr:from>
    <xdr:to>
      <xdr:col>55</xdr:col>
      <xdr:colOff>50800</xdr:colOff>
      <xdr:row>38</xdr:row>
      <xdr:rowOff>134303</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119080</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6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26416</xdr:rowOff>
    </xdr:from>
    <xdr:to>
      <xdr:col>50</xdr:col>
      <xdr:colOff>165100</xdr:colOff>
      <xdr:row>38</xdr:row>
      <xdr:rowOff>128016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119143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28321</xdr:rowOff>
    </xdr:from>
    <xdr:to>
      <xdr:col>46</xdr:col>
      <xdr:colOff>38100</xdr:colOff>
      <xdr:row>38</xdr:row>
      <xdr:rowOff>129921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121048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123952</xdr:rowOff>
    </xdr:from>
    <xdr:to>
      <xdr:col>41</xdr:col>
      <xdr:colOff>101600</xdr:colOff>
      <xdr:row>38</xdr:row>
      <xdr:rowOff>54102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70629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113855</xdr:rowOff>
    </xdr:from>
    <xdr:to>
      <xdr:col>36</xdr:col>
      <xdr:colOff>165100</xdr:colOff>
      <xdr:row>38</xdr:row>
      <xdr:rowOff>44005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60532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119877</xdr:rowOff>
    </xdr:from>
    <xdr:to>
      <xdr:col>55</xdr:col>
      <xdr:colOff>0</xdr:colOff>
      <xdr:row>55</xdr:row>
      <xdr:rowOff>140843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549627"/>
          <a:ext cx="8382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119877</xdr:rowOff>
    </xdr:from>
    <xdr:to>
      <xdr:col>50</xdr:col>
      <xdr:colOff>114300</xdr:colOff>
      <xdr:row>55</xdr:row>
      <xdr:rowOff>143162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549627"/>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143162</xdr:rowOff>
    </xdr:from>
    <xdr:to>
      <xdr:col>45</xdr:col>
      <xdr:colOff>177800</xdr:colOff>
      <xdr:row>56</xdr:row>
      <xdr:rowOff>32389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572912"/>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159915</xdr:rowOff>
    </xdr:from>
    <xdr:to>
      <xdr:col>41</xdr:col>
      <xdr:colOff>50800</xdr:colOff>
      <xdr:row>56</xdr:row>
      <xdr:rowOff>32389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589665"/>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90043</xdr:rowOff>
    </xdr:from>
    <xdr:to>
      <xdr:col>55</xdr:col>
      <xdr:colOff>50800</xdr:colOff>
      <xdr:row>56</xdr:row>
      <xdr:rowOff>20193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5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112920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3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69077</xdr:rowOff>
    </xdr:from>
    <xdr:to>
      <xdr:col>50</xdr:col>
      <xdr:colOff>165100</xdr:colOff>
      <xdr:row>55</xdr:row>
      <xdr:rowOff>170677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15754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2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92362</xdr:rowOff>
    </xdr:from>
    <xdr:to>
      <xdr:col>46</xdr:col>
      <xdr:colOff>38100</xdr:colOff>
      <xdr:row>56</xdr:row>
      <xdr:rowOff>22512</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5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39039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153039</xdr:rowOff>
    </xdr:from>
    <xdr:to>
      <xdr:col>41</xdr:col>
      <xdr:colOff>101600</xdr:colOff>
      <xdr:row>56</xdr:row>
      <xdr:rowOff>83189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99716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109115</xdr:rowOff>
    </xdr:from>
    <xdr:to>
      <xdr:col>36</xdr:col>
      <xdr:colOff>165100</xdr:colOff>
      <xdr:row>56</xdr:row>
      <xdr:rowOff>39265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5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55792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135280</xdr:rowOff>
    </xdr:from>
    <xdr:to>
      <xdr:col>55</xdr:col>
      <xdr:colOff>0</xdr:colOff>
      <xdr:row>78</xdr:row>
      <xdr:rowOff>122579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336930"/>
          <a:ext cx="838200" cy="1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122579</xdr:rowOff>
    </xdr:from>
    <xdr:to>
      <xdr:col>50</xdr:col>
      <xdr:colOff>114300</xdr:colOff>
      <xdr:row>79</xdr:row>
      <xdr:rowOff>8826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495679"/>
          <a:ext cx="8890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6998</xdr:rowOff>
    </xdr:from>
    <xdr:to>
      <xdr:col>45</xdr:col>
      <xdr:colOff>177800</xdr:colOff>
      <xdr:row>79</xdr:row>
      <xdr:rowOff>8826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5515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2792</xdr:rowOff>
    </xdr:from>
    <xdr:to>
      <xdr:col>41</xdr:col>
      <xdr:colOff>50800</xdr:colOff>
      <xdr:row>79</xdr:row>
      <xdr:rowOff>6998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4734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84480</xdr:rowOff>
    </xdr:from>
    <xdr:to>
      <xdr:col>55</xdr:col>
      <xdr:colOff>50800</xdr:colOff>
      <xdr:row>78</xdr:row>
      <xdr:rowOff>14630</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62907</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2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71779</xdr:rowOff>
    </xdr:from>
    <xdr:to>
      <xdr:col>50</xdr:col>
      <xdr:colOff>165100</xdr:colOff>
      <xdr:row>79</xdr:row>
      <xdr:rowOff>1929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4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164506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5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129476</xdr:rowOff>
    </xdr:from>
    <xdr:to>
      <xdr:col>46</xdr:col>
      <xdr:colOff>38100</xdr:colOff>
      <xdr:row>79</xdr:row>
      <xdr:rowOff>59626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50753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127648</xdr:rowOff>
    </xdr:from>
    <xdr:to>
      <xdr:col>41</xdr:col>
      <xdr:colOff>101600</xdr:colOff>
      <xdr:row>79</xdr:row>
      <xdr:rowOff>57798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48925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123442</xdr:rowOff>
    </xdr:from>
    <xdr:to>
      <xdr:col>36</xdr:col>
      <xdr:colOff>165100</xdr:colOff>
      <xdr:row>79</xdr:row>
      <xdr:rowOff>53592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44719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147527</xdr:rowOff>
    </xdr:from>
    <xdr:to>
      <xdr:col>55</xdr:col>
      <xdr:colOff>0</xdr:colOff>
      <xdr:row>96</xdr:row>
      <xdr:rowOff>35175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435277"/>
          <a:ext cx="8382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35175</xdr:rowOff>
    </xdr:from>
    <xdr:to>
      <xdr:col>50</xdr:col>
      <xdr:colOff>114300</xdr:colOff>
      <xdr:row>96</xdr:row>
      <xdr:rowOff>136282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494375"/>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136282</xdr:rowOff>
    </xdr:from>
    <xdr:to>
      <xdr:col>45</xdr:col>
      <xdr:colOff>177800</xdr:colOff>
      <xdr:row>96</xdr:row>
      <xdr:rowOff>159110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595482"/>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159110</xdr:rowOff>
    </xdr:from>
    <xdr:to>
      <xdr:col>41</xdr:col>
      <xdr:colOff>50800</xdr:colOff>
      <xdr:row>97</xdr:row>
      <xdr:rowOff>9038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618310"/>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96727</xdr:rowOff>
    </xdr:from>
    <xdr:to>
      <xdr:col>55</xdr:col>
      <xdr:colOff>50800</xdr:colOff>
      <xdr:row>96</xdr:row>
      <xdr:rowOff>26877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3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119604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155825</xdr:rowOff>
    </xdr:from>
    <xdr:to>
      <xdr:col>50</xdr:col>
      <xdr:colOff>165100</xdr:colOff>
      <xdr:row>96</xdr:row>
      <xdr:rowOff>85975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102502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2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85482</xdr:rowOff>
    </xdr:from>
    <xdr:to>
      <xdr:col>46</xdr:col>
      <xdr:colOff>38100</xdr:colOff>
      <xdr:row>97</xdr:row>
      <xdr:rowOff>15632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5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32159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108310</xdr:rowOff>
    </xdr:from>
    <xdr:to>
      <xdr:col>41</xdr:col>
      <xdr:colOff>101600</xdr:colOff>
      <xdr:row>97</xdr:row>
      <xdr:rowOff>38460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54987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129688</xdr:rowOff>
    </xdr:from>
    <xdr:to>
      <xdr:col>36</xdr:col>
      <xdr:colOff>165100</xdr:colOff>
      <xdr:row>97</xdr:row>
      <xdr:rowOff>59838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76365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147955</xdr:rowOff>
    </xdr:from>
    <xdr:to>
      <xdr:col>85</xdr:col>
      <xdr:colOff>127000</xdr:colOff>
      <xdr:row>37</xdr:row>
      <xdr:rowOff>23368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2015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147955</xdr:rowOff>
    </xdr:from>
    <xdr:to>
      <xdr:col>81</xdr:col>
      <xdr:colOff>50800</xdr:colOff>
      <xdr:row>37</xdr:row>
      <xdr:rowOff>64389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20155"/>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64389</xdr:rowOff>
    </xdr:from>
    <xdr:to>
      <xdr:col>76</xdr:col>
      <xdr:colOff>114300</xdr:colOff>
      <xdr:row>37</xdr:row>
      <xdr:rowOff>124333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08039"/>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44323</xdr:rowOff>
    </xdr:from>
    <xdr:to>
      <xdr:col>71</xdr:col>
      <xdr:colOff>177800</xdr:colOff>
      <xdr:row>37</xdr:row>
      <xdr:rowOff>124333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38797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144018</xdr:rowOff>
    </xdr:from>
    <xdr:to>
      <xdr:col>85</xdr:col>
      <xdr:colOff>177800</xdr:colOff>
      <xdr:row>37</xdr:row>
      <xdr:rowOff>74168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122445</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97155</xdr:rowOff>
    </xdr:from>
    <xdr:to>
      <xdr:col>81</xdr:col>
      <xdr:colOff>101600</xdr:colOff>
      <xdr:row>37</xdr:row>
      <xdr:rowOff>27305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18432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13589</xdr:rowOff>
    </xdr:from>
    <xdr:to>
      <xdr:col>76</xdr:col>
      <xdr:colOff>165100</xdr:colOff>
      <xdr:row>37</xdr:row>
      <xdr:rowOff>115189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106316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73533</xdr:rowOff>
    </xdr:from>
    <xdr:to>
      <xdr:col>72</xdr:col>
      <xdr:colOff>38100</xdr:colOff>
      <xdr:row>38</xdr:row>
      <xdr:rowOff>3683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166260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164973</xdr:rowOff>
    </xdr:from>
    <xdr:to>
      <xdr:col>67</xdr:col>
      <xdr:colOff>101600</xdr:colOff>
      <xdr:row>37</xdr:row>
      <xdr:rowOff>95123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86250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157264</xdr:rowOff>
    </xdr:from>
    <xdr:to>
      <xdr:col>85</xdr:col>
      <xdr:colOff>127000</xdr:colOff>
      <xdr:row>53</xdr:row>
      <xdr:rowOff>7950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072664"/>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157264</xdr:rowOff>
    </xdr:from>
    <xdr:to>
      <xdr:col>81</xdr:col>
      <xdr:colOff>50800</xdr:colOff>
      <xdr:row>53</xdr:row>
      <xdr:rowOff>69158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072664"/>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54775</xdr:rowOff>
    </xdr:from>
    <xdr:to>
      <xdr:col>76</xdr:col>
      <xdr:colOff>114300</xdr:colOff>
      <xdr:row>53</xdr:row>
      <xdr:rowOff>69158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14162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155778</xdr:rowOff>
    </xdr:from>
    <xdr:to>
      <xdr:col>71</xdr:col>
      <xdr:colOff>177800</xdr:colOff>
      <xdr:row>53</xdr:row>
      <xdr:rowOff>54775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071178"/>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128600</xdr:rowOff>
    </xdr:from>
    <xdr:to>
      <xdr:col>85</xdr:col>
      <xdr:colOff>177800</xdr:colOff>
      <xdr:row>53</xdr:row>
      <xdr:rowOff>58750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151477</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106464</xdr:rowOff>
    </xdr:from>
    <xdr:to>
      <xdr:col>81</xdr:col>
      <xdr:colOff>101600</xdr:colOff>
      <xdr:row>53</xdr:row>
      <xdr:rowOff>36614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53141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7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18358</xdr:rowOff>
    </xdr:from>
    <xdr:to>
      <xdr:col>76</xdr:col>
      <xdr:colOff>165100</xdr:colOff>
      <xdr:row>53</xdr:row>
      <xdr:rowOff>119958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136485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3975</xdr:rowOff>
    </xdr:from>
    <xdr:to>
      <xdr:col>72</xdr:col>
      <xdr:colOff>38100</xdr:colOff>
      <xdr:row>53</xdr:row>
      <xdr:rowOff>105575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122102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104978</xdr:rowOff>
    </xdr:from>
    <xdr:to>
      <xdr:col>67</xdr:col>
      <xdr:colOff>101600</xdr:colOff>
      <xdr:row>53</xdr:row>
      <xdr:rowOff>35128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51655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7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122692</xdr:rowOff>
    </xdr:from>
    <xdr:to>
      <xdr:col>85</xdr:col>
      <xdr:colOff>127000</xdr:colOff>
      <xdr:row>78</xdr:row>
      <xdr:rowOff>29057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324342"/>
          <a:ext cx="838200" cy="7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122692</xdr:rowOff>
    </xdr:from>
    <xdr:to>
      <xdr:col>81</xdr:col>
      <xdr:colOff>50800</xdr:colOff>
      <xdr:row>77</xdr:row>
      <xdr:rowOff>166537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324342"/>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50729</xdr:rowOff>
    </xdr:from>
    <xdr:to>
      <xdr:col>76</xdr:col>
      <xdr:colOff>114300</xdr:colOff>
      <xdr:row>77</xdr:row>
      <xdr:rowOff>166537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703300" y="13252379"/>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50729</xdr:rowOff>
    </xdr:from>
    <xdr:to>
      <xdr:col>71</xdr:col>
      <xdr:colOff>177800</xdr:colOff>
      <xdr:row>77</xdr:row>
      <xdr:rowOff>128087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252379"/>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27139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4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149707</xdr:rowOff>
    </xdr:from>
    <xdr:to>
      <xdr:col>85</xdr:col>
      <xdr:colOff>177800</xdr:colOff>
      <xdr:row>78</xdr:row>
      <xdr:rowOff>79857</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101388</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71892</xdr:rowOff>
    </xdr:from>
    <xdr:to>
      <xdr:col>81</xdr:col>
      <xdr:colOff>101600</xdr:colOff>
      <xdr:row>78</xdr:row>
      <xdr:rowOff>2042</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2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164619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36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115737</xdr:rowOff>
    </xdr:from>
    <xdr:to>
      <xdr:col>76</xdr:col>
      <xdr:colOff>165100</xdr:colOff>
      <xdr:row>78</xdr:row>
      <xdr:rowOff>45887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3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37014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171379</xdr:rowOff>
    </xdr:from>
    <xdr:to>
      <xdr:col>72</xdr:col>
      <xdr:colOff>38100</xdr:colOff>
      <xdr:row>77</xdr:row>
      <xdr:rowOff>101529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118056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29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77287</xdr:rowOff>
    </xdr:from>
    <xdr:to>
      <xdr:col>67</xdr:col>
      <xdr:colOff>101600</xdr:colOff>
      <xdr:row>78</xdr:row>
      <xdr:rowOff>7437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23964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5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128355</xdr:rowOff>
    </xdr:from>
    <xdr:to>
      <xdr:col>85</xdr:col>
      <xdr:colOff>127000</xdr:colOff>
      <xdr:row>94</xdr:row>
      <xdr:rowOff>66320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073205"/>
          <a:ext cx="838200" cy="10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25800</xdr:rowOff>
    </xdr:from>
    <xdr:to>
      <xdr:col>81</xdr:col>
      <xdr:colOff>50800</xdr:colOff>
      <xdr:row>94</xdr:row>
      <xdr:rowOff>66320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142100"/>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108496</xdr:rowOff>
    </xdr:from>
    <xdr:to>
      <xdr:col>76</xdr:col>
      <xdr:colOff>114300</xdr:colOff>
      <xdr:row>94</xdr:row>
      <xdr:rowOff>25800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053346"/>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108496</xdr:rowOff>
    </xdr:from>
    <xdr:to>
      <xdr:col>71</xdr:col>
      <xdr:colOff>177800</xdr:colOff>
      <xdr:row>93</xdr:row>
      <xdr:rowOff>109440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053346"/>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77555</xdr:rowOff>
    </xdr:from>
    <xdr:to>
      <xdr:col>85</xdr:col>
      <xdr:colOff>177800</xdr:colOff>
      <xdr:row>94</xdr:row>
      <xdr:rowOff>7705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100432</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87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15520</xdr:rowOff>
    </xdr:from>
    <xdr:to>
      <xdr:col>81</xdr:col>
      <xdr:colOff>101600</xdr:colOff>
      <xdr:row>94</xdr:row>
      <xdr:rowOff>117120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133647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9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146450</xdr:rowOff>
    </xdr:from>
    <xdr:to>
      <xdr:col>76</xdr:col>
      <xdr:colOff>165100</xdr:colOff>
      <xdr:row>94</xdr:row>
      <xdr:rowOff>76600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93127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8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57696</xdr:rowOff>
    </xdr:from>
    <xdr:to>
      <xdr:col>72</xdr:col>
      <xdr:colOff>38100</xdr:colOff>
      <xdr:row>93</xdr:row>
      <xdr:rowOff>159296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7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58640</xdr:rowOff>
    </xdr:from>
    <xdr:to>
      <xdr:col>67</xdr:col>
      <xdr:colOff>101600</xdr:colOff>
      <xdr:row>93</xdr:row>
      <xdr:rowOff>160240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5317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7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116840</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101617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63517</xdr:rowOff>
    </xdr:from>
    <xdr:ext cx="313932"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407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116840</xdr:rowOff>
    </xdr:from>
    <xdr:to>
      <xdr:col>116</xdr:col>
      <xdr:colOff>152400</xdr:colOff>
      <xdr:row>38</xdr:row>
      <xdr:rowOff>116840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23114</xdr:rowOff>
    </xdr:from>
    <xdr:to>
      <xdr:col>116</xdr:col>
      <xdr:colOff>63500</xdr:colOff>
      <xdr:row>38</xdr:row>
      <xdr:rowOff>137414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5509514"/>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146067</xdr:rowOff>
    </xdr:from>
    <xdr:ext cx="249299"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661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23114</xdr:rowOff>
    </xdr:from>
    <xdr:to>
      <xdr:col>111</xdr:col>
      <xdr:colOff>177800</xdr:colOff>
      <xdr:row>35</xdr:row>
      <xdr:rowOff>23114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0434300" y="5509514"/>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154195</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23114</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19545300" y="602386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29972</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030722"/>
          <a:ext cx="889000" cy="6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19067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3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143764</xdr:rowOff>
    </xdr:from>
    <xdr:to>
      <xdr:col>112</xdr:col>
      <xdr:colOff>38100</xdr:colOff>
      <xdr:row>32</xdr:row>
      <xdr:rowOff>73914</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90441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21317" y="523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143764</xdr:rowOff>
    </xdr:from>
    <xdr:to>
      <xdr:col>107</xdr:col>
      <xdr:colOff>101600</xdr:colOff>
      <xdr:row>35</xdr:row>
      <xdr:rowOff>73914</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90441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74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150622</xdr:rowOff>
    </xdr:from>
    <xdr:to>
      <xdr:col>98</xdr:col>
      <xdr:colOff>38100</xdr:colOff>
      <xdr:row>35</xdr:row>
      <xdr:rowOff>80772</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97299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478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千円となっています。なお、グループ内の他団体に比べ人口が少なく（</a:t>
          </a:r>
          <a:r>
            <a:rPr kumimoji="1" lang="en-US" altLang="ja-JP" sz="1050">
              <a:solidFill>
                <a:schemeClr val="tx1"/>
              </a:solidFill>
              <a:latin typeface="ＭＳ Ｐゴシック" panose="020B0600070205080204" pitchFamily="50" charset="-128"/>
              <a:ea typeface="ＭＳ Ｐゴシック" panose="020B0600070205080204" pitchFamily="50" charset="-128"/>
            </a:rPr>
            <a:t>20</a:t>
          </a:r>
          <a:r>
            <a:rPr kumimoji="1" lang="ja-JP" altLang="en-US" sz="1050">
              <a:solidFill>
                <a:schemeClr val="tx1"/>
              </a:solidFill>
              <a:latin typeface="ＭＳ Ｐゴシック" panose="020B0600070205080204" pitchFamily="50" charset="-128"/>
              <a:ea typeface="ＭＳ Ｐゴシック" panose="020B0600070205080204" pitchFamily="50" charset="-128"/>
            </a:rPr>
            <a:t>府県中</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位。１位神奈川県：</a:t>
          </a:r>
          <a:r>
            <a:rPr kumimoji="1" lang="en-US" altLang="ja-JP" sz="1050">
              <a:solidFill>
                <a:schemeClr val="tx1"/>
              </a:solidFill>
              <a:latin typeface="ＭＳ Ｐゴシック" panose="020B0600070205080204" pitchFamily="50" charset="-128"/>
              <a:ea typeface="ＭＳ Ｐゴシック" panose="020B0600070205080204" pitchFamily="50" charset="-128"/>
            </a:rPr>
            <a:t>9,215,210</a:t>
          </a:r>
          <a:r>
            <a:rPr kumimoji="1" lang="ja-JP" altLang="en-US" sz="1050">
              <a:solidFill>
                <a:schemeClr val="tx1"/>
              </a:solidFill>
              <a:latin typeface="ＭＳ Ｐゴシック" panose="020B0600070205080204" pitchFamily="50" charset="-128"/>
              <a:ea typeface="ＭＳ Ｐゴシック" panose="020B0600070205080204" pitchFamily="50" charset="-128"/>
            </a:rPr>
            <a:t>人。</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位三重県：</a:t>
          </a:r>
          <a:r>
            <a:rPr kumimoji="1" lang="en-US" altLang="ja-JP" sz="1050">
              <a:solidFill>
                <a:schemeClr val="tx1"/>
              </a:solidFill>
              <a:latin typeface="ＭＳ Ｐゴシック" panose="020B0600070205080204" pitchFamily="50" charset="-128"/>
              <a:ea typeface="ＭＳ Ｐゴシック" panose="020B0600070205080204" pitchFamily="50" charset="-128"/>
            </a:rPr>
            <a:t>1,784,968</a:t>
          </a:r>
          <a:r>
            <a:rPr kumimoji="1" lang="ja-JP" altLang="en-US" sz="1050">
              <a:solidFill>
                <a:schemeClr val="tx1"/>
              </a:solidFill>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総務費は、住民一人当たり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40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千円の増となっています。これは、普通交付税の追加配分等に伴い、財政調整基金への積立金が増加したことが主な要因です。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衛生費は、住民一人当たり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41</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千円の増となっています。これは、新型コロナウイルス感染症対応にかかる費用が増加したことが主な要因です。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土木費は、住民一人当たり</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千円となっており、グループ内平均値を上回っています。これは、グループ内類似団体に比べて、人口が少なく県内に政令指定都市もないこと、住民一人当たり換算の県管理道路延長（グループ内順位</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位）、河川延長（グループ内順位</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位）、海岸延長（グループ内順位</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位）が長いことから、住民一人当たり換算の歳出が相対的に高くなっているためです。また、前年度と比較して増加している主な要因は、道路橋りよう費の増等によるものです。</a:t>
          </a:r>
        </a:p>
        <a:p>
          <a:r>
            <a:rPr kumimoji="1" lang="ja-JP" altLang="en-US" sz="1050">
              <a:latin typeface="ＭＳ Ｐゴシック" panose="020B0600070205080204" pitchFamily="50" charset="-128"/>
              <a:ea typeface="ＭＳ Ｐゴシック" panose="020B0600070205080204" pitchFamily="50" charset="-128"/>
            </a:rPr>
            <a:t>　教育費は、住民一人あたり</a:t>
          </a:r>
          <a:r>
            <a:rPr kumimoji="1" lang="en-US" altLang="ja-JP" sz="1050">
              <a:latin typeface="ＭＳ Ｐゴシック" panose="020B0600070205080204" pitchFamily="50" charset="-128"/>
              <a:ea typeface="ＭＳ Ｐゴシック" panose="020B0600070205080204" pitchFamily="50" charset="-128"/>
            </a:rPr>
            <a:t>96</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千円となっており、グループ内平均値を上回っていますが、前年度より減少しています。これは、県立学校における無線</a:t>
          </a:r>
          <a:r>
            <a:rPr kumimoji="1" lang="en-US" altLang="ja-JP" sz="1050">
              <a:latin typeface="ＭＳ Ｐゴシック" panose="020B0600070205080204" pitchFamily="50" charset="-128"/>
              <a:ea typeface="ＭＳ Ｐゴシック" panose="020B0600070205080204" pitchFamily="50" charset="-128"/>
            </a:rPr>
            <a:t>LAN</a:t>
          </a:r>
          <a:r>
            <a:rPr kumimoji="1" lang="ja-JP" altLang="en-US" sz="1050">
              <a:latin typeface="ＭＳ Ｐゴシック" panose="020B0600070205080204" pitchFamily="50" charset="-128"/>
              <a:ea typeface="ＭＳ Ｐゴシック" panose="020B0600070205080204" pitchFamily="50" charset="-128"/>
            </a:rPr>
            <a:t>等の校内通信ネットワークの整備が終了したことに伴う普通建設事業費の減などが主な要因です。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公債費は、住民一人当たり</a:t>
          </a:r>
          <a:r>
            <a:rPr kumimoji="1" lang="en-US" altLang="ja-JP" sz="1050">
              <a:latin typeface="ＭＳ Ｐゴシック" panose="020B0600070205080204" pitchFamily="50" charset="-128"/>
              <a:ea typeface="ＭＳ Ｐゴシック" panose="020B0600070205080204" pitchFamily="50" charset="-128"/>
            </a:rPr>
            <a:t>66</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千円となっており、グループ内平均値を上回り、前年度から増加しています。これは、過去の県債（臨時財政対策債等）の元利償還額が増加したことが主な要因です。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財政調整基金残高は、県税収入の上振れなどにより積立が増加したため、標準財政規模に占める割合は</a:t>
          </a:r>
          <a:r>
            <a:rPr kumimoji="1" lang="en-US" altLang="ja-JP" sz="1200">
              <a:latin typeface="ＭＳ ゴシック" pitchFamily="49" charset="-128"/>
              <a:ea typeface="ＭＳ ゴシック" pitchFamily="49" charset="-128"/>
            </a:rPr>
            <a:t>8.27</a:t>
          </a:r>
          <a:r>
            <a:rPr kumimoji="1" lang="ja-JP" altLang="en-US" sz="1200">
              <a:latin typeface="ＭＳ ゴシック" pitchFamily="49" charset="-128"/>
              <a:ea typeface="ＭＳ ゴシック" pitchFamily="49" charset="-128"/>
            </a:rPr>
            <a:t>％となり、昨年度と比べて</a:t>
          </a:r>
          <a:r>
            <a:rPr kumimoji="1" lang="en-US" altLang="ja-JP" sz="1200">
              <a:latin typeface="ＭＳ ゴシック" pitchFamily="49" charset="-128"/>
              <a:ea typeface="ＭＳ ゴシック" pitchFamily="49" charset="-128"/>
            </a:rPr>
            <a:t>6.59</a:t>
          </a:r>
          <a:r>
            <a:rPr kumimoji="1" lang="ja-JP" altLang="en-US" sz="1200">
              <a:latin typeface="ＭＳ ゴシック" pitchFamily="49" charset="-128"/>
              <a:ea typeface="ＭＳ ゴシック" pitchFamily="49" charset="-128"/>
            </a:rPr>
            <a:t>％増加しています。実質収支額は、県税収入の上振れなどにより前年度と比べ約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億円増加しており、標準財政規模に占める割合も</a:t>
          </a:r>
          <a:r>
            <a:rPr kumimoji="1" lang="en-US" altLang="ja-JP" sz="1200">
              <a:latin typeface="ＭＳ ゴシック" pitchFamily="49" charset="-128"/>
              <a:ea typeface="ＭＳ ゴシック" pitchFamily="49" charset="-128"/>
            </a:rPr>
            <a:t>0.29</a:t>
          </a:r>
          <a:r>
            <a:rPr kumimoji="1" lang="ja-JP" altLang="en-US" sz="1200">
              <a:latin typeface="ＭＳ ゴシック" pitchFamily="49" charset="-128"/>
              <a:ea typeface="ＭＳ ゴシック" pitchFamily="49" charset="-128"/>
            </a:rPr>
            <a:t>％増加しています。実質単年度収支は、財政調整基金の積立額が取崩額を大きく上回り増加したことなどより、前年度から</a:t>
          </a:r>
          <a:r>
            <a:rPr kumimoji="1" lang="en-US" altLang="ja-JP" sz="1200">
              <a:latin typeface="ＭＳ ゴシック" pitchFamily="49" charset="-128"/>
              <a:ea typeface="ＭＳ ゴシック" pitchFamily="49" charset="-128"/>
            </a:rPr>
            <a:t>5.28</a:t>
          </a:r>
          <a:r>
            <a:rPr kumimoji="1" lang="ja-JP" altLang="en-US" sz="1200">
              <a:latin typeface="ＭＳ ゴシック" pitchFamily="49" charset="-128"/>
              <a:ea typeface="ＭＳ ゴシック" pitchFamily="49" charset="-128"/>
            </a:rPr>
            <a:t>％増加しています。</a:t>
          </a:r>
        </a:p>
        <a:p>
          <a:r>
            <a:rPr kumimoji="1" lang="ja-JP" altLang="en-US" sz="1200">
              <a:latin typeface="ＭＳ ゴシック" pitchFamily="49" charset="-128"/>
              <a:ea typeface="ＭＳ ゴシック" pitchFamily="49" charset="-128"/>
            </a:rPr>
            <a:t>　引き続き、事業の選択と集中を図るとともに、徹底した事務事業の見直しを行うことで、健全な財政運営に努めていきます。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億円増加した一方、国民健康保険事業特別会計で実質収支が前年度比約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億円減少しており、また、令和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年度に発電事業が終了した電気事業会計では、流動資産の減少により約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億減少していることなどから、標準財政規模に占める割合が減少した会計の影響によって、連結実質黒字額は減少しています。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元利償還金が減少した一方で、財源対策債償還費の減などにより算入公債費等が減少した額が上回ったため、実質公債費比率の分子の額は増加しています。</a:t>
          </a:r>
        </a:p>
        <a:p>
          <a:r>
            <a:rPr kumimoji="1" lang="ja-JP" altLang="en-US" sz="1400">
              <a:latin typeface="ＭＳ ゴシック" pitchFamily="49" charset="-128"/>
              <a:ea typeface="ＭＳ ゴシック" pitchFamily="49" charset="-128"/>
            </a:rPr>
            <a:t>　実質公債費比率は前年度より減少したものの、依然として全国平均を上回っていることから、引き続き県債発行の平準化に取り組んでいきます。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臨時財政対策債や防災・減災、国土強靱化緊急対策事業債の増などにより「一般会計等に係る地方債の現在高」が前年度に比べ約</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億円増加した一方、財政調整基金の増などにより「充当可能基金」が前年度に比べ約</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億円増加したため、</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）」の増加額＜「充当可能財源等（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）」の増加額</a:t>
          </a:r>
        </a:p>
        <a:p>
          <a:r>
            <a:rPr kumimoji="1" lang="ja-JP" altLang="en-US" sz="1400">
              <a:latin typeface="ＭＳ ゴシック" pitchFamily="49" charset="-128"/>
              <a:ea typeface="ＭＳ ゴシック" pitchFamily="49" charset="-128"/>
            </a:rPr>
            <a:t>となり、将来負担比率の分子の額は減少しています。</a:t>
          </a:r>
        </a:p>
        <a:p>
          <a:r>
            <a:rPr kumimoji="1" lang="ja-JP" altLang="en-US" sz="1400">
              <a:latin typeface="ＭＳ ゴシック" pitchFamily="49" charset="-128"/>
              <a:ea typeface="ＭＳ ゴシック" pitchFamily="49" charset="-128"/>
            </a:rPr>
            <a:t>　引き続き、歳入歳出の両面における取組を進め、財政の健全化に努めていきます。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県税収入等の増収に伴う財政調整基金への積立や、地方交付税の追加配分による将来の償還に備えるための減債基金への積立などにより、基金全体として約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に備えるための減債基金への積立など、臨時的な要因により増加したものの、公債費が高水準で推移するとともに、社会保障関係経費についても医療・介護等の自然増に伴い増加する見込みであることなどから、中長期的には減少傾向で推移する方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・三重県高等学校等修学奨学基金：学校教育法に規定する高等学校または高等専門学校における、経済的な理由で修学が困難な者に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対する高等学校等修学奨学金貸付事業の実施。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・国民体育大会・全国障害者スポーツ大会運営基金：両大会の開催準備等に係る経費、両大会の中止に伴う会場等のキャンセル料や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代替大会の開催経費に充当したことにより減少しました。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同事業に要する経費の財源に充てるため国の補助金及び一般財源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医療機関の施設又は設備の整備に関する事業」、「地域医療構想の達成に向けた病床の機能又は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病床数の変更に関する事業」、「居宅等における医療の提供に関する事業」、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「介護施設等の整備に関する事業」、「医療従事者の確保に関する事業」、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「介護従事者の確保に関する事業」、「勤務医の労働時間短縮に向けた体制の整備に関する事業」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を実施するため、令和５年度から国の補助金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県税収入等の増収などにより、基金残高は約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例年、災害等への緊急対応分として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億円程度の残高を確保することとしていますが、令和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年度当初予算においては、新型コロナウイルス感染症への緊急的な対応等に備えて、合計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今以上に積み増せるよう、歳入歳出両面から財政健全化に取り組んでいきます。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地方交付税の追加配分による将来の償還に備えるための減債基金への積立を行ったことから、皆増となりました。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将来の償還のための財源として適切に確保していきます。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893808821</v>
      </c>
      <c r="BO4" s="413"/>
      <c r="BP4" s="413"/>
      <c r="BQ4" s="413"/>
      <c r="BR4" s="413"/>
      <c r="BS4" s="413"/>
      <c r="BT4" s="413"/>
      <c r="BU4" s="414"/>
      <c r="BV4" s="412">
        <v>804731590</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4.4000000000000004</v>
      </c>
      <c r="CU4" s="562"/>
      <c r="CV4" s="562"/>
      <c r="CW4" s="562"/>
      <c r="CX4" s="562"/>
      <c r="CY4" s="562"/>
      <c r="CZ4" s="562"/>
      <c r="DA4" s="563"/>
      <c r="DB4" s="561">
        <v>4.0999999999999996</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853901582</v>
      </c>
      <c r="BO5" s="392"/>
      <c r="BP5" s="392"/>
      <c r="BQ5" s="392"/>
      <c r="BR5" s="392"/>
      <c r="BS5" s="392"/>
      <c r="BT5" s="392"/>
      <c r="BU5" s="393"/>
      <c r="BV5" s="391">
        <v>761959474</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87.4</v>
      </c>
      <c r="CU5" s="386"/>
      <c r="CV5" s="386"/>
      <c r="CW5" s="386"/>
      <c r="CX5" s="386"/>
      <c r="CY5" s="386"/>
      <c r="CZ5" s="386"/>
      <c r="DA5" s="387"/>
      <c r="DB5" s="385">
        <v>96.3</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10240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39907239</v>
      </c>
      <c r="BO6" s="392"/>
      <c r="BP6" s="392"/>
      <c r="BQ6" s="392"/>
      <c r="BR6" s="392"/>
      <c r="BS6" s="392"/>
      <c r="BT6" s="392"/>
      <c r="BU6" s="393"/>
      <c r="BV6" s="391">
        <v>42772116</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99.6</v>
      </c>
      <c r="CU6" s="515"/>
      <c r="CV6" s="515"/>
      <c r="CW6" s="515"/>
      <c r="CX6" s="515"/>
      <c r="CY6" s="515"/>
      <c r="CZ6" s="515"/>
      <c r="DA6" s="516"/>
      <c r="DB6" s="514">
        <v>107</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2</v>
      </c>
      <c r="AJ7" s="435"/>
      <c r="AK7" s="435"/>
      <c r="AL7" s="435"/>
      <c r="AM7" s="435"/>
      <c r="AN7" s="435"/>
      <c r="AO7" s="435"/>
      <c r="AP7" s="436"/>
      <c r="AQ7" s="434">
        <v>8585</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19808271</v>
      </c>
      <c r="BO7" s="392"/>
      <c r="BP7" s="392"/>
      <c r="BQ7" s="392"/>
      <c r="BR7" s="392"/>
      <c r="BS7" s="392"/>
      <c r="BT7" s="392"/>
      <c r="BU7" s="393"/>
      <c r="BV7" s="391">
        <v>24884991</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460021442</v>
      </c>
      <c r="CU7" s="392"/>
      <c r="CV7" s="392"/>
      <c r="CW7" s="392"/>
      <c r="CX7" s="392"/>
      <c r="CY7" s="392"/>
      <c r="CZ7" s="392"/>
      <c r="DA7" s="393"/>
      <c r="DB7" s="391">
        <v>438548149</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7360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20098968</v>
      </c>
      <c r="BO8" s="392"/>
      <c r="BP8" s="392"/>
      <c r="BQ8" s="392"/>
      <c r="BR8" s="392"/>
      <c r="BS8" s="392"/>
      <c r="BT8" s="392"/>
      <c r="BU8" s="393"/>
      <c r="BV8" s="391">
        <v>17887125</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0.58572999999999997</v>
      </c>
      <c r="CU8" s="512"/>
      <c r="CV8" s="512"/>
      <c r="CW8" s="512"/>
      <c r="CX8" s="512"/>
      <c r="CY8" s="512"/>
      <c r="CZ8" s="512"/>
      <c r="DA8" s="513"/>
      <c r="DB8" s="511">
        <v>0.60941000000000001</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1770254</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9180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2211843</v>
      </c>
      <c r="BO9" s="392"/>
      <c r="BP9" s="392"/>
      <c r="BQ9" s="392"/>
      <c r="BR9" s="392"/>
      <c r="BS9" s="392"/>
      <c r="BT9" s="392"/>
      <c r="BU9" s="393"/>
      <c r="BV9" s="391">
        <v>8843112</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20</v>
      </c>
      <c r="CU9" s="386"/>
      <c r="CV9" s="386"/>
      <c r="CW9" s="386"/>
      <c r="CX9" s="386"/>
      <c r="CY9" s="386"/>
      <c r="CZ9" s="386"/>
      <c r="DA9" s="387"/>
      <c r="DB9" s="385">
        <v>21.2</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1815865</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8100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22005782</v>
      </c>
      <c r="BO10" s="392"/>
      <c r="BP10" s="392"/>
      <c r="BQ10" s="392"/>
      <c r="BR10" s="392"/>
      <c r="BS10" s="392"/>
      <c r="BT10" s="392"/>
      <c r="BU10" s="393"/>
      <c r="BV10" s="391">
        <v>355640</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49</v>
      </c>
      <c r="AJ11" s="435"/>
      <c r="AK11" s="435"/>
      <c r="AL11" s="435"/>
      <c r="AM11" s="435"/>
      <c r="AN11" s="435"/>
      <c r="AO11" s="435"/>
      <c r="AP11" s="436"/>
      <c r="AQ11" s="434">
        <v>7470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120</v>
      </c>
      <c r="DC11" s="492"/>
      <c r="DD11" s="492"/>
      <c r="DE11" s="492"/>
      <c r="DF11" s="492"/>
      <c r="DG11" s="492"/>
      <c r="DH11" s="492"/>
      <c r="DI11" s="493"/>
    </row>
    <row r="12" spans="1:119" ht="18.75" customHeight="1" x14ac:dyDescent="0.2">
      <c r="A12" s="159"/>
      <c r="B12" s="459" t="s">
        <v>121</v>
      </c>
      <c r="C12" s="460"/>
      <c r="D12" s="460"/>
      <c r="E12" s="460"/>
      <c r="F12" s="460"/>
      <c r="G12" s="460"/>
      <c r="H12" s="460"/>
      <c r="I12" s="460"/>
      <c r="J12" s="460"/>
      <c r="K12" s="461"/>
      <c r="L12" s="468" t="s">
        <v>122</v>
      </c>
      <c r="M12" s="469"/>
      <c r="N12" s="469"/>
      <c r="O12" s="469"/>
      <c r="P12" s="469"/>
      <c r="Q12" s="470"/>
      <c r="R12" s="471">
        <v>1784968</v>
      </c>
      <c r="S12" s="472"/>
      <c r="T12" s="472"/>
      <c r="U12" s="472"/>
      <c r="V12" s="473"/>
      <c r="W12" s="474" t="s">
        <v>123</v>
      </c>
      <c r="X12" s="475"/>
      <c r="Y12" s="476"/>
      <c r="Z12" s="483" t="s">
        <v>2</v>
      </c>
      <c r="AA12" s="484"/>
      <c r="AB12" s="484"/>
      <c r="AC12" s="484"/>
      <c r="AD12" s="484"/>
      <c r="AE12" s="484"/>
      <c r="AF12" s="484"/>
      <c r="AG12" s="484"/>
      <c r="AH12" s="485"/>
      <c r="AI12" s="497" t="s">
        <v>124</v>
      </c>
      <c r="AJ12" s="484"/>
      <c r="AK12" s="484"/>
      <c r="AL12" s="484"/>
      <c r="AM12" s="485"/>
      <c r="AN12" s="497" t="s">
        <v>125</v>
      </c>
      <c r="AO12" s="498"/>
      <c r="AP12" s="498"/>
      <c r="AQ12" s="498"/>
      <c r="AR12" s="498"/>
      <c r="AS12" s="499"/>
      <c r="AT12" s="503" t="s">
        <v>126</v>
      </c>
      <c r="AU12" s="504"/>
      <c r="AV12" s="504"/>
      <c r="AW12" s="504"/>
      <c r="AX12" s="504"/>
      <c r="AY12" s="505"/>
      <c r="AZ12" s="388" t="s">
        <v>127</v>
      </c>
      <c r="BA12" s="389"/>
      <c r="BB12" s="389"/>
      <c r="BC12" s="389"/>
      <c r="BD12" s="389"/>
      <c r="BE12" s="389"/>
      <c r="BF12" s="389"/>
      <c r="BG12" s="389"/>
      <c r="BH12" s="389"/>
      <c r="BI12" s="389"/>
      <c r="BJ12" s="389"/>
      <c r="BK12" s="389"/>
      <c r="BL12" s="389"/>
      <c r="BM12" s="390"/>
      <c r="BN12" s="391">
        <v>227587</v>
      </c>
      <c r="BO12" s="392"/>
      <c r="BP12" s="392"/>
      <c r="BQ12" s="392"/>
      <c r="BR12" s="392"/>
      <c r="BS12" s="392"/>
      <c r="BT12" s="392"/>
      <c r="BU12" s="393"/>
      <c r="BV12" s="391">
        <v>9488399</v>
      </c>
      <c r="BW12" s="392"/>
      <c r="BX12" s="392"/>
      <c r="BY12" s="392"/>
      <c r="BZ12" s="392"/>
      <c r="CA12" s="392"/>
      <c r="CB12" s="392"/>
      <c r="CC12" s="393"/>
      <c r="CD12" s="489" t="s">
        <v>128</v>
      </c>
      <c r="CE12" s="384"/>
      <c r="CF12" s="384"/>
      <c r="CG12" s="384"/>
      <c r="CH12" s="384"/>
      <c r="CI12" s="384"/>
      <c r="CJ12" s="384"/>
      <c r="CK12" s="384"/>
      <c r="CL12" s="384"/>
      <c r="CM12" s="384"/>
      <c r="CN12" s="384"/>
      <c r="CO12" s="384"/>
      <c r="CP12" s="384"/>
      <c r="CQ12" s="384"/>
      <c r="CR12" s="384"/>
      <c r="CS12" s="490"/>
      <c r="CT12" s="491" t="s">
        <v>129</v>
      </c>
      <c r="CU12" s="492"/>
      <c r="CV12" s="492"/>
      <c r="CW12" s="492"/>
      <c r="CX12" s="492"/>
      <c r="CY12" s="492"/>
      <c r="CZ12" s="492"/>
      <c r="DA12" s="493"/>
      <c r="DB12" s="491" t="s">
        <v>129</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130</v>
      </c>
      <c r="N13" s="451"/>
      <c r="O13" s="451"/>
      <c r="P13" s="451"/>
      <c r="Q13" s="452"/>
      <c r="R13" s="494">
        <v>1731935</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131</v>
      </c>
      <c r="BA13" s="395"/>
      <c r="BB13" s="395"/>
      <c r="BC13" s="395"/>
      <c r="BD13" s="395"/>
      <c r="BE13" s="395"/>
      <c r="BF13" s="395"/>
      <c r="BG13" s="395"/>
      <c r="BH13" s="395"/>
      <c r="BI13" s="395"/>
      <c r="BJ13" s="395"/>
      <c r="BK13" s="395"/>
      <c r="BL13" s="395"/>
      <c r="BM13" s="396"/>
      <c r="BN13" s="391">
        <v>23990038</v>
      </c>
      <c r="BO13" s="392"/>
      <c r="BP13" s="392"/>
      <c r="BQ13" s="392"/>
      <c r="BR13" s="392"/>
      <c r="BS13" s="392"/>
      <c r="BT13" s="392"/>
      <c r="BU13" s="393"/>
      <c r="BV13" s="391">
        <v>-289647</v>
      </c>
      <c r="BW13" s="392"/>
      <c r="BX13" s="392"/>
      <c r="BY13" s="392"/>
      <c r="BZ13" s="392"/>
      <c r="CA13" s="392"/>
      <c r="CB13" s="392"/>
      <c r="CC13" s="393"/>
      <c r="CD13" s="489" t="s">
        <v>132</v>
      </c>
      <c r="CE13" s="384"/>
      <c r="CF13" s="384"/>
      <c r="CG13" s="384"/>
      <c r="CH13" s="384"/>
      <c r="CI13" s="384"/>
      <c r="CJ13" s="384"/>
      <c r="CK13" s="384"/>
      <c r="CL13" s="384"/>
      <c r="CM13" s="384"/>
      <c r="CN13" s="384"/>
      <c r="CO13" s="384"/>
      <c r="CP13" s="384"/>
      <c r="CQ13" s="384"/>
      <c r="CR13" s="384"/>
      <c r="CS13" s="490"/>
      <c r="CT13" s="385">
        <v>12</v>
      </c>
      <c r="CU13" s="386"/>
      <c r="CV13" s="386"/>
      <c r="CW13" s="386"/>
      <c r="CX13" s="386"/>
      <c r="CY13" s="386"/>
      <c r="CZ13" s="386"/>
      <c r="DA13" s="387"/>
      <c r="DB13" s="385">
        <v>12.7</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133</v>
      </c>
      <c r="M14" s="509"/>
      <c r="N14" s="509"/>
      <c r="O14" s="509"/>
      <c r="P14" s="509"/>
      <c r="Q14" s="510"/>
      <c r="R14" s="453">
        <v>1800756</v>
      </c>
      <c r="S14" s="454"/>
      <c r="T14" s="454"/>
      <c r="U14" s="454"/>
      <c r="V14" s="455"/>
      <c r="W14" s="477"/>
      <c r="X14" s="478"/>
      <c r="Y14" s="479"/>
      <c r="Z14" s="431" t="s">
        <v>134</v>
      </c>
      <c r="AA14" s="432"/>
      <c r="AB14" s="432"/>
      <c r="AC14" s="432"/>
      <c r="AD14" s="432"/>
      <c r="AE14" s="432"/>
      <c r="AF14" s="432"/>
      <c r="AG14" s="432"/>
      <c r="AH14" s="433"/>
      <c r="AI14" s="434">
        <v>5848</v>
      </c>
      <c r="AJ14" s="435"/>
      <c r="AK14" s="435"/>
      <c r="AL14" s="435"/>
      <c r="AM14" s="436"/>
      <c r="AN14" s="434">
        <v>19777936</v>
      </c>
      <c r="AO14" s="435"/>
      <c r="AP14" s="435"/>
      <c r="AQ14" s="435"/>
      <c r="AR14" s="435"/>
      <c r="AS14" s="436"/>
      <c r="AT14" s="434">
        <v>3382</v>
      </c>
      <c r="AU14" s="435"/>
      <c r="AV14" s="435"/>
      <c r="AW14" s="435"/>
      <c r="AX14" s="435"/>
      <c r="AY14" s="437"/>
      <c r="AZ14" s="409" t="s">
        <v>135</v>
      </c>
      <c r="BA14" s="410"/>
      <c r="BB14" s="410"/>
      <c r="BC14" s="410"/>
      <c r="BD14" s="410"/>
      <c r="BE14" s="410"/>
      <c r="BF14" s="410"/>
      <c r="BG14" s="410"/>
      <c r="BH14" s="410"/>
      <c r="BI14" s="410"/>
      <c r="BJ14" s="410"/>
      <c r="BK14" s="410"/>
      <c r="BL14" s="410"/>
      <c r="BM14" s="411"/>
      <c r="BN14" s="412">
        <v>188054366</v>
      </c>
      <c r="BO14" s="413"/>
      <c r="BP14" s="413"/>
      <c r="BQ14" s="413"/>
      <c r="BR14" s="413"/>
      <c r="BS14" s="413"/>
      <c r="BT14" s="413"/>
      <c r="BU14" s="414"/>
      <c r="BV14" s="412">
        <v>212227023</v>
      </c>
      <c r="BW14" s="413"/>
      <c r="BX14" s="413"/>
      <c r="BY14" s="413"/>
      <c r="BZ14" s="413"/>
      <c r="CA14" s="413"/>
      <c r="CB14" s="413"/>
      <c r="CC14" s="414"/>
      <c r="CD14" s="417" t="s">
        <v>136</v>
      </c>
      <c r="CE14" s="418"/>
      <c r="CF14" s="418"/>
      <c r="CG14" s="418"/>
      <c r="CH14" s="418"/>
      <c r="CI14" s="418"/>
      <c r="CJ14" s="418"/>
      <c r="CK14" s="418"/>
      <c r="CL14" s="418"/>
      <c r="CM14" s="418"/>
      <c r="CN14" s="418"/>
      <c r="CO14" s="418"/>
      <c r="CP14" s="418"/>
      <c r="CQ14" s="418"/>
      <c r="CR14" s="418"/>
      <c r="CS14" s="419"/>
      <c r="CT14" s="441">
        <v>168.3</v>
      </c>
      <c r="CU14" s="442"/>
      <c r="CV14" s="442"/>
      <c r="CW14" s="442"/>
      <c r="CX14" s="442"/>
      <c r="CY14" s="442"/>
      <c r="CZ14" s="442"/>
      <c r="DA14" s="443"/>
      <c r="DB14" s="441">
        <v>187.6</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130</v>
      </c>
      <c r="N15" s="451"/>
      <c r="O15" s="451"/>
      <c r="P15" s="451"/>
      <c r="Q15" s="452"/>
      <c r="R15" s="453">
        <v>1745912</v>
      </c>
      <c r="S15" s="454"/>
      <c r="T15" s="454"/>
      <c r="U15" s="454"/>
      <c r="V15" s="455"/>
      <c r="W15" s="477"/>
      <c r="X15" s="478"/>
      <c r="Y15" s="479"/>
      <c r="Z15" s="431" t="s">
        <v>137</v>
      </c>
      <c r="AA15" s="432"/>
      <c r="AB15" s="432"/>
      <c r="AC15" s="432"/>
      <c r="AD15" s="432"/>
      <c r="AE15" s="432"/>
      <c r="AF15" s="432"/>
      <c r="AG15" s="432"/>
      <c r="AH15" s="433"/>
      <c r="AI15" s="434" t="s">
        <v>129</v>
      </c>
      <c r="AJ15" s="435"/>
      <c r="AK15" s="435"/>
      <c r="AL15" s="435"/>
      <c r="AM15" s="436"/>
      <c r="AN15" s="434" t="s">
        <v>129</v>
      </c>
      <c r="AO15" s="435"/>
      <c r="AP15" s="435"/>
      <c r="AQ15" s="435"/>
      <c r="AR15" s="435"/>
      <c r="AS15" s="436"/>
      <c r="AT15" s="434" t="s">
        <v>129</v>
      </c>
      <c r="AU15" s="435"/>
      <c r="AV15" s="435"/>
      <c r="AW15" s="435"/>
      <c r="AX15" s="435"/>
      <c r="AY15" s="437"/>
      <c r="AZ15" s="388" t="s">
        <v>138</v>
      </c>
      <c r="BA15" s="389"/>
      <c r="BB15" s="389"/>
      <c r="BC15" s="389"/>
      <c r="BD15" s="389"/>
      <c r="BE15" s="389"/>
      <c r="BF15" s="389"/>
      <c r="BG15" s="389"/>
      <c r="BH15" s="389"/>
      <c r="BI15" s="389"/>
      <c r="BJ15" s="389"/>
      <c r="BK15" s="389"/>
      <c r="BL15" s="389"/>
      <c r="BM15" s="390"/>
      <c r="BN15" s="391">
        <v>355440116</v>
      </c>
      <c r="BO15" s="392"/>
      <c r="BP15" s="392"/>
      <c r="BQ15" s="392"/>
      <c r="BR15" s="392"/>
      <c r="BS15" s="392"/>
      <c r="BT15" s="392"/>
      <c r="BU15" s="393"/>
      <c r="BV15" s="391">
        <v>354573339</v>
      </c>
      <c r="BW15" s="392"/>
      <c r="BX15" s="392"/>
      <c r="BY15" s="392"/>
      <c r="BZ15" s="392"/>
      <c r="CA15" s="392"/>
      <c r="CB15" s="392"/>
      <c r="CC15" s="393"/>
      <c r="CD15" s="444" t="s">
        <v>139</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140</v>
      </c>
      <c r="M16" s="448"/>
      <c r="N16" s="448"/>
      <c r="O16" s="448"/>
      <c r="P16" s="448"/>
      <c r="Q16" s="449"/>
      <c r="R16" s="438" t="s">
        <v>141</v>
      </c>
      <c r="S16" s="439"/>
      <c r="T16" s="439"/>
      <c r="U16" s="439"/>
      <c r="V16" s="440"/>
      <c r="W16" s="477"/>
      <c r="X16" s="478"/>
      <c r="Y16" s="479"/>
      <c r="Z16" s="431" t="s">
        <v>142</v>
      </c>
      <c r="AA16" s="432"/>
      <c r="AB16" s="432"/>
      <c r="AC16" s="432"/>
      <c r="AD16" s="432"/>
      <c r="AE16" s="432"/>
      <c r="AF16" s="432"/>
      <c r="AG16" s="432"/>
      <c r="AH16" s="433"/>
      <c r="AI16" s="434" t="s">
        <v>129</v>
      </c>
      <c r="AJ16" s="435"/>
      <c r="AK16" s="435"/>
      <c r="AL16" s="435"/>
      <c r="AM16" s="436"/>
      <c r="AN16" s="434" t="s">
        <v>129</v>
      </c>
      <c r="AO16" s="435"/>
      <c r="AP16" s="435"/>
      <c r="AQ16" s="435"/>
      <c r="AR16" s="435"/>
      <c r="AS16" s="436"/>
      <c r="AT16" s="434" t="s">
        <v>129</v>
      </c>
      <c r="AU16" s="435"/>
      <c r="AV16" s="435"/>
      <c r="AW16" s="435"/>
      <c r="AX16" s="435"/>
      <c r="AY16" s="437"/>
      <c r="AZ16" s="388" t="s">
        <v>143</v>
      </c>
      <c r="BA16" s="389"/>
      <c r="BB16" s="389"/>
      <c r="BC16" s="389"/>
      <c r="BD16" s="389"/>
      <c r="BE16" s="389"/>
      <c r="BF16" s="389"/>
      <c r="BG16" s="389"/>
      <c r="BH16" s="389"/>
      <c r="BI16" s="389"/>
      <c r="BJ16" s="389"/>
      <c r="BK16" s="389"/>
      <c r="BL16" s="389"/>
      <c r="BM16" s="390"/>
      <c r="BN16" s="391">
        <v>231871708</v>
      </c>
      <c r="BO16" s="392"/>
      <c r="BP16" s="392"/>
      <c r="BQ16" s="392"/>
      <c r="BR16" s="392"/>
      <c r="BS16" s="392"/>
      <c r="BT16" s="392"/>
      <c r="BU16" s="393"/>
      <c r="BV16" s="391">
        <v>263413116</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144</v>
      </c>
      <c r="N17" s="457"/>
      <c r="O17" s="457"/>
      <c r="P17" s="457"/>
      <c r="Q17" s="458"/>
      <c r="R17" s="438" t="s">
        <v>145</v>
      </c>
      <c r="S17" s="439"/>
      <c r="T17" s="439"/>
      <c r="U17" s="439"/>
      <c r="V17" s="440"/>
      <c r="W17" s="477"/>
      <c r="X17" s="478"/>
      <c r="Y17" s="479"/>
      <c r="Z17" s="431" t="s">
        <v>146</v>
      </c>
      <c r="AA17" s="432"/>
      <c r="AB17" s="432"/>
      <c r="AC17" s="432"/>
      <c r="AD17" s="432"/>
      <c r="AE17" s="432"/>
      <c r="AF17" s="432"/>
      <c r="AG17" s="432"/>
      <c r="AH17" s="433"/>
      <c r="AI17" s="434">
        <v>3074</v>
      </c>
      <c r="AJ17" s="435"/>
      <c r="AK17" s="435"/>
      <c r="AL17" s="435"/>
      <c r="AM17" s="436"/>
      <c r="AN17" s="434">
        <v>10190310</v>
      </c>
      <c r="AO17" s="435"/>
      <c r="AP17" s="435"/>
      <c r="AQ17" s="435"/>
      <c r="AR17" s="435"/>
      <c r="AS17" s="436"/>
      <c r="AT17" s="434">
        <v>3315</v>
      </c>
      <c r="AU17" s="435"/>
      <c r="AV17" s="435"/>
      <c r="AW17" s="435"/>
      <c r="AX17" s="435"/>
      <c r="AY17" s="437"/>
      <c r="AZ17" s="388" t="s">
        <v>147</v>
      </c>
      <c r="BA17" s="389"/>
      <c r="BB17" s="389"/>
      <c r="BC17" s="389"/>
      <c r="BD17" s="389"/>
      <c r="BE17" s="389"/>
      <c r="BF17" s="389"/>
      <c r="BG17" s="389"/>
      <c r="BH17" s="389"/>
      <c r="BI17" s="389"/>
      <c r="BJ17" s="389"/>
      <c r="BK17" s="389"/>
      <c r="BL17" s="389"/>
      <c r="BM17" s="390"/>
      <c r="BN17" s="391">
        <v>432222941</v>
      </c>
      <c r="BO17" s="392"/>
      <c r="BP17" s="392"/>
      <c r="BQ17" s="392"/>
      <c r="BR17" s="392"/>
      <c r="BS17" s="392"/>
      <c r="BT17" s="392"/>
      <c r="BU17" s="393"/>
      <c r="BV17" s="391">
        <v>420162508</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148</v>
      </c>
      <c r="C18" s="427"/>
      <c r="D18" s="427"/>
      <c r="E18" s="427"/>
      <c r="F18" s="427"/>
      <c r="G18" s="427"/>
      <c r="H18" s="427"/>
      <c r="I18" s="427"/>
      <c r="J18" s="427"/>
      <c r="K18" s="428"/>
      <c r="L18" s="429">
        <v>5774</v>
      </c>
      <c r="M18" s="430"/>
      <c r="N18" s="430"/>
      <c r="O18" s="430"/>
      <c r="P18" s="430"/>
      <c r="Q18" s="430"/>
      <c r="R18" s="430"/>
      <c r="S18" s="430"/>
      <c r="T18" s="430"/>
      <c r="U18" s="430"/>
      <c r="V18" s="430"/>
      <c r="W18" s="477"/>
      <c r="X18" s="478"/>
      <c r="Y18" s="479"/>
      <c r="Z18" s="431" t="s">
        <v>149</v>
      </c>
      <c r="AA18" s="432"/>
      <c r="AB18" s="432"/>
      <c r="AC18" s="432"/>
      <c r="AD18" s="432"/>
      <c r="AE18" s="432"/>
      <c r="AF18" s="432"/>
      <c r="AG18" s="432"/>
      <c r="AH18" s="433"/>
      <c r="AI18" s="434">
        <v>12307</v>
      </c>
      <c r="AJ18" s="435"/>
      <c r="AK18" s="435"/>
      <c r="AL18" s="435"/>
      <c r="AM18" s="436"/>
      <c r="AN18" s="434">
        <v>45259082</v>
      </c>
      <c r="AO18" s="435"/>
      <c r="AP18" s="435"/>
      <c r="AQ18" s="435"/>
      <c r="AR18" s="435"/>
      <c r="AS18" s="436"/>
      <c r="AT18" s="434">
        <v>3678</v>
      </c>
      <c r="AU18" s="435"/>
      <c r="AV18" s="435"/>
      <c r="AW18" s="435"/>
      <c r="AX18" s="435"/>
      <c r="AY18" s="437"/>
      <c r="AZ18" s="394" t="s">
        <v>150</v>
      </c>
      <c r="BA18" s="395"/>
      <c r="BB18" s="395"/>
      <c r="BC18" s="395"/>
      <c r="BD18" s="395"/>
      <c r="BE18" s="395"/>
      <c r="BF18" s="395"/>
      <c r="BG18" s="395"/>
      <c r="BH18" s="395"/>
      <c r="BI18" s="395"/>
      <c r="BJ18" s="395"/>
      <c r="BK18" s="395"/>
      <c r="BL18" s="395"/>
      <c r="BM18" s="396"/>
      <c r="BN18" s="397">
        <v>586221630</v>
      </c>
      <c r="BO18" s="398"/>
      <c r="BP18" s="398"/>
      <c r="BQ18" s="398"/>
      <c r="BR18" s="398"/>
      <c r="BS18" s="398"/>
      <c r="BT18" s="398"/>
      <c r="BU18" s="399"/>
      <c r="BV18" s="397">
        <v>526222882</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151</v>
      </c>
      <c r="C19" s="427"/>
      <c r="D19" s="427"/>
      <c r="E19" s="427"/>
      <c r="F19" s="427"/>
      <c r="G19" s="427"/>
      <c r="H19" s="427"/>
      <c r="I19" s="427"/>
      <c r="J19" s="427"/>
      <c r="K19" s="428"/>
      <c r="L19" s="429">
        <v>309</v>
      </c>
      <c r="M19" s="430"/>
      <c r="N19" s="430"/>
      <c r="O19" s="430"/>
      <c r="P19" s="430"/>
      <c r="Q19" s="430"/>
      <c r="R19" s="430"/>
      <c r="S19" s="430"/>
      <c r="T19" s="430"/>
      <c r="U19" s="430"/>
      <c r="V19" s="430"/>
      <c r="W19" s="477"/>
      <c r="X19" s="478"/>
      <c r="Y19" s="479"/>
      <c r="Z19" s="431" t="s">
        <v>152</v>
      </c>
      <c r="AA19" s="432"/>
      <c r="AB19" s="432"/>
      <c r="AC19" s="432"/>
      <c r="AD19" s="432"/>
      <c r="AE19" s="432"/>
      <c r="AF19" s="432"/>
      <c r="AG19" s="432"/>
      <c r="AH19" s="433"/>
      <c r="AI19" s="434">
        <v>1870</v>
      </c>
      <c r="AJ19" s="435"/>
      <c r="AK19" s="435"/>
      <c r="AL19" s="435"/>
      <c r="AM19" s="436"/>
      <c r="AN19" s="434">
        <v>5164940</v>
      </c>
      <c r="AO19" s="435"/>
      <c r="AP19" s="435"/>
      <c r="AQ19" s="435"/>
      <c r="AR19" s="435"/>
      <c r="AS19" s="436"/>
      <c r="AT19" s="434">
        <v>2762</v>
      </c>
      <c r="AU19" s="435"/>
      <c r="AV19" s="435"/>
      <c r="AW19" s="435"/>
      <c r="AX19" s="435"/>
      <c r="AY19" s="437"/>
      <c r="AZ19" s="409" t="s">
        <v>153</v>
      </c>
      <c r="BA19" s="410"/>
      <c r="BB19" s="410"/>
      <c r="BC19" s="410"/>
      <c r="BD19" s="410"/>
      <c r="BE19" s="410"/>
      <c r="BF19" s="410"/>
      <c r="BG19" s="410"/>
      <c r="BH19" s="410"/>
      <c r="BI19" s="410"/>
      <c r="BJ19" s="410"/>
      <c r="BK19" s="410"/>
      <c r="BL19" s="410"/>
      <c r="BM19" s="411"/>
      <c r="BN19" s="412">
        <v>1475483660</v>
      </c>
      <c r="BO19" s="413"/>
      <c r="BP19" s="413"/>
      <c r="BQ19" s="413"/>
      <c r="BR19" s="413"/>
      <c r="BS19" s="413"/>
      <c r="BT19" s="413"/>
      <c r="BU19" s="414"/>
      <c r="BV19" s="412">
        <v>1447906302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154</v>
      </c>
      <c r="C20" s="427"/>
      <c r="D20" s="427"/>
      <c r="E20" s="427"/>
      <c r="F20" s="427"/>
      <c r="G20" s="427"/>
      <c r="H20" s="427"/>
      <c r="I20" s="427"/>
      <c r="J20" s="427"/>
      <c r="K20" s="428"/>
      <c r="L20" s="429">
        <v>742598</v>
      </c>
      <c r="M20" s="430"/>
      <c r="N20" s="430"/>
      <c r="O20" s="430"/>
      <c r="P20" s="430"/>
      <c r="Q20" s="430"/>
      <c r="R20" s="430"/>
      <c r="S20" s="430"/>
      <c r="T20" s="430"/>
      <c r="U20" s="430"/>
      <c r="V20" s="430"/>
      <c r="W20" s="480"/>
      <c r="X20" s="481"/>
      <c r="Y20" s="482"/>
      <c r="Z20" s="431" t="s">
        <v>155</v>
      </c>
      <c r="AA20" s="432"/>
      <c r="AB20" s="432"/>
      <c r="AC20" s="432"/>
      <c r="AD20" s="432"/>
      <c r="AE20" s="432"/>
      <c r="AF20" s="432"/>
      <c r="AG20" s="432"/>
      <c r="AH20" s="433"/>
      <c r="AI20" s="434">
        <v>23099</v>
      </c>
      <c r="AJ20" s="435"/>
      <c r="AK20" s="435"/>
      <c r="AL20" s="435"/>
      <c r="AM20" s="436"/>
      <c r="AN20" s="434">
        <v>80392268</v>
      </c>
      <c r="AO20" s="435"/>
      <c r="AP20" s="435"/>
      <c r="AQ20" s="435"/>
      <c r="AR20" s="435"/>
      <c r="AS20" s="436"/>
      <c r="AT20" s="434">
        <v>3480</v>
      </c>
      <c r="AU20" s="435"/>
      <c r="AV20" s="435"/>
      <c r="AW20" s="435"/>
      <c r="AX20" s="435"/>
      <c r="AY20" s="437"/>
      <c r="AZ20" s="388" t="s">
        <v>156</v>
      </c>
      <c r="BA20" s="389"/>
      <c r="BB20" s="389"/>
      <c r="BC20" s="389"/>
      <c r="BD20" s="389"/>
      <c r="BE20" s="389"/>
      <c r="BF20" s="389"/>
      <c r="BG20" s="389"/>
      <c r="BH20" s="389"/>
      <c r="BI20" s="389"/>
      <c r="BJ20" s="389"/>
      <c r="BK20" s="389"/>
      <c r="BL20" s="389"/>
      <c r="BM20" s="390"/>
      <c r="BN20" s="391">
        <v>357475384</v>
      </c>
      <c r="BO20" s="392"/>
      <c r="BP20" s="392"/>
      <c r="BQ20" s="392"/>
      <c r="BR20" s="392"/>
      <c r="BS20" s="392"/>
      <c r="BT20" s="392"/>
      <c r="BU20" s="393"/>
      <c r="BV20" s="391">
        <v>374203477</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157</v>
      </c>
      <c r="X21" s="421"/>
      <c r="Y21" s="421"/>
      <c r="Z21" s="421"/>
      <c r="AA21" s="421"/>
      <c r="AB21" s="421"/>
      <c r="AC21" s="421"/>
      <c r="AD21" s="421"/>
      <c r="AE21" s="421"/>
      <c r="AF21" s="421"/>
      <c r="AG21" s="421"/>
      <c r="AH21" s="422"/>
      <c r="AI21" s="423">
        <v>101.4</v>
      </c>
      <c r="AJ21" s="424"/>
      <c r="AK21" s="424"/>
      <c r="AL21" s="424"/>
      <c r="AM21" s="424"/>
      <c r="AN21" s="424"/>
      <c r="AO21" s="424"/>
      <c r="AP21" s="424"/>
      <c r="AQ21" s="424"/>
      <c r="AR21" s="424"/>
      <c r="AS21" s="424"/>
      <c r="AT21" s="424"/>
      <c r="AU21" s="424"/>
      <c r="AV21" s="424"/>
      <c r="AW21" s="424"/>
      <c r="AX21" s="424"/>
      <c r="AY21" s="425"/>
      <c r="AZ21" s="394" t="s">
        <v>158</v>
      </c>
      <c r="BA21" s="395"/>
      <c r="BB21" s="395"/>
      <c r="BC21" s="395"/>
      <c r="BD21" s="395"/>
      <c r="BE21" s="395"/>
      <c r="BF21" s="395"/>
      <c r="BG21" s="395"/>
      <c r="BH21" s="395"/>
      <c r="BI21" s="395"/>
      <c r="BJ21" s="395"/>
      <c r="BK21" s="395"/>
      <c r="BL21" s="395"/>
      <c r="BM21" s="396"/>
      <c r="BN21" s="397">
        <v>900212400</v>
      </c>
      <c r="BO21" s="398"/>
      <c r="BP21" s="398"/>
      <c r="BQ21" s="398"/>
      <c r="BR21" s="398"/>
      <c r="BS21" s="398"/>
      <c r="BT21" s="398"/>
      <c r="BU21" s="399"/>
      <c r="BV21" s="397">
        <v>894228124</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159</v>
      </c>
      <c r="BA22" s="389"/>
      <c r="BB22" s="389"/>
      <c r="BC22" s="389"/>
      <c r="BD22" s="389"/>
      <c r="BE22" s="389"/>
      <c r="BF22" s="389"/>
      <c r="BG22" s="389"/>
      <c r="BH22" s="389"/>
      <c r="BI22" s="389"/>
      <c r="BJ22" s="389"/>
      <c r="BK22" s="389"/>
      <c r="BL22" s="389"/>
      <c r="BM22" s="390"/>
      <c r="BN22" s="391">
        <v>72265908</v>
      </c>
      <c r="BO22" s="392"/>
      <c r="BP22" s="392"/>
      <c r="BQ22" s="392"/>
      <c r="BR22" s="392"/>
      <c r="BS22" s="392"/>
      <c r="BT22" s="392"/>
      <c r="BU22" s="393"/>
      <c r="BV22" s="391">
        <v>71090191</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160</v>
      </c>
      <c r="BA23" s="389"/>
      <c r="BB23" s="389"/>
      <c r="BC23" s="389"/>
      <c r="BD23" s="389"/>
      <c r="BE23" s="389"/>
      <c r="BF23" s="389"/>
      <c r="BG23" s="389"/>
      <c r="BH23" s="389"/>
      <c r="BI23" s="389"/>
      <c r="BJ23" s="389"/>
      <c r="BK23" s="389"/>
      <c r="BL23" s="389"/>
      <c r="BM23" s="390"/>
      <c r="BN23" s="391">
        <v>4561158</v>
      </c>
      <c r="BO23" s="392"/>
      <c r="BP23" s="392"/>
      <c r="BQ23" s="392"/>
      <c r="BR23" s="392"/>
      <c r="BS23" s="392"/>
      <c r="BT23" s="392"/>
      <c r="BU23" s="393"/>
      <c r="BV23" s="391">
        <v>4427662</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161</v>
      </c>
      <c r="BA24" s="389"/>
      <c r="BB24" s="389"/>
      <c r="BC24" s="389"/>
      <c r="BD24" s="389"/>
      <c r="BE24" s="389"/>
      <c r="BF24" s="389"/>
      <c r="BG24" s="389"/>
      <c r="BH24" s="389"/>
      <c r="BI24" s="389"/>
      <c r="BJ24" s="389"/>
      <c r="BK24" s="389"/>
      <c r="BL24" s="389"/>
      <c r="BM24" s="390"/>
      <c r="BN24" s="391" t="s">
        <v>120</v>
      </c>
      <c r="BO24" s="392"/>
      <c r="BP24" s="392"/>
      <c r="BQ24" s="392"/>
      <c r="BR24" s="392"/>
      <c r="BS24" s="392"/>
      <c r="BT24" s="392"/>
      <c r="BU24" s="393"/>
      <c r="BV24" s="391" t="s">
        <v>120</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162</v>
      </c>
      <c r="BA25" s="418"/>
      <c r="BB25" s="418"/>
      <c r="BC25" s="418"/>
      <c r="BD25" s="418"/>
      <c r="BE25" s="418"/>
      <c r="BF25" s="418"/>
      <c r="BG25" s="418"/>
      <c r="BH25" s="418"/>
      <c r="BI25" s="418"/>
      <c r="BJ25" s="418"/>
      <c r="BK25" s="418"/>
      <c r="BL25" s="418"/>
      <c r="BM25" s="419"/>
      <c r="BN25" s="397" t="s">
        <v>120</v>
      </c>
      <c r="BO25" s="398"/>
      <c r="BP25" s="398"/>
      <c r="BQ25" s="398"/>
      <c r="BR25" s="398"/>
      <c r="BS25" s="398"/>
      <c r="BT25" s="398"/>
      <c r="BU25" s="399"/>
      <c r="BV25" s="397" t="s">
        <v>120</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163</v>
      </c>
      <c r="BA26" s="401"/>
      <c r="BB26" s="401"/>
      <c r="BC26" s="402"/>
      <c r="BD26" s="409" t="s">
        <v>46</v>
      </c>
      <c r="BE26" s="410"/>
      <c r="BF26" s="410"/>
      <c r="BG26" s="410"/>
      <c r="BH26" s="410"/>
      <c r="BI26" s="410"/>
      <c r="BJ26" s="410"/>
      <c r="BK26" s="410"/>
      <c r="BL26" s="410"/>
      <c r="BM26" s="411"/>
      <c r="BN26" s="412">
        <v>38059237</v>
      </c>
      <c r="BO26" s="413"/>
      <c r="BP26" s="413"/>
      <c r="BQ26" s="413"/>
      <c r="BR26" s="413"/>
      <c r="BS26" s="413"/>
      <c r="BT26" s="413"/>
      <c r="BU26" s="414"/>
      <c r="BV26" s="412">
        <v>7371042</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164</v>
      </c>
      <c r="BE27" s="389"/>
      <c r="BF27" s="389"/>
      <c r="BG27" s="389"/>
      <c r="BH27" s="389"/>
      <c r="BI27" s="389"/>
      <c r="BJ27" s="389"/>
      <c r="BK27" s="389"/>
      <c r="BL27" s="389"/>
      <c r="BM27" s="390"/>
      <c r="BN27" s="391">
        <v>16655415</v>
      </c>
      <c r="BO27" s="392"/>
      <c r="BP27" s="392"/>
      <c r="BQ27" s="392"/>
      <c r="BR27" s="392"/>
      <c r="BS27" s="392"/>
      <c r="BT27" s="392"/>
      <c r="BU27" s="393"/>
      <c r="BV27" s="391" t="s">
        <v>120</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22828880</v>
      </c>
      <c r="BO28" s="398"/>
      <c r="BP28" s="398"/>
      <c r="BQ28" s="398"/>
      <c r="BR28" s="398"/>
      <c r="BS28" s="398"/>
      <c r="BT28" s="398"/>
      <c r="BU28" s="399"/>
      <c r="BV28" s="397">
        <v>27301560</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165</v>
      </c>
      <c r="D30" s="383"/>
      <c r="E30" s="383"/>
      <c r="F30" s="383"/>
      <c r="G30" s="383"/>
      <c r="H30" s="383"/>
      <c r="I30" s="383"/>
      <c r="J30" s="383"/>
      <c r="K30" s="383"/>
      <c r="L30" s="383"/>
      <c r="M30" s="383"/>
      <c r="N30" s="383"/>
      <c r="O30" s="383"/>
      <c r="P30" s="383"/>
      <c r="Q30" s="383"/>
      <c r="R30" s="383"/>
      <c r="S30" s="383"/>
      <c r="U30" s="384" t="s">
        <v>166</v>
      </c>
      <c r="V30" s="384"/>
      <c r="W30" s="384"/>
      <c r="X30" s="384"/>
      <c r="Y30" s="384"/>
      <c r="Z30" s="384"/>
      <c r="AA30" s="384"/>
      <c r="AB30" s="384"/>
      <c r="AC30" s="384"/>
      <c r="AD30" s="384"/>
      <c r="AE30" s="384"/>
      <c r="AF30" s="384"/>
      <c r="AG30" s="384"/>
      <c r="AH30" s="384"/>
      <c r="AI30" s="384"/>
      <c r="AJ30" s="384"/>
      <c r="AK30" s="384"/>
      <c r="AM30" s="384" t="s">
        <v>167</v>
      </c>
      <c r="AN30" s="384"/>
      <c r="AO30" s="384"/>
      <c r="AP30" s="384"/>
      <c r="AQ30" s="384"/>
      <c r="AR30" s="384"/>
      <c r="AS30" s="384"/>
      <c r="AT30" s="384"/>
      <c r="AU30" s="384"/>
      <c r="AV30" s="384"/>
      <c r="AW30" s="384"/>
      <c r="AX30" s="384"/>
      <c r="AY30" s="384"/>
      <c r="AZ30" s="384"/>
      <c r="BA30" s="384"/>
      <c r="BB30" s="384"/>
      <c r="BC30" s="384"/>
      <c r="BE30" s="384" t="s">
        <v>168</v>
      </c>
      <c r="BF30" s="384"/>
      <c r="BG30" s="384"/>
      <c r="BH30" s="384"/>
      <c r="BI30" s="384"/>
      <c r="BJ30" s="384"/>
      <c r="BK30" s="384"/>
      <c r="BL30" s="384"/>
      <c r="BM30" s="384"/>
      <c r="BN30" s="384"/>
      <c r="BO30" s="384"/>
      <c r="BP30" s="384"/>
      <c r="BQ30" s="384"/>
      <c r="BR30" s="384"/>
      <c r="BS30" s="384"/>
      <c r="BT30" s="384"/>
      <c r="BU30" s="384"/>
      <c r="BW30" s="384" t="s">
        <v>169</v>
      </c>
      <c r="BX30" s="384"/>
      <c r="BY30" s="384"/>
      <c r="BZ30" s="384"/>
      <c r="CA30" s="384"/>
      <c r="CB30" s="384"/>
      <c r="CC30" s="384"/>
      <c r="CD30" s="384"/>
      <c r="CE30" s="384"/>
      <c r="CF30" s="384"/>
      <c r="CG30" s="384"/>
      <c r="CH30" s="384"/>
      <c r="CI30" s="384"/>
      <c r="CJ30" s="384"/>
      <c r="CK30" s="384"/>
      <c r="CL30" s="384"/>
      <c r="CM30" s="384"/>
      <c r="CO30" s="384" t="s">
        <v>170</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171</v>
      </c>
      <c r="D31" s="381"/>
      <c r="E31" s="382" t="s">
        <v>172</v>
      </c>
      <c r="F31" s="382"/>
      <c r="G31" s="382"/>
      <c r="H31" s="382"/>
      <c r="I31" s="382"/>
      <c r="J31" s="382"/>
      <c r="K31" s="382"/>
      <c r="L31" s="382"/>
      <c r="M31" s="382"/>
      <c r="N31" s="382"/>
      <c r="O31" s="382"/>
      <c r="P31" s="382"/>
      <c r="Q31" s="382"/>
      <c r="R31" s="382"/>
      <c r="S31" s="382"/>
      <c r="T31" s="173"/>
      <c r="U31" s="381" t="s">
        <v>171</v>
      </c>
      <c r="V31" s="381"/>
      <c r="W31" s="382" t="s">
        <v>172</v>
      </c>
      <c r="X31" s="382"/>
      <c r="Y31" s="382"/>
      <c r="Z31" s="382"/>
      <c r="AA31" s="382"/>
      <c r="AB31" s="382"/>
      <c r="AC31" s="382"/>
      <c r="AD31" s="382"/>
      <c r="AE31" s="382"/>
      <c r="AF31" s="382"/>
      <c r="AG31" s="382"/>
      <c r="AH31" s="382"/>
      <c r="AI31" s="382"/>
      <c r="AJ31" s="382"/>
      <c r="AK31" s="382"/>
      <c r="AL31" s="173"/>
      <c r="AM31" s="381" t="s">
        <v>171</v>
      </c>
      <c r="AN31" s="381"/>
      <c r="AO31" s="382" t="s">
        <v>172</v>
      </c>
      <c r="AP31" s="382"/>
      <c r="AQ31" s="382"/>
      <c r="AR31" s="382"/>
      <c r="AS31" s="382"/>
      <c r="AT31" s="382"/>
      <c r="AU31" s="382"/>
      <c r="AV31" s="382"/>
      <c r="AW31" s="382"/>
      <c r="AX31" s="382"/>
      <c r="AY31" s="382"/>
      <c r="AZ31" s="382"/>
      <c r="BA31" s="382"/>
      <c r="BB31" s="382"/>
      <c r="BC31" s="382"/>
      <c r="BD31" s="159"/>
      <c r="BE31" s="381" t="s">
        <v>171</v>
      </c>
      <c r="BF31" s="381"/>
      <c r="BG31" s="382" t="s">
        <v>172</v>
      </c>
      <c r="BH31" s="382"/>
      <c r="BI31" s="382"/>
      <c r="BJ31" s="382"/>
      <c r="BK31" s="382"/>
      <c r="BL31" s="382"/>
      <c r="BM31" s="382"/>
      <c r="BN31" s="382"/>
      <c r="BO31" s="382"/>
      <c r="BP31" s="382"/>
      <c r="BQ31" s="382"/>
      <c r="BR31" s="382"/>
      <c r="BS31" s="382"/>
      <c r="BT31" s="382"/>
      <c r="BU31" s="382"/>
      <c r="BV31" s="200"/>
      <c r="BW31" s="381" t="s">
        <v>171</v>
      </c>
      <c r="BX31" s="381"/>
      <c r="BY31" s="382" t="s">
        <v>173</v>
      </c>
      <c r="BZ31" s="382"/>
      <c r="CA31" s="382"/>
      <c r="CB31" s="382"/>
      <c r="CC31" s="382"/>
      <c r="CD31" s="382"/>
      <c r="CE31" s="382"/>
      <c r="CF31" s="382"/>
      <c r="CG31" s="382"/>
      <c r="CH31" s="382"/>
      <c r="CI31" s="382"/>
      <c r="CJ31" s="382"/>
      <c r="CK31" s="382"/>
      <c r="CL31" s="382"/>
      <c r="CM31" s="382"/>
      <c r="CN31" s="173"/>
      <c r="CO31" s="381" t="s">
        <v>171</v>
      </c>
      <c r="CP31" s="381"/>
      <c r="CQ31" s="382" t="s">
        <v>174</v>
      </c>
      <c r="CR31" s="382"/>
      <c r="CS31" s="382"/>
      <c r="CT31" s="382"/>
      <c r="CU31" s="382"/>
      <c r="CV31" s="382"/>
      <c r="CW31" s="382"/>
      <c r="CX31" s="382"/>
      <c r="CY31" s="382"/>
      <c r="CZ31" s="382"/>
      <c r="DA31" s="382"/>
      <c r="DB31" s="382"/>
      <c r="DC31" s="382"/>
      <c r="DD31" s="382"/>
      <c r="DE31" s="382"/>
      <c r="DF31" s="173"/>
      <c r="DG31" s="380" t="s">
        <v>175</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10</v>
      </c>
      <c r="V32" s="378"/>
      <c r="W32" s="379" t="str">
        <f>IF('各会計、関係団体の財政状況及び健全化判断比率'!B28="","",'各会計、関係団体の財政状況及び健全化判断比率'!B28)</f>
        <v>国民健康保険事業特別会計</v>
      </c>
      <c r="X32" s="379"/>
      <c r="Y32" s="379"/>
      <c r="Z32" s="379"/>
      <c r="AA32" s="379"/>
      <c r="AB32" s="379"/>
      <c r="AC32" s="379"/>
      <c r="AD32" s="379"/>
      <c r="AE32" s="379"/>
      <c r="AF32" s="379"/>
      <c r="AG32" s="379"/>
      <c r="AH32" s="379"/>
      <c r="AI32" s="379"/>
      <c r="AJ32" s="379"/>
      <c r="AK32" s="379"/>
      <c r="AL32" s="159"/>
      <c r="AM32" s="378">
        <f>IF(AO32="","",MAX(C32:D41,U32:V41)+1)</f>
        <v>11</v>
      </c>
      <c r="AN32" s="378"/>
      <c r="AO32" s="379" t="str">
        <f>IF('各会計、関係団体の財政状況及び健全化判断比率'!B29="","",'各会計、関係団体の財政状況及び健全化判断比率'!B29)</f>
        <v>水道事業会計</v>
      </c>
      <c r="AP32" s="379"/>
      <c r="AQ32" s="379"/>
      <c r="AR32" s="379"/>
      <c r="AS32" s="379"/>
      <c r="AT32" s="379"/>
      <c r="AU32" s="379"/>
      <c r="AV32" s="379"/>
      <c r="AW32" s="379"/>
      <c r="AX32" s="379"/>
      <c r="AY32" s="379"/>
      <c r="AZ32" s="379"/>
      <c r="BA32" s="379"/>
      <c r="BB32" s="379"/>
      <c r="BC32" s="379"/>
      <c r="BD32" s="159"/>
      <c r="BE32" s="378">
        <f>IF(BG32="","",MAX(C32:D41,U32:V41,AM32:AN41)+1)</f>
        <v>16</v>
      </c>
      <c r="BF32" s="378"/>
      <c r="BG32" s="379" t="str">
        <f>IF('各会計、関係団体の財政状況及び健全化判断比率'!B34="","",'各会計、関係団体の財政状況及び健全化判断比率'!B34)</f>
        <v>地方卸売市場事業特別会計</v>
      </c>
      <c r="BH32" s="379"/>
      <c r="BI32" s="379"/>
      <c r="BJ32" s="379"/>
      <c r="BK32" s="379"/>
      <c r="BL32" s="379"/>
      <c r="BM32" s="379"/>
      <c r="BN32" s="379"/>
      <c r="BO32" s="379"/>
      <c r="BP32" s="379"/>
      <c r="BQ32" s="379"/>
      <c r="BR32" s="379"/>
      <c r="BS32" s="379"/>
      <c r="BT32" s="379"/>
      <c r="BU32" s="379"/>
      <c r="BV32" s="159"/>
      <c r="BW32" s="378">
        <f>IF(BY32="","",MAX(C32:D41,U32:V41,AM32:AN41,BE32:BF41)+1)</f>
        <v>18</v>
      </c>
      <c r="BX32" s="378"/>
      <c r="BY32" s="379" t="str">
        <f>IF('各会計、関係団体の財政状況及び健全化判断比率'!B68="","",'各会計、関係団体の財政状況及び健全化判断比率'!B68)</f>
        <v>四日市港管理組合（一般会計）</v>
      </c>
      <c r="BZ32" s="379"/>
      <c r="CA32" s="379"/>
      <c r="CB32" s="379"/>
      <c r="CC32" s="379"/>
      <c r="CD32" s="379"/>
      <c r="CE32" s="379"/>
      <c r="CF32" s="379"/>
      <c r="CG32" s="379"/>
      <c r="CH32" s="379"/>
      <c r="CI32" s="379"/>
      <c r="CJ32" s="379"/>
      <c r="CK32" s="379"/>
      <c r="CL32" s="379"/>
      <c r="CM32" s="379"/>
      <c r="CN32" s="159"/>
      <c r="CO32" s="378">
        <f>IF(CQ32="","",MAX(C32:D41,U32:V41,AM32:AN41,BE32:BF41,BW32:BX41)+1)</f>
        <v>20</v>
      </c>
      <c r="CP32" s="378"/>
      <c r="CQ32" s="379" t="str">
        <f>IF('各会計、関係団体の財政状況及び健全化判断比率'!BS7="","",'各会計、関係団体の財政状況及び健全化判断比率'!BS7)</f>
        <v>（公財）三重県動物管理事務所</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県債管理特別会計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12</v>
      </c>
      <c r="AN33" s="378"/>
      <c r="AO33" s="379" t="str">
        <f>IF('各会計、関係団体の財政状況及び健全化判断比率'!B30="","",'各会計、関係団体の財政状況及び健全化判断比率'!B30)</f>
        <v>工業用水道事業会計</v>
      </c>
      <c r="AP33" s="379"/>
      <c r="AQ33" s="379"/>
      <c r="AR33" s="379"/>
      <c r="AS33" s="379"/>
      <c r="AT33" s="379"/>
      <c r="AU33" s="379"/>
      <c r="AV33" s="379"/>
      <c r="AW33" s="379"/>
      <c r="AX33" s="379"/>
      <c r="AY33" s="379"/>
      <c r="AZ33" s="379"/>
      <c r="BA33" s="379"/>
      <c r="BB33" s="379"/>
      <c r="BC33" s="379"/>
      <c r="BD33" s="159"/>
      <c r="BE33" s="378">
        <f t="shared" ref="BE33:BE41" si="2">IF(BG33="","",BE32+1)</f>
        <v>17</v>
      </c>
      <c r="BF33" s="378"/>
      <c r="BG33" s="379" t="str">
        <f>IF('各会計、関係団体の財政状況及び健全化判断比率'!B35="","",'各会計、関係団体の財政状況及び健全化判断比率'!B35)</f>
        <v>港湾整備事業特別会計</v>
      </c>
      <c r="BH33" s="379"/>
      <c r="BI33" s="379"/>
      <c r="BJ33" s="379"/>
      <c r="BK33" s="379"/>
      <c r="BL33" s="379"/>
      <c r="BM33" s="379"/>
      <c r="BN33" s="379"/>
      <c r="BO33" s="379"/>
      <c r="BP33" s="379"/>
      <c r="BQ33" s="379"/>
      <c r="BR33" s="379"/>
      <c r="BS33" s="379"/>
      <c r="BT33" s="379"/>
      <c r="BU33" s="379"/>
      <c r="BV33" s="159"/>
      <c r="BW33" s="378">
        <f t="shared" ref="BW33:BW41" si="3">IF(BY33="","",BW32+1)</f>
        <v>19</v>
      </c>
      <c r="BX33" s="378"/>
      <c r="BY33" s="379" t="str">
        <f>IF('各会計、関係団体の財政状況及び健全化判断比率'!B69="","",'各会計、関係団体の財政状況及び健全化判断比率'!B69)</f>
        <v>四日市港管理組合（特別会計）</v>
      </c>
      <c r="BZ33" s="379"/>
      <c r="CA33" s="379"/>
      <c r="CB33" s="379"/>
      <c r="CC33" s="379"/>
      <c r="CD33" s="379"/>
      <c r="CE33" s="379"/>
      <c r="CF33" s="379"/>
      <c r="CG33" s="379"/>
      <c r="CH33" s="379"/>
      <c r="CI33" s="379"/>
      <c r="CJ33" s="379"/>
      <c r="CK33" s="379"/>
      <c r="CL33" s="379"/>
      <c r="CM33" s="379"/>
      <c r="CN33" s="159"/>
      <c r="CO33" s="378">
        <f t="shared" ref="CO33:CO41" si="4">IF(CQ33="","",CO32+1)</f>
        <v>21</v>
      </c>
      <c r="CP33" s="378"/>
      <c r="CQ33" s="379" t="str">
        <f>IF('各会計、関係団体の財政状況及び健全化判断比率'!BS8="","",'各会計、関係団体の財政状況及び健全化判断比率'!BS8)</f>
        <v>（公財）三重県角膜・腎臓バンク協会</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総合医療センター資金貸付特別会計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13</v>
      </c>
      <c r="AN34" s="378"/>
      <c r="AO34" s="379" t="str">
        <f>IF('各会計、関係団体の財政状況及び健全化判断比率'!B31="","",'各会計、関係団体の財政状況及び健全化判断比率'!B31)</f>
        <v>電気事業会計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22</v>
      </c>
      <c r="CP34" s="378"/>
      <c r="CQ34" s="379" t="str">
        <f>IF('各会計、関係団体の財政状況及び健全化判断比率'!BS9="","",'各会計、関係団体の財政状況及び健全化判断比率'!BS9)</f>
        <v>（公財）三重県生活衛生営業指導センター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母子及び父子並びに寡婦福祉資金貸付事業特別会計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14</v>
      </c>
      <c r="AN35" s="378"/>
      <c r="AO35" s="379" t="str">
        <f>IF('各会計、関係団体の財政状況及び健全化判断比率'!B32="","",'各会計、関係団体の財政状況及び健全化判断比率'!B32)</f>
        <v>病院事業会計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23</v>
      </c>
      <c r="CP35" s="378"/>
      <c r="CQ35" s="379" t="str">
        <f>IF('各会計、関係団体の財政状況及び健全化判断比率'!BS10="","",'各会計、関係団体の財政状況及び健全化判断比率'!BS10)</f>
        <v>（公財）三重県救急医療情報センター</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子ども心身発達医療センター事業特別会計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15</v>
      </c>
      <c r="AN36" s="378"/>
      <c r="AO36" s="379" t="str">
        <f>IF('各会計、関係団体の財政状況及び健全化判断比率'!B33="","",'各会計、関係団体の財政状況及び健全化判断比率'!B33)</f>
        <v>流域下水道事業会計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24</v>
      </c>
      <c r="CP36" s="378"/>
      <c r="CQ36" s="379" t="str">
        <f>IF('各会計、関係団体の財政状況及び健全化判断比率'!BS11="","",'各会計、関係団体の財政状況及び健全化判断比率'!BS11)</f>
        <v>公立大学法人　三重県立看護大学</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就農施設等資金貸付事業等特別会計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25</v>
      </c>
      <c r="CP37" s="378"/>
      <c r="CQ37" s="379" t="str">
        <f>IF('各会計、関係団体の財政状況及び健全化判断比率'!BS12="","",'各会計、関係団体の財政状況及び健全化判断比率'!BS12)</f>
        <v>地方独立行政法人　三重県立総合医療センター</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林業改善資金貸付事業特別会計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26</v>
      </c>
      <c r="CP38" s="378"/>
      <c r="CQ38" s="379" t="str">
        <f>IF('各会計、関係団体の財政状況及び健全化判断比率'!BS13="","",'各会計、関係団体の財政状況及び健全化判断比率'!BS13)</f>
        <v>（公財）三重ボランティア基金</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沿岸漁業改善資金貸付事業特別会計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27</v>
      </c>
      <c r="CP39" s="378"/>
      <c r="CQ39" s="379" t="str">
        <f>IF('各会計、関係団体の財政状況及び健全化判断比率'!BS14="","",'各会計、関係団体の財政状況及び健全化判断比率'!BS14)</f>
        <v>（公財）三重こどもわかもの育成財団</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中小企業者等支援資金貸付事業等特別会計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28</v>
      </c>
      <c r="CP40" s="378"/>
      <c r="CQ40" s="379" t="str">
        <f>IF('各会計、関係団体の財政状況及び健全化判断比率'!BS15="","",'各会計、関係団体の財政状況及び健全化判断比率'!BS15)</f>
        <v>（公財）三重県国際交流財団</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29</v>
      </c>
      <c r="CP41" s="378"/>
      <c r="CQ41" s="379" t="str">
        <f>IF('各会計、関係団体の財政状況及び健全化判断比率'!BS16="","",'各会計、関係団体の財政状況及び健全化判断比率'!BS16)</f>
        <v>（公財）三重県文化振興事業団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176</v>
      </c>
      <c r="E44" s="376" t="s">
        <v>177</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178</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179</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180</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181</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596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183</v>
      </c>
      <c r="DD1" s="686"/>
      <c r="DE1" s="686"/>
      <c r="DF1" s="686"/>
      <c r="DG1" s="686"/>
      <c r="DH1" s="686"/>
      <c r="DI1" s="687"/>
      <c r="DK1" s="685" t="s">
        <v>184</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188</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189</v>
      </c>
      <c r="S4" s="646"/>
      <c r="T4" s="646"/>
      <c r="U4" s="646"/>
      <c r="V4" s="646"/>
      <c r="W4" s="646"/>
      <c r="X4" s="646"/>
      <c r="Y4" s="647"/>
      <c r="Z4" s="645" t="s">
        <v>190</v>
      </c>
      <c r="AA4" s="646"/>
      <c r="AB4" s="646"/>
      <c r="AC4" s="647"/>
      <c r="AD4" s="645" t="s">
        <v>191</v>
      </c>
      <c r="AE4" s="646"/>
      <c r="AF4" s="646"/>
      <c r="AG4" s="646"/>
      <c r="AH4" s="646"/>
      <c r="AI4" s="646"/>
      <c r="AJ4" s="646"/>
      <c r="AK4" s="647"/>
      <c r="AL4" s="645" t="s">
        <v>190</v>
      </c>
      <c r="AM4" s="646"/>
      <c r="AN4" s="646"/>
      <c r="AO4" s="647"/>
      <c r="AP4" s="688" t="s">
        <v>192</v>
      </c>
      <c r="AQ4" s="688"/>
      <c r="AR4" s="688"/>
      <c r="AS4" s="688"/>
      <c r="AT4" s="688"/>
      <c r="AU4" s="688"/>
      <c r="AV4" s="688"/>
      <c r="AW4" s="688"/>
      <c r="AX4" s="688"/>
      <c r="AY4" s="688"/>
      <c r="AZ4" s="688"/>
      <c r="BA4" s="688"/>
      <c r="BB4" s="688"/>
      <c r="BC4" s="688"/>
      <c r="BD4" s="688" t="s">
        <v>193</v>
      </c>
      <c r="BE4" s="688"/>
      <c r="BF4" s="688"/>
      <c r="BG4" s="688"/>
      <c r="BH4" s="688"/>
      <c r="BI4" s="688"/>
      <c r="BJ4" s="688"/>
      <c r="BK4" s="688"/>
      <c r="BL4" s="688" t="s">
        <v>190</v>
      </c>
      <c r="BM4" s="688"/>
      <c r="BN4" s="688"/>
      <c r="BO4" s="688"/>
      <c r="BP4" s="688" t="s">
        <v>194</v>
      </c>
      <c r="BQ4" s="688"/>
      <c r="BR4" s="688"/>
      <c r="BS4" s="688"/>
      <c r="BT4" s="688"/>
      <c r="BU4" s="688"/>
      <c r="BV4" s="688"/>
      <c r="BW4" s="688"/>
      <c r="BY4" s="645" t="s">
        <v>195</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196</v>
      </c>
      <c r="C5" s="640"/>
      <c r="D5" s="640"/>
      <c r="E5" s="640"/>
      <c r="F5" s="640"/>
      <c r="G5" s="640"/>
      <c r="H5" s="640"/>
      <c r="I5" s="640"/>
      <c r="J5" s="640"/>
      <c r="K5" s="640"/>
      <c r="L5" s="640"/>
      <c r="M5" s="640"/>
      <c r="N5" s="640"/>
      <c r="O5" s="640"/>
      <c r="P5" s="640"/>
      <c r="Q5" s="641"/>
      <c r="R5" s="669">
        <v>287257022</v>
      </c>
      <c r="S5" s="664"/>
      <c r="T5" s="664"/>
      <c r="U5" s="664"/>
      <c r="V5" s="664"/>
      <c r="W5" s="664"/>
      <c r="X5" s="664"/>
      <c r="Y5" s="665"/>
      <c r="Z5" s="683">
        <v>32.1</v>
      </c>
      <c r="AA5" s="683"/>
      <c r="AB5" s="683"/>
      <c r="AC5" s="683"/>
      <c r="AD5" s="684">
        <v>231179232</v>
      </c>
      <c r="AE5" s="684"/>
      <c r="AF5" s="684"/>
      <c r="AG5" s="684"/>
      <c r="AH5" s="684"/>
      <c r="AI5" s="684"/>
      <c r="AJ5" s="684"/>
      <c r="AK5" s="684"/>
      <c r="AL5" s="666">
        <v>53.3</v>
      </c>
      <c r="AM5" s="667"/>
      <c r="AN5" s="667"/>
      <c r="AO5" s="668"/>
      <c r="AP5" s="639" t="s">
        <v>197</v>
      </c>
      <c r="AQ5" s="640"/>
      <c r="AR5" s="640"/>
      <c r="AS5" s="640"/>
      <c r="AT5" s="640"/>
      <c r="AU5" s="640"/>
      <c r="AV5" s="640"/>
      <c r="AW5" s="640"/>
      <c r="AX5" s="640"/>
      <c r="AY5" s="640"/>
      <c r="AZ5" s="640"/>
      <c r="BA5" s="640"/>
      <c r="BB5" s="640"/>
      <c r="BC5" s="641"/>
      <c r="BD5" s="577">
        <v>286752909</v>
      </c>
      <c r="BE5" s="578"/>
      <c r="BF5" s="578"/>
      <c r="BG5" s="578"/>
      <c r="BH5" s="578"/>
      <c r="BI5" s="578"/>
      <c r="BJ5" s="578"/>
      <c r="BK5" s="579"/>
      <c r="BL5" s="654">
        <v>99.8</v>
      </c>
      <c r="BM5" s="654"/>
      <c r="BN5" s="654"/>
      <c r="BO5" s="654"/>
      <c r="BP5" s="655">
        <v>2450895</v>
      </c>
      <c r="BQ5" s="655"/>
      <c r="BR5" s="655"/>
      <c r="BS5" s="655"/>
      <c r="BT5" s="655"/>
      <c r="BU5" s="655"/>
      <c r="BV5" s="655"/>
      <c r="BW5" s="656"/>
      <c r="BY5" s="645" t="s">
        <v>192</v>
      </c>
      <c r="BZ5" s="646"/>
      <c r="CA5" s="646"/>
      <c r="CB5" s="646"/>
      <c r="CC5" s="646"/>
      <c r="CD5" s="646"/>
      <c r="CE5" s="646"/>
      <c r="CF5" s="646"/>
      <c r="CG5" s="646"/>
      <c r="CH5" s="646"/>
      <c r="CI5" s="646"/>
      <c r="CJ5" s="646"/>
      <c r="CK5" s="646"/>
      <c r="CL5" s="647"/>
      <c r="CM5" s="645" t="s">
        <v>198</v>
      </c>
      <c r="CN5" s="646"/>
      <c r="CO5" s="646"/>
      <c r="CP5" s="646"/>
      <c r="CQ5" s="646"/>
      <c r="CR5" s="646"/>
      <c r="CS5" s="646"/>
      <c r="CT5" s="647"/>
      <c r="CU5" s="645" t="s">
        <v>190</v>
      </c>
      <c r="CV5" s="646"/>
      <c r="CW5" s="646"/>
      <c r="CX5" s="647"/>
      <c r="CY5" s="645" t="s">
        <v>199</v>
      </c>
      <c r="CZ5" s="646"/>
      <c r="DA5" s="646"/>
      <c r="DB5" s="646"/>
      <c r="DC5" s="646"/>
      <c r="DD5" s="646"/>
      <c r="DE5" s="646"/>
      <c r="DF5" s="646"/>
      <c r="DG5" s="646"/>
      <c r="DH5" s="646"/>
      <c r="DI5" s="646"/>
      <c r="DJ5" s="646"/>
      <c r="DK5" s="647"/>
      <c r="DL5" s="645" t="s">
        <v>200</v>
      </c>
      <c r="DM5" s="646"/>
      <c r="DN5" s="646"/>
      <c r="DO5" s="646"/>
      <c r="DP5" s="646"/>
      <c r="DQ5" s="646"/>
      <c r="DR5" s="646"/>
      <c r="DS5" s="646"/>
      <c r="DT5" s="646"/>
      <c r="DU5" s="646"/>
      <c r="DV5" s="646"/>
      <c r="DW5" s="646"/>
      <c r="DX5" s="647"/>
    </row>
    <row r="6" spans="2:138" ht="11.25" customHeight="1" x14ac:dyDescent="0.2">
      <c r="B6" s="574" t="s">
        <v>201</v>
      </c>
      <c r="C6" s="575"/>
      <c r="D6" s="575"/>
      <c r="E6" s="575"/>
      <c r="F6" s="575"/>
      <c r="G6" s="575"/>
      <c r="H6" s="575"/>
      <c r="I6" s="575"/>
      <c r="J6" s="575"/>
      <c r="K6" s="575"/>
      <c r="L6" s="575"/>
      <c r="M6" s="575"/>
      <c r="N6" s="575"/>
      <c r="O6" s="575"/>
      <c r="P6" s="575"/>
      <c r="Q6" s="576"/>
      <c r="R6" s="577">
        <v>31673352</v>
      </c>
      <c r="S6" s="578"/>
      <c r="T6" s="578"/>
      <c r="U6" s="578"/>
      <c r="V6" s="578"/>
      <c r="W6" s="578"/>
      <c r="X6" s="578"/>
      <c r="Y6" s="579"/>
      <c r="Z6" s="654">
        <v>3.5</v>
      </c>
      <c r="AA6" s="654"/>
      <c r="AB6" s="654"/>
      <c r="AC6" s="654"/>
      <c r="AD6" s="655">
        <v>31673352</v>
      </c>
      <c r="AE6" s="655"/>
      <c r="AF6" s="655"/>
      <c r="AG6" s="655"/>
      <c r="AH6" s="655"/>
      <c r="AI6" s="655"/>
      <c r="AJ6" s="655"/>
      <c r="AK6" s="655"/>
      <c r="AL6" s="580">
        <v>7.3</v>
      </c>
      <c r="AM6" s="657"/>
      <c r="AN6" s="657"/>
      <c r="AO6" s="658"/>
      <c r="AP6" s="574" t="s">
        <v>202</v>
      </c>
      <c r="AQ6" s="575"/>
      <c r="AR6" s="575"/>
      <c r="AS6" s="575"/>
      <c r="AT6" s="575"/>
      <c r="AU6" s="575"/>
      <c r="AV6" s="575"/>
      <c r="AW6" s="575"/>
      <c r="AX6" s="575"/>
      <c r="AY6" s="575"/>
      <c r="AZ6" s="575"/>
      <c r="BA6" s="575"/>
      <c r="BB6" s="575"/>
      <c r="BC6" s="576"/>
      <c r="BD6" s="577">
        <v>286752909</v>
      </c>
      <c r="BE6" s="578"/>
      <c r="BF6" s="578"/>
      <c r="BG6" s="578"/>
      <c r="BH6" s="578"/>
      <c r="BI6" s="578"/>
      <c r="BJ6" s="578"/>
      <c r="BK6" s="579"/>
      <c r="BL6" s="654">
        <v>99.8</v>
      </c>
      <c r="BM6" s="654"/>
      <c r="BN6" s="654"/>
      <c r="BO6" s="654"/>
      <c r="BP6" s="655">
        <v>2450895</v>
      </c>
      <c r="BQ6" s="655"/>
      <c r="BR6" s="655"/>
      <c r="BS6" s="655"/>
      <c r="BT6" s="655"/>
      <c r="BU6" s="655"/>
      <c r="BV6" s="655"/>
      <c r="BW6" s="656"/>
      <c r="BY6" s="639" t="s">
        <v>203</v>
      </c>
      <c r="BZ6" s="640"/>
      <c r="CA6" s="640"/>
      <c r="CB6" s="640"/>
      <c r="CC6" s="640"/>
      <c r="CD6" s="640"/>
      <c r="CE6" s="640"/>
      <c r="CF6" s="640"/>
      <c r="CG6" s="640"/>
      <c r="CH6" s="640"/>
      <c r="CI6" s="640"/>
      <c r="CJ6" s="640"/>
      <c r="CK6" s="640"/>
      <c r="CL6" s="641"/>
      <c r="CM6" s="577">
        <v>1376621</v>
      </c>
      <c r="CN6" s="578"/>
      <c r="CO6" s="578"/>
      <c r="CP6" s="578"/>
      <c r="CQ6" s="578"/>
      <c r="CR6" s="578"/>
      <c r="CS6" s="578"/>
      <c r="CT6" s="579"/>
      <c r="CU6" s="654">
        <v>0.2</v>
      </c>
      <c r="CV6" s="654"/>
      <c r="CW6" s="654"/>
      <c r="CX6" s="654"/>
      <c r="CY6" s="583" t="s">
        <v>120</v>
      </c>
      <c r="CZ6" s="578"/>
      <c r="DA6" s="578"/>
      <c r="DB6" s="578"/>
      <c r="DC6" s="578"/>
      <c r="DD6" s="578"/>
      <c r="DE6" s="578"/>
      <c r="DF6" s="578"/>
      <c r="DG6" s="578"/>
      <c r="DH6" s="578"/>
      <c r="DI6" s="578"/>
      <c r="DJ6" s="578"/>
      <c r="DK6" s="579"/>
      <c r="DL6" s="583">
        <v>1355208</v>
      </c>
      <c r="DM6" s="578"/>
      <c r="DN6" s="578"/>
      <c r="DO6" s="578"/>
      <c r="DP6" s="578"/>
      <c r="DQ6" s="578"/>
      <c r="DR6" s="578"/>
      <c r="DS6" s="578"/>
      <c r="DT6" s="578"/>
      <c r="DU6" s="578"/>
      <c r="DV6" s="578"/>
      <c r="DW6" s="578"/>
      <c r="DX6" s="676"/>
    </row>
    <row r="7" spans="2:138" ht="11.25" customHeight="1" x14ac:dyDescent="0.2">
      <c r="B7" s="574" t="s">
        <v>204</v>
      </c>
      <c r="C7" s="575"/>
      <c r="D7" s="575"/>
      <c r="E7" s="575"/>
      <c r="F7" s="575"/>
      <c r="G7" s="575"/>
      <c r="H7" s="575"/>
      <c r="I7" s="575"/>
      <c r="J7" s="575"/>
      <c r="K7" s="575"/>
      <c r="L7" s="575"/>
      <c r="M7" s="575"/>
      <c r="N7" s="575"/>
      <c r="O7" s="575"/>
      <c r="P7" s="575"/>
      <c r="Q7" s="576"/>
      <c r="R7" s="577">
        <v>2560579</v>
      </c>
      <c r="S7" s="578"/>
      <c r="T7" s="578"/>
      <c r="U7" s="578"/>
      <c r="V7" s="578"/>
      <c r="W7" s="578"/>
      <c r="X7" s="578"/>
      <c r="Y7" s="579"/>
      <c r="Z7" s="654">
        <v>0.3</v>
      </c>
      <c r="AA7" s="654"/>
      <c r="AB7" s="654"/>
      <c r="AC7" s="654"/>
      <c r="AD7" s="655">
        <v>2560579</v>
      </c>
      <c r="AE7" s="655"/>
      <c r="AF7" s="655"/>
      <c r="AG7" s="655"/>
      <c r="AH7" s="655"/>
      <c r="AI7" s="655"/>
      <c r="AJ7" s="655"/>
      <c r="AK7" s="655"/>
      <c r="AL7" s="580">
        <v>0.6</v>
      </c>
      <c r="AM7" s="657"/>
      <c r="AN7" s="657"/>
      <c r="AO7" s="658"/>
      <c r="AP7" s="574" t="s">
        <v>205</v>
      </c>
      <c r="AQ7" s="575"/>
      <c r="AR7" s="575"/>
      <c r="AS7" s="575"/>
      <c r="AT7" s="575"/>
      <c r="AU7" s="575"/>
      <c r="AV7" s="575"/>
      <c r="AW7" s="575"/>
      <c r="AX7" s="575"/>
      <c r="AY7" s="575"/>
      <c r="AZ7" s="575"/>
      <c r="BA7" s="575"/>
      <c r="BB7" s="575"/>
      <c r="BC7" s="576"/>
      <c r="BD7" s="577">
        <v>79121717</v>
      </c>
      <c r="BE7" s="578"/>
      <c r="BF7" s="578"/>
      <c r="BG7" s="578"/>
      <c r="BH7" s="578"/>
      <c r="BI7" s="578"/>
      <c r="BJ7" s="578"/>
      <c r="BK7" s="579"/>
      <c r="BL7" s="654">
        <v>27.5</v>
      </c>
      <c r="BM7" s="654"/>
      <c r="BN7" s="654"/>
      <c r="BO7" s="654"/>
      <c r="BP7" s="655">
        <v>2450895</v>
      </c>
      <c r="BQ7" s="655"/>
      <c r="BR7" s="655"/>
      <c r="BS7" s="655"/>
      <c r="BT7" s="655"/>
      <c r="BU7" s="655"/>
      <c r="BV7" s="655"/>
      <c r="BW7" s="656"/>
      <c r="BY7" s="574" t="s">
        <v>206</v>
      </c>
      <c r="BZ7" s="575"/>
      <c r="CA7" s="575"/>
      <c r="CB7" s="575"/>
      <c r="CC7" s="575"/>
      <c r="CD7" s="575"/>
      <c r="CE7" s="575"/>
      <c r="CF7" s="575"/>
      <c r="CG7" s="575"/>
      <c r="CH7" s="575"/>
      <c r="CI7" s="575"/>
      <c r="CJ7" s="575"/>
      <c r="CK7" s="575"/>
      <c r="CL7" s="576"/>
      <c r="CM7" s="577">
        <v>71206390</v>
      </c>
      <c r="CN7" s="578"/>
      <c r="CO7" s="578"/>
      <c r="CP7" s="578"/>
      <c r="CQ7" s="578"/>
      <c r="CR7" s="578"/>
      <c r="CS7" s="578"/>
      <c r="CT7" s="579"/>
      <c r="CU7" s="654">
        <v>8.3000000000000007</v>
      </c>
      <c r="CV7" s="654"/>
      <c r="CW7" s="654"/>
      <c r="CX7" s="654"/>
      <c r="CY7" s="583">
        <v>4773037</v>
      </c>
      <c r="CZ7" s="578"/>
      <c r="DA7" s="578"/>
      <c r="DB7" s="578"/>
      <c r="DC7" s="578"/>
      <c r="DD7" s="578"/>
      <c r="DE7" s="578"/>
      <c r="DF7" s="578"/>
      <c r="DG7" s="578"/>
      <c r="DH7" s="578"/>
      <c r="DI7" s="578"/>
      <c r="DJ7" s="578"/>
      <c r="DK7" s="579"/>
      <c r="DL7" s="583">
        <v>64060708</v>
      </c>
      <c r="DM7" s="578"/>
      <c r="DN7" s="578"/>
      <c r="DO7" s="578"/>
      <c r="DP7" s="578"/>
      <c r="DQ7" s="578"/>
      <c r="DR7" s="578"/>
      <c r="DS7" s="578"/>
      <c r="DT7" s="578"/>
      <c r="DU7" s="578"/>
      <c r="DV7" s="578"/>
      <c r="DW7" s="578"/>
      <c r="DX7" s="676"/>
    </row>
    <row r="8" spans="2:138" ht="11.25" customHeight="1" x14ac:dyDescent="0.2">
      <c r="B8" s="574" t="s">
        <v>207</v>
      </c>
      <c r="C8" s="575"/>
      <c r="D8" s="575"/>
      <c r="E8" s="575"/>
      <c r="F8" s="575"/>
      <c r="G8" s="575"/>
      <c r="H8" s="575"/>
      <c r="I8" s="575"/>
      <c r="J8" s="575"/>
      <c r="K8" s="575"/>
      <c r="L8" s="575"/>
      <c r="M8" s="575"/>
      <c r="N8" s="575"/>
      <c r="O8" s="575"/>
      <c r="P8" s="575"/>
      <c r="Q8" s="576"/>
      <c r="R8" s="577" t="s">
        <v>120</v>
      </c>
      <c r="S8" s="578"/>
      <c r="T8" s="578"/>
      <c r="U8" s="578"/>
      <c r="V8" s="578"/>
      <c r="W8" s="578"/>
      <c r="X8" s="578"/>
      <c r="Y8" s="579"/>
      <c r="Z8" s="654" t="s">
        <v>208</v>
      </c>
      <c r="AA8" s="654"/>
      <c r="AB8" s="654"/>
      <c r="AC8" s="654"/>
      <c r="AD8" s="655" t="s">
        <v>120</v>
      </c>
      <c r="AE8" s="655"/>
      <c r="AF8" s="655"/>
      <c r="AG8" s="655"/>
      <c r="AH8" s="655"/>
      <c r="AI8" s="655"/>
      <c r="AJ8" s="655"/>
      <c r="AK8" s="655"/>
      <c r="AL8" s="580" t="s">
        <v>120</v>
      </c>
      <c r="AM8" s="657"/>
      <c r="AN8" s="657"/>
      <c r="AO8" s="658"/>
      <c r="AP8" s="574" t="s">
        <v>209</v>
      </c>
      <c r="AQ8" s="575"/>
      <c r="AR8" s="575"/>
      <c r="AS8" s="575"/>
      <c r="AT8" s="575"/>
      <c r="AU8" s="575"/>
      <c r="AV8" s="575"/>
      <c r="AW8" s="575"/>
      <c r="AX8" s="575"/>
      <c r="AY8" s="575"/>
      <c r="AZ8" s="575"/>
      <c r="BA8" s="575"/>
      <c r="BB8" s="575"/>
      <c r="BC8" s="576"/>
      <c r="BD8" s="577">
        <v>2314226</v>
      </c>
      <c r="BE8" s="578"/>
      <c r="BF8" s="578"/>
      <c r="BG8" s="578"/>
      <c r="BH8" s="578"/>
      <c r="BI8" s="578"/>
      <c r="BJ8" s="578"/>
      <c r="BK8" s="579"/>
      <c r="BL8" s="654">
        <v>0.8</v>
      </c>
      <c r="BM8" s="654"/>
      <c r="BN8" s="654"/>
      <c r="BO8" s="654"/>
      <c r="BP8" s="655">
        <v>921202</v>
      </c>
      <c r="BQ8" s="655"/>
      <c r="BR8" s="655"/>
      <c r="BS8" s="655"/>
      <c r="BT8" s="655"/>
      <c r="BU8" s="655"/>
      <c r="BV8" s="655"/>
      <c r="BW8" s="656"/>
      <c r="BY8" s="574" t="s">
        <v>210</v>
      </c>
      <c r="BZ8" s="575"/>
      <c r="CA8" s="575"/>
      <c r="CB8" s="575"/>
      <c r="CC8" s="575"/>
      <c r="CD8" s="575"/>
      <c r="CE8" s="575"/>
      <c r="CF8" s="575"/>
      <c r="CG8" s="575"/>
      <c r="CH8" s="575"/>
      <c r="CI8" s="575"/>
      <c r="CJ8" s="575"/>
      <c r="CK8" s="575"/>
      <c r="CL8" s="576"/>
      <c r="CM8" s="577">
        <v>123034605</v>
      </c>
      <c r="CN8" s="578"/>
      <c r="CO8" s="578"/>
      <c r="CP8" s="578"/>
      <c r="CQ8" s="578"/>
      <c r="CR8" s="578"/>
      <c r="CS8" s="578"/>
      <c r="CT8" s="579"/>
      <c r="CU8" s="580">
        <v>14.4</v>
      </c>
      <c r="CV8" s="657"/>
      <c r="CW8" s="657"/>
      <c r="CX8" s="659"/>
      <c r="CY8" s="583">
        <v>1914549</v>
      </c>
      <c r="CZ8" s="578"/>
      <c r="DA8" s="578"/>
      <c r="DB8" s="578"/>
      <c r="DC8" s="578"/>
      <c r="DD8" s="578"/>
      <c r="DE8" s="578"/>
      <c r="DF8" s="578"/>
      <c r="DG8" s="578"/>
      <c r="DH8" s="578"/>
      <c r="DI8" s="578"/>
      <c r="DJ8" s="578"/>
      <c r="DK8" s="579"/>
      <c r="DL8" s="583">
        <v>105055639</v>
      </c>
      <c r="DM8" s="578"/>
      <c r="DN8" s="578"/>
      <c r="DO8" s="578"/>
      <c r="DP8" s="578"/>
      <c r="DQ8" s="578"/>
      <c r="DR8" s="578"/>
      <c r="DS8" s="578"/>
      <c r="DT8" s="578"/>
      <c r="DU8" s="578"/>
      <c r="DV8" s="578"/>
      <c r="DW8" s="578"/>
      <c r="DX8" s="676"/>
    </row>
    <row r="9" spans="2:138" ht="11.25" customHeight="1" x14ac:dyDescent="0.2">
      <c r="B9" s="574" t="s">
        <v>211</v>
      </c>
      <c r="C9" s="575"/>
      <c r="D9" s="575"/>
      <c r="E9" s="575"/>
      <c r="F9" s="575"/>
      <c r="G9" s="575"/>
      <c r="H9" s="575"/>
      <c r="I9" s="575"/>
      <c r="J9" s="575"/>
      <c r="K9" s="575"/>
      <c r="L9" s="575"/>
      <c r="M9" s="575"/>
      <c r="N9" s="575"/>
      <c r="O9" s="575"/>
      <c r="P9" s="575"/>
      <c r="Q9" s="576"/>
      <c r="R9" s="577" t="s">
        <v>129</v>
      </c>
      <c r="S9" s="578"/>
      <c r="T9" s="578"/>
      <c r="U9" s="578"/>
      <c r="V9" s="578"/>
      <c r="W9" s="578"/>
      <c r="X9" s="578"/>
      <c r="Y9" s="579"/>
      <c r="Z9" s="654" t="s">
        <v>120</v>
      </c>
      <c r="AA9" s="654"/>
      <c r="AB9" s="654"/>
      <c r="AC9" s="654"/>
      <c r="AD9" s="655" t="s">
        <v>208</v>
      </c>
      <c r="AE9" s="655"/>
      <c r="AF9" s="655"/>
      <c r="AG9" s="655"/>
      <c r="AH9" s="655"/>
      <c r="AI9" s="655"/>
      <c r="AJ9" s="655"/>
      <c r="AK9" s="655"/>
      <c r="AL9" s="580" t="s">
        <v>120</v>
      </c>
      <c r="AM9" s="657"/>
      <c r="AN9" s="657"/>
      <c r="AO9" s="658"/>
      <c r="AP9" s="574" t="s">
        <v>212</v>
      </c>
      <c r="AQ9" s="575"/>
      <c r="AR9" s="575"/>
      <c r="AS9" s="575"/>
      <c r="AT9" s="575"/>
      <c r="AU9" s="575"/>
      <c r="AV9" s="575"/>
      <c r="AW9" s="575"/>
      <c r="AX9" s="575"/>
      <c r="AY9" s="575"/>
      <c r="AZ9" s="575"/>
      <c r="BA9" s="575"/>
      <c r="BB9" s="575"/>
      <c r="BC9" s="576"/>
      <c r="BD9" s="577">
        <v>63981960</v>
      </c>
      <c r="BE9" s="578"/>
      <c r="BF9" s="578"/>
      <c r="BG9" s="578"/>
      <c r="BH9" s="578"/>
      <c r="BI9" s="578"/>
      <c r="BJ9" s="578"/>
      <c r="BK9" s="579"/>
      <c r="BL9" s="654">
        <v>22.3</v>
      </c>
      <c r="BM9" s="654"/>
      <c r="BN9" s="654"/>
      <c r="BO9" s="654"/>
      <c r="BP9" s="655" t="s">
        <v>120</v>
      </c>
      <c r="BQ9" s="655"/>
      <c r="BR9" s="655"/>
      <c r="BS9" s="655"/>
      <c r="BT9" s="655"/>
      <c r="BU9" s="655"/>
      <c r="BV9" s="655"/>
      <c r="BW9" s="656"/>
      <c r="BY9" s="574" t="s">
        <v>213</v>
      </c>
      <c r="BZ9" s="575"/>
      <c r="CA9" s="575"/>
      <c r="CB9" s="575"/>
      <c r="CC9" s="575"/>
      <c r="CD9" s="575"/>
      <c r="CE9" s="575"/>
      <c r="CF9" s="575"/>
      <c r="CG9" s="575"/>
      <c r="CH9" s="575"/>
      <c r="CI9" s="575"/>
      <c r="CJ9" s="575"/>
      <c r="CK9" s="575"/>
      <c r="CL9" s="576"/>
      <c r="CM9" s="577">
        <v>72783846</v>
      </c>
      <c r="CN9" s="578"/>
      <c r="CO9" s="578"/>
      <c r="CP9" s="578"/>
      <c r="CQ9" s="578"/>
      <c r="CR9" s="578"/>
      <c r="CS9" s="578"/>
      <c r="CT9" s="579"/>
      <c r="CU9" s="580">
        <v>8.5</v>
      </c>
      <c r="CV9" s="657"/>
      <c r="CW9" s="657"/>
      <c r="CX9" s="659"/>
      <c r="CY9" s="583">
        <v>6942725</v>
      </c>
      <c r="CZ9" s="578"/>
      <c r="DA9" s="578"/>
      <c r="DB9" s="578"/>
      <c r="DC9" s="578"/>
      <c r="DD9" s="578"/>
      <c r="DE9" s="578"/>
      <c r="DF9" s="578"/>
      <c r="DG9" s="578"/>
      <c r="DH9" s="578"/>
      <c r="DI9" s="578"/>
      <c r="DJ9" s="578"/>
      <c r="DK9" s="579"/>
      <c r="DL9" s="583">
        <v>20100536</v>
      </c>
      <c r="DM9" s="578"/>
      <c r="DN9" s="578"/>
      <c r="DO9" s="578"/>
      <c r="DP9" s="578"/>
      <c r="DQ9" s="578"/>
      <c r="DR9" s="578"/>
      <c r="DS9" s="578"/>
      <c r="DT9" s="578"/>
      <c r="DU9" s="578"/>
      <c r="DV9" s="578"/>
      <c r="DW9" s="578"/>
      <c r="DX9" s="676"/>
    </row>
    <row r="10" spans="2:138" ht="11.25" customHeight="1" x14ac:dyDescent="0.2">
      <c r="B10" s="574" t="s">
        <v>214</v>
      </c>
      <c r="C10" s="575"/>
      <c r="D10" s="575"/>
      <c r="E10" s="575"/>
      <c r="F10" s="575"/>
      <c r="G10" s="575"/>
      <c r="H10" s="575"/>
      <c r="I10" s="575"/>
      <c r="J10" s="575"/>
      <c r="K10" s="575"/>
      <c r="L10" s="575"/>
      <c r="M10" s="575"/>
      <c r="N10" s="575"/>
      <c r="O10" s="575"/>
      <c r="P10" s="575"/>
      <c r="Q10" s="576"/>
      <c r="R10" s="577">
        <v>88493</v>
      </c>
      <c r="S10" s="578"/>
      <c r="T10" s="578"/>
      <c r="U10" s="578"/>
      <c r="V10" s="578"/>
      <c r="W10" s="578"/>
      <c r="X10" s="578"/>
      <c r="Y10" s="579"/>
      <c r="Z10" s="654">
        <v>0</v>
      </c>
      <c r="AA10" s="654"/>
      <c r="AB10" s="654"/>
      <c r="AC10" s="654"/>
      <c r="AD10" s="655">
        <v>88493</v>
      </c>
      <c r="AE10" s="655"/>
      <c r="AF10" s="655"/>
      <c r="AG10" s="655"/>
      <c r="AH10" s="655"/>
      <c r="AI10" s="655"/>
      <c r="AJ10" s="655"/>
      <c r="AK10" s="655"/>
      <c r="AL10" s="580">
        <v>0</v>
      </c>
      <c r="AM10" s="657"/>
      <c r="AN10" s="657"/>
      <c r="AO10" s="658"/>
      <c r="AP10" s="574" t="s">
        <v>215</v>
      </c>
      <c r="AQ10" s="575"/>
      <c r="AR10" s="575"/>
      <c r="AS10" s="575"/>
      <c r="AT10" s="575"/>
      <c r="AU10" s="575"/>
      <c r="AV10" s="575"/>
      <c r="AW10" s="575"/>
      <c r="AX10" s="575"/>
      <c r="AY10" s="575"/>
      <c r="AZ10" s="575"/>
      <c r="BA10" s="575"/>
      <c r="BB10" s="575"/>
      <c r="BC10" s="576"/>
      <c r="BD10" s="577">
        <v>2115454</v>
      </c>
      <c r="BE10" s="578"/>
      <c r="BF10" s="578"/>
      <c r="BG10" s="578"/>
      <c r="BH10" s="578"/>
      <c r="BI10" s="578"/>
      <c r="BJ10" s="578"/>
      <c r="BK10" s="579"/>
      <c r="BL10" s="654">
        <v>0.7</v>
      </c>
      <c r="BM10" s="654"/>
      <c r="BN10" s="654"/>
      <c r="BO10" s="654"/>
      <c r="BP10" s="655">
        <v>196488</v>
      </c>
      <c r="BQ10" s="655"/>
      <c r="BR10" s="655"/>
      <c r="BS10" s="655"/>
      <c r="BT10" s="655"/>
      <c r="BU10" s="655"/>
      <c r="BV10" s="655"/>
      <c r="BW10" s="656"/>
      <c r="BY10" s="574" t="s">
        <v>216</v>
      </c>
      <c r="BZ10" s="575"/>
      <c r="CA10" s="575"/>
      <c r="CB10" s="575"/>
      <c r="CC10" s="575"/>
      <c r="CD10" s="575"/>
      <c r="CE10" s="575"/>
      <c r="CF10" s="575"/>
      <c r="CG10" s="575"/>
      <c r="CH10" s="575"/>
      <c r="CI10" s="575"/>
      <c r="CJ10" s="575"/>
      <c r="CK10" s="575"/>
      <c r="CL10" s="576"/>
      <c r="CM10" s="577">
        <v>1239925</v>
      </c>
      <c r="CN10" s="578"/>
      <c r="CO10" s="578"/>
      <c r="CP10" s="578"/>
      <c r="CQ10" s="578"/>
      <c r="CR10" s="578"/>
      <c r="CS10" s="578"/>
      <c r="CT10" s="579"/>
      <c r="CU10" s="580">
        <v>0.1</v>
      </c>
      <c r="CV10" s="657"/>
      <c r="CW10" s="657"/>
      <c r="CX10" s="659"/>
      <c r="CY10" s="583">
        <v>26930</v>
      </c>
      <c r="CZ10" s="578"/>
      <c r="DA10" s="578"/>
      <c r="DB10" s="578"/>
      <c r="DC10" s="578"/>
      <c r="DD10" s="578"/>
      <c r="DE10" s="578"/>
      <c r="DF10" s="578"/>
      <c r="DG10" s="578"/>
      <c r="DH10" s="578"/>
      <c r="DI10" s="578"/>
      <c r="DJ10" s="578"/>
      <c r="DK10" s="579"/>
      <c r="DL10" s="583">
        <v>664974</v>
      </c>
      <c r="DM10" s="578"/>
      <c r="DN10" s="578"/>
      <c r="DO10" s="578"/>
      <c r="DP10" s="578"/>
      <c r="DQ10" s="578"/>
      <c r="DR10" s="578"/>
      <c r="DS10" s="578"/>
      <c r="DT10" s="578"/>
      <c r="DU10" s="578"/>
      <c r="DV10" s="578"/>
      <c r="DW10" s="578"/>
      <c r="DX10" s="676"/>
    </row>
    <row r="11" spans="2:138" ht="11.25" customHeight="1" x14ac:dyDescent="0.2">
      <c r="B11" s="574" t="s">
        <v>217</v>
      </c>
      <c r="C11" s="575"/>
      <c r="D11" s="575"/>
      <c r="E11" s="575"/>
      <c r="F11" s="575"/>
      <c r="G11" s="575"/>
      <c r="H11" s="575"/>
      <c r="I11" s="575"/>
      <c r="J11" s="575"/>
      <c r="K11" s="575"/>
      <c r="L11" s="575"/>
      <c r="M11" s="575"/>
      <c r="N11" s="575"/>
      <c r="O11" s="575"/>
      <c r="P11" s="575"/>
      <c r="Q11" s="576"/>
      <c r="R11" s="577">
        <v>184321</v>
      </c>
      <c r="S11" s="578"/>
      <c r="T11" s="578"/>
      <c r="U11" s="578"/>
      <c r="V11" s="578"/>
      <c r="W11" s="578"/>
      <c r="X11" s="578"/>
      <c r="Y11" s="579"/>
      <c r="Z11" s="654">
        <v>0</v>
      </c>
      <c r="AA11" s="654"/>
      <c r="AB11" s="654"/>
      <c r="AC11" s="654"/>
      <c r="AD11" s="655">
        <v>184321</v>
      </c>
      <c r="AE11" s="655"/>
      <c r="AF11" s="655"/>
      <c r="AG11" s="655"/>
      <c r="AH11" s="655"/>
      <c r="AI11" s="655"/>
      <c r="AJ11" s="655"/>
      <c r="AK11" s="655"/>
      <c r="AL11" s="580">
        <v>0</v>
      </c>
      <c r="AM11" s="657"/>
      <c r="AN11" s="657"/>
      <c r="AO11" s="658"/>
      <c r="AP11" s="574" t="s">
        <v>218</v>
      </c>
      <c r="AQ11" s="575"/>
      <c r="AR11" s="575"/>
      <c r="AS11" s="575"/>
      <c r="AT11" s="575"/>
      <c r="AU11" s="575"/>
      <c r="AV11" s="575"/>
      <c r="AW11" s="575"/>
      <c r="AX11" s="575"/>
      <c r="AY11" s="575"/>
      <c r="AZ11" s="575"/>
      <c r="BA11" s="575"/>
      <c r="BB11" s="575"/>
      <c r="BC11" s="576"/>
      <c r="BD11" s="577">
        <v>3389927</v>
      </c>
      <c r="BE11" s="578"/>
      <c r="BF11" s="578"/>
      <c r="BG11" s="578"/>
      <c r="BH11" s="578"/>
      <c r="BI11" s="578"/>
      <c r="BJ11" s="578"/>
      <c r="BK11" s="579"/>
      <c r="BL11" s="654">
        <v>1.2</v>
      </c>
      <c r="BM11" s="654"/>
      <c r="BN11" s="654"/>
      <c r="BO11" s="654"/>
      <c r="BP11" s="655">
        <v>1333205</v>
      </c>
      <c r="BQ11" s="655"/>
      <c r="BR11" s="655"/>
      <c r="BS11" s="655"/>
      <c r="BT11" s="655"/>
      <c r="BU11" s="655"/>
      <c r="BV11" s="655"/>
      <c r="BW11" s="656"/>
      <c r="BY11" s="574" t="s">
        <v>219</v>
      </c>
      <c r="BZ11" s="575"/>
      <c r="CA11" s="575"/>
      <c r="CB11" s="575"/>
      <c r="CC11" s="575"/>
      <c r="CD11" s="575"/>
      <c r="CE11" s="575"/>
      <c r="CF11" s="575"/>
      <c r="CG11" s="575"/>
      <c r="CH11" s="575"/>
      <c r="CI11" s="575"/>
      <c r="CJ11" s="575"/>
      <c r="CK11" s="575"/>
      <c r="CL11" s="576"/>
      <c r="CM11" s="577">
        <v>35190249</v>
      </c>
      <c r="CN11" s="578"/>
      <c r="CO11" s="578"/>
      <c r="CP11" s="578"/>
      <c r="CQ11" s="578"/>
      <c r="CR11" s="578"/>
      <c r="CS11" s="578"/>
      <c r="CT11" s="579"/>
      <c r="CU11" s="580">
        <v>4.0999999999999996</v>
      </c>
      <c r="CV11" s="657"/>
      <c r="CW11" s="657"/>
      <c r="CX11" s="659"/>
      <c r="CY11" s="583">
        <v>20323194</v>
      </c>
      <c r="CZ11" s="578"/>
      <c r="DA11" s="578"/>
      <c r="DB11" s="578"/>
      <c r="DC11" s="578"/>
      <c r="DD11" s="578"/>
      <c r="DE11" s="578"/>
      <c r="DF11" s="578"/>
      <c r="DG11" s="578"/>
      <c r="DH11" s="578"/>
      <c r="DI11" s="578"/>
      <c r="DJ11" s="578"/>
      <c r="DK11" s="579"/>
      <c r="DL11" s="583">
        <v>11251398</v>
      </c>
      <c r="DM11" s="578"/>
      <c r="DN11" s="578"/>
      <c r="DO11" s="578"/>
      <c r="DP11" s="578"/>
      <c r="DQ11" s="578"/>
      <c r="DR11" s="578"/>
      <c r="DS11" s="578"/>
      <c r="DT11" s="578"/>
      <c r="DU11" s="578"/>
      <c r="DV11" s="578"/>
      <c r="DW11" s="578"/>
      <c r="DX11" s="676"/>
    </row>
    <row r="12" spans="2:138" ht="11.25" customHeight="1" x14ac:dyDescent="0.2">
      <c r="B12" s="574" t="s">
        <v>220</v>
      </c>
      <c r="C12" s="575"/>
      <c r="D12" s="575"/>
      <c r="E12" s="575"/>
      <c r="F12" s="575"/>
      <c r="G12" s="575"/>
      <c r="H12" s="575"/>
      <c r="I12" s="575"/>
      <c r="J12" s="575"/>
      <c r="K12" s="575"/>
      <c r="L12" s="575"/>
      <c r="M12" s="575"/>
      <c r="N12" s="575"/>
      <c r="O12" s="575"/>
      <c r="P12" s="575"/>
      <c r="Q12" s="576"/>
      <c r="R12" s="577" t="s">
        <v>120</v>
      </c>
      <c r="S12" s="578"/>
      <c r="T12" s="578"/>
      <c r="U12" s="578"/>
      <c r="V12" s="578"/>
      <c r="W12" s="578"/>
      <c r="X12" s="578"/>
      <c r="Y12" s="579"/>
      <c r="Z12" s="654" t="s">
        <v>129</v>
      </c>
      <c r="AA12" s="654"/>
      <c r="AB12" s="654"/>
      <c r="AC12" s="654"/>
      <c r="AD12" s="655" t="s">
        <v>120</v>
      </c>
      <c r="AE12" s="655"/>
      <c r="AF12" s="655"/>
      <c r="AG12" s="655"/>
      <c r="AH12" s="655"/>
      <c r="AI12" s="655"/>
      <c r="AJ12" s="655"/>
      <c r="AK12" s="655"/>
      <c r="AL12" s="580" t="s">
        <v>120</v>
      </c>
      <c r="AM12" s="657"/>
      <c r="AN12" s="657"/>
      <c r="AO12" s="658"/>
      <c r="AP12" s="574" t="s">
        <v>221</v>
      </c>
      <c r="AQ12" s="575"/>
      <c r="AR12" s="575"/>
      <c r="AS12" s="575"/>
      <c r="AT12" s="575"/>
      <c r="AU12" s="575"/>
      <c r="AV12" s="575"/>
      <c r="AW12" s="575"/>
      <c r="AX12" s="575"/>
      <c r="AY12" s="575"/>
      <c r="AZ12" s="575"/>
      <c r="BA12" s="575"/>
      <c r="BB12" s="575"/>
      <c r="BC12" s="576"/>
      <c r="BD12" s="577">
        <v>330111</v>
      </c>
      <c r="BE12" s="578"/>
      <c r="BF12" s="578"/>
      <c r="BG12" s="578"/>
      <c r="BH12" s="578"/>
      <c r="BI12" s="578"/>
      <c r="BJ12" s="578"/>
      <c r="BK12" s="579"/>
      <c r="BL12" s="654">
        <v>0.1</v>
      </c>
      <c r="BM12" s="654"/>
      <c r="BN12" s="654"/>
      <c r="BO12" s="654"/>
      <c r="BP12" s="655" t="s">
        <v>120</v>
      </c>
      <c r="BQ12" s="655"/>
      <c r="BR12" s="655"/>
      <c r="BS12" s="655"/>
      <c r="BT12" s="655"/>
      <c r="BU12" s="655"/>
      <c r="BV12" s="655"/>
      <c r="BW12" s="656"/>
      <c r="BY12" s="574" t="s">
        <v>222</v>
      </c>
      <c r="BZ12" s="575"/>
      <c r="CA12" s="575"/>
      <c r="CB12" s="575"/>
      <c r="CC12" s="575"/>
      <c r="CD12" s="575"/>
      <c r="CE12" s="575"/>
      <c r="CF12" s="575"/>
      <c r="CG12" s="575"/>
      <c r="CH12" s="575"/>
      <c r="CI12" s="575"/>
      <c r="CJ12" s="575"/>
      <c r="CK12" s="575"/>
      <c r="CL12" s="576"/>
      <c r="CM12" s="577">
        <v>59047071</v>
      </c>
      <c r="CN12" s="578"/>
      <c r="CO12" s="578"/>
      <c r="CP12" s="578"/>
      <c r="CQ12" s="578"/>
      <c r="CR12" s="578"/>
      <c r="CS12" s="578"/>
      <c r="CT12" s="579"/>
      <c r="CU12" s="580">
        <v>6.9</v>
      </c>
      <c r="CV12" s="657"/>
      <c r="CW12" s="657"/>
      <c r="CX12" s="659"/>
      <c r="CY12" s="583">
        <v>1698389</v>
      </c>
      <c r="CZ12" s="578"/>
      <c r="DA12" s="578"/>
      <c r="DB12" s="578"/>
      <c r="DC12" s="578"/>
      <c r="DD12" s="578"/>
      <c r="DE12" s="578"/>
      <c r="DF12" s="578"/>
      <c r="DG12" s="578"/>
      <c r="DH12" s="578"/>
      <c r="DI12" s="578"/>
      <c r="DJ12" s="578"/>
      <c r="DK12" s="579"/>
      <c r="DL12" s="583">
        <v>14069710</v>
      </c>
      <c r="DM12" s="578"/>
      <c r="DN12" s="578"/>
      <c r="DO12" s="578"/>
      <c r="DP12" s="578"/>
      <c r="DQ12" s="578"/>
      <c r="DR12" s="578"/>
      <c r="DS12" s="578"/>
      <c r="DT12" s="578"/>
      <c r="DU12" s="578"/>
      <c r="DV12" s="578"/>
      <c r="DW12" s="578"/>
      <c r="DX12" s="676"/>
    </row>
    <row r="13" spans="2:138" ht="11.25" customHeight="1" x14ac:dyDescent="0.2">
      <c r="B13" s="574" t="s">
        <v>223</v>
      </c>
      <c r="C13" s="575"/>
      <c r="D13" s="575"/>
      <c r="E13" s="575"/>
      <c r="F13" s="575"/>
      <c r="G13" s="575"/>
      <c r="H13" s="575"/>
      <c r="I13" s="575"/>
      <c r="J13" s="575"/>
      <c r="K13" s="575"/>
      <c r="L13" s="575"/>
      <c r="M13" s="575"/>
      <c r="N13" s="575"/>
      <c r="O13" s="575"/>
      <c r="P13" s="575"/>
      <c r="Q13" s="576"/>
      <c r="R13" s="577">
        <v>143570</v>
      </c>
      <c r="S13" s="578"/>
      <c r="T13" s="578"/>
      <c r="U13" s="578"/>
      <c r="V13" s="578"/>
      <c r="W13" s="578"/>
      <c r="X13" s="578"/>
      <c r="Y13" s="579"/>
      <c r="Z13" s="654">
        <v>0</v>
      </c>
      <c r="AA13" s="654"/>
      <c r="AB13" s="654"/>
      <c r="AC13" s="654"/>
      <c r="AD13" s="655">
        <v>143570</v>
      </c>
      <c r="AE13" s="655"/>
      <c r="AF13" s="655"/>
      <c r="AG13" s="655"/>
      <c r="AH13" s="655"/>
      <c r="AI13" s="655"/>
      <c r="AJ13" s="655"/>
      <c r="AK13" s="655"/>
      <c r="AL13" s="580">
        <v>0</v>
      </c>
      <c r="AM13" s="657"/>
      <c r="AN13" s="657"/>
      <c r="AO13" s="658"/>
      <c r="AP13" s="574" t="s">
        <v>224</v>
      </c>
      <c r="AQ13" s="575"/>
      <c r="AR13" s="575"/>
      <c r="AS13" s="575"/>
      <c r="AT13" s="575"/>
      <c r="AU13" s="575"/>
      <c r="AV13" s="575"/>
      <c r="AW13" s="575"/>
      <c r="AX13" s="575"/>
      <c r="AY13" s="575"/>
      <c r="AZ13" s="575"/>
      <c r="BA13" s="575"/>
      <c r="BB13" s="575"/>
      <c r="BC13" s="576"/>
      <c r="BD13" s="577">
        <v>3349256</v>
      </c>
      <c r="BE13" s="578"/>
      <c r="BF13" s="578"/>
      <c r="BG13" s="578"/>
      <c r="BH13" s="578"/>
      <c r="BI13" s="578"/>
      <c r="BJ13" s="578"/>
      <c r="BK13" s="579"/>
      <c r="BL13" s="654">
        <v>1.2</v>
      </c>
      <c r="BM13" s="654"/>
      <c r="BN13" s="654"/>
      <c r="BO13" s="654"/>
      <c r="BP13" s="655" t="s">
        <v>120</v>
      </c>
      <c r="BQ13" s="655"/>
      <c r="BR13" s="655"/>
      <c r="BS13" s="655"/>
      <c r="BT13" s="655"/>
      <c r="BU13" s="655"/>
      <c r="BV13" s="655"/>
      <c r="BW13" s="656"/>
      <c r="BY13" s="574" t="s">
        <v>225</v>
      </c>
      <c r="BZ13" s="575"/>
      <c r="CA13" s="575"/>
      <c r="CB13" s="575"/>
      <c r="CC13" s="575"/>
      <c r="CD13" s="575"/>
      <c r="CE13" s="575"/>
      <c r="CF13" s="575"/>
      <c r="CG13" s="575"/>
      <c r="CH13" s="575"/>
      <c r="CI13" s="575"/>
      <c r="CJ13" s="575"/>
      <c r="CK13" s="575"/>
      <c r="CL13" s="576"/>
      <c r="CM13" s="577">
        <v>104475942</v>
      </c>
      <c r="CN13" s="578"/>
      <c r="CO13" s="578"/>
      <c r="CP13" s="578"/>
      <c r="CQ13" s="578"/>
      <c r="CR13" s="578"/>
      <c r="CS13" s="578"/>
      <c r="CT13" s="579"/>
      <c r="CU13" s="580">
        <v>12.2</v>
      </c>
      <c r="CV13" s="657"/>
      <c r="CW13" s="657"/>
      <c r="CX13" s="659"/>
      <c r="CY13" s="583">
        <v>82934963</v>
      </c>
      <c r="CZ13" s="578"/>
      <c r="DA13" s="578"/>
      <c r="DB13" s="578"/>
      <c r="DC13" s="578"/>
      <c r="DD13" s="578"/>
      <c r="DE13" s="578"/>
      <c r="DF13" s="578"/>
      <c r="DG13" s="578"/>
      <c r="DH13" s="578"/>
      <c r="DI13" s="578"/>
      <c r="DJ13" s="578"/>
      <c r="DK13" s="579"/>
      <c r="DL13" s="583">
        <v>15146905</v>
      </c>
      <c r="DM13" s="578"/>
      <c r="DN13" s="578"/>
      <c r="DO13" s="578"/>
      <c r="DP13" s="578"/>
      <c r="DQ13" s="578"/>
      <c r="DR13" s="578"/>
      <c r="DS13" s="578"/>
      <c r="DT13" s="578"/>
      <c r="DU13" s="578"/>
      <c r="DV13" s="578"/>
      <c r="DW13" s="578"/>
      <c r="DX13" s="676"/>
    </row>
    <row r="14" spans="2:138" ht="11.25" customHeight="1" x14ac:dyDescent="0.2">
      <c r="B14" s="574" t="s">
        <v>226</v>
      </c>
      <c r="C14" s="575"/>
      <c r="D14" s="575"/>
      <c r="E14" s="575"/>
      <c r="F14" s="575"/>
      <c r="G14" s="575"/>
      <c r="H14" s="575"/>
      <c r="I14" s="575"/>
      <c r="J14" s="575"/>
      <c r="K14" s="575"/>
      <c r="L14" s="575"/>
      <c r="M14" s="575"/>
      <c r="N14" s="575"/>
      <c r="O14" s="575"/>
      <c r="P14" s="575"/>
      <c r="Q14" s="576"/>
      <c r="R14" s="577">
        <v>28696389</v>
      </c>
      <c r="S14" s="578"/>
      <c r="T14" s="578"/>
      <c r="U14" s="578"/>
      <c r="V14" s="578"/>
      <c r="W14" s="578"/>
      <c r="X14" s="578"/>
      <c r="Y14" s="579"/>
      <c r="Z14" s="654">
        <v>3.2</v>
      </c>
      <c r="AA14" s="654"/>
      <c r="AB14" s="654"/>
      <c r="AC14" s="654"/>
      <c r="AD14" s="655">
        <v>28696389</v>
      </c>
      <c r="AE14" s="655"/>
      <c r="AF14" s="655"/>
      <c r="AG14" s="655"/>
      <c r="AH14" s="655"/>
      <c r="AI14" s="655"/>
      <c r="AJ14" s="655"/>
      <c r="AK14" s="655"/>
      <c r="AL14" s="580">
        <v>6.6</v>
      </c>
      <c r="AM14" s="657"/>
      <c r="AN14" s="657"/>
      <c r="AO14" s="658"/>
      <c r="AP14" s="574" t="s">
        <v>227</v>
      </c>
      <c r="AQ14" s="575"/>
      <c r="AR14" s="575"/>
      <c r="AS14" s="575"/>
      <c r="AT14" s="575"/>
      <c r="AU14" s="575"/>
      <c r="AV14" s="575"/>
      <c r="AW14" s="575"/>
      <c r="AX14" s="575"/>
      <c r="AY14" s="575"/>
      <c r="AZ14" s="575"/>
      <c r="BA14" s="575"/>
      <c r="BB14" s="575"/>
      <c r="BC14" s="576"/>
      <c r="BD14" s="577">
        <v>3640783</v>
      </c>
      <c r="BE14" s="578"/>
      <c r="BF14" s="578"/>
      <c r="BG14" s="578"/>
      <c r="BH14" s="578"/>
      <c r="BI14" s="578"/>
      <c r="BJ14" s="578"/>
      <c r="BK14" s="579"/>
      <c r="BL14" s="654">
        <v>1.3</v>
      </c>
      <c r="BM14" s="654"/>
      <c r="BN14" s="654"/>
      <c r="BO14" s="654"/>
      <c r="BP14" s="655" t="s">
        <v>120</v>
      </c>
      <c r="BQ14" s="655"/>
      <c r="BR14" s="655"/>
      <c r="BS14" s="655"/>
      <c r="BT14" s="655"/>
      <c r="BU14" s="655"/>
      <c r="BV14" s="655"/>
      <c r="BW14" s="656"/>
      <c r="BY14" s="574" t="s">
        <v>228</v>
      </c>
      <c r="BZ14" s="575"/>
      <c r="CA14" s="575"/>
      <c r="CB14" s="575"/>
      <c r="CC14" s="575"/>
      <c r="CD14" s="575"/>
      <c r="CE14" s="575"/>
      <c r="CF14" s="575"/>
      <c r="CG14" s="575"/>
      <c r="CH14" s="575"/>
      <c r="CI14" s="575"/>
      <c r="CJ14" s="575"/>
      <c r="CK14" s="575"/>
      <c r="CL14" s="576"/>
      <c r="CM14" s="577">
        <v>37245964</v>
      </c>
      <c r="CN14" s="578"/>
      <c r="CO14" s="578"/>
      <c r="CP14" s="578"/>
      <c r="CQ14" s="578"/>
      <c r="CR14" s="578"/>
      <c r="CS14" s="578"/>
      <c r="CT14" s="579"/>
      <c r="CU14" s="580">
        <v>4.4000000000000004</v>
      </c>
      <c r="CV14" s="657"/>
      <c r="CW14" s="657"/>
      <c r="CX14" s="659"/>
      <c r="CY14" s="583">
        <v>2844499</v>
      </c>
      <c r="CZ14" s="578"/>
      <c r="DA14" s="578"/>
      <c r="DB14" s="578"/>
      <c r="DC14" s="578"/>
      <c r="DD14" s="578"/>
      <c r="DE14" s="578"/>
      <c r="DF14" s="578"/>
      <c r="DG14" s="578"/>
      <c r="DH14" s="578"/>
      <c r="DI14" s="578"/>
      <c r="DJ14" s="578"/>
      <c r="DK14" s="579"/>
      <c r="DL14" s="583">
        <v>33507512</v>
      </c>
      <c r="DM14" s="578"/>
      <c r="DN14" s="578"/>
      <c r="DO14" s="578"/>
      <c r="DP14" s="578"/>
      <c r="DQ14" s="578"/>
      <c r="DR14" s="578"/>
      <c r="DS14" s="578"/>
      <c r="DT14" s="578"/>
      <c r="DU14" s="578"/>
      <c r="DV14" s="578"/>
      <c r="DW14" s="578"/>
      <c r="DX14" s="676"/>
    </row>
    <row r="15" spans="2:138" ht="11.25" customHeight="1" x14ac:dyDescent="0.2">
      <c r="B15" s="574" t="s">
        <v>229</v>
      </c>
      <c r="C15" s="575"/>
      <c r="D15" s="575"/>
      <c r="E15" s="575"/>
      <c r="F15" s="575"/>
      <c r="G15" s="575"/>
      <c r="H15" s="575"/>
      <c r="I15" s="575"/>
      <c r="J15" s="575"/>
      <c r="K15" s="575"/>
      <c r="L15" s="575"/>
      <c r="M15" s="575"/>
      <c r="N15" s="575"/>
      <c r="O15" s="575"/>
      <c r="P15" s="575"/>
      <c r="Q15" s="576"/>
      <c r="R15" s="577" t="s">
        <v>120</v>
      </c>
      <c r="S15" s="578"/>
      <c r="T15" s="578"/>
      <c r="U15" s="578"/>
      <c r="V15" s="578"/>
      <c r="W15" s="578"/>
      <c r="X15" s="578"/>
      <c r="Y15" s="579"/>
      <c r="Z15" s="654" t="s">
        <v>120</v>
      </c>
      <c r="AA15" s="654"/>
      <c r="AB15" s="654"/>
      <c r="AC15" s="654"/>
      <c r="AD15" s="655" t="s">
        <v>120</v>
      </c>
      <c r="AE15" s="655"/>
      <c r="AF15" s="655"/>
      <c r="AG15" s="655"/>
      <c r="AH15" s="655"/>
      <c r="AI15" s="655"/>
      <c r="AJ15" s="655"/>
      <c r="AK15" s="655"/>
      <c r="AL15" s="580" t="s">
        <v>120</v>
      </c>
      <c r="AM15" s="657"/>
      <c r="AN15" s="657"/>
      <c r="AO15" s="658"/>
      <c r="AP15" s="574" t="s">
        <v>230</v>
      </c>
      <c r="AQ15" s="575"/>
      <c r="AR15" s="575"/>
      <c r="AS15" s="575"/>
      <c r="AT15" s="575"/>
      <c r="AU15" s="575"/>
      <c r="AV15" s="575"/>
      <c r="AW15" s="575"/>
      <c r="AX15" s="575"/>
      <c r="AY15" s="575"/>
      <c r="AZ15" s="575"/>
      <c r="BA15" s="575"/>
      <c r="BB15" s="575"/>
      <c r="BC15" s="576"/>
      <c r="BD15" s="577">
        <v>61340518</v>
      </c>
      <c r="BE15" s="578"/>
      <c r="BF15" s="578"/>
      <c r="BG15" s="578"/>
      <c r="BH15" s="578"/>
      <c r="BI15" s="578"/>
      <c r="BJ15" s="578"/>
      <c r="BK15" s="579"/>
      <c r="BL15" s="654">
        <v>21.4</v>
      </c>
      <c r="BM15" s="654"/>
      <c r="BN15" s="654"/>
      <c r="BO15" s="654"/>
      <c r="BP15" s="655" t="s">
        <v>120</v>
      </c>
      <c r="BQ15" s="655"/>
      <c r="BR15" s="655"/>
      <c r="BS15" s="655"/>
      <c r="BT15" s="655"/>
      <c r="BU15" s="655"/>
      <c r="BV15" s="655"/>
      <c r="BW15" s="656"/>
      <c r="BY15" s="574" t="s">
        <v>231</v>
      </c>
      <c r="BZ15" s="575"/>
      <c r="CA15" s="575"/>
      <c r="CB15" s="575"/>
      <c r="CC15" s="575"/>
      <c r="CD15" s="575"/>
      <c r="CE15" s="575"/>
      <c r="CF15" s="575"/>
      <c r="CG15" s="575"/>
      <c r="CH15" s="575"/>
      <c r="CI15" s="575"/>
      <c r="CJ15" s="575"/>
      <c r="CK15" s="575"/>
      <c r="CL15" s="576"/>
      <c r="CM15" s="577" t="s">
        <v>120</v>
      </c>
      <c r="CN15" s="578"/>
      <c r="CO15" s="578"/>
      <c r="CP15" s="578"/>
      <c r="CQ15" s="578"/>
      <c r="CR15" s="578"/>
      <c r="CS15" s="578"/>
      <c r="CT15" s="579"/>
      <c r="CU15" s="580" t="s">
        <v>208</v>
      </c>
      <c r="CV15" s="657"/>
      <c r="CW15" s="657"/>
      <c r="CX15" s="659"/>
      <c r="CY15" s="583" t="s">
        <v>120</v>
      </c>
      <c r="CZ15" s="578"/>
      <c r="DA15" s="578"/>
      <c r="DB15" s="578"/>
      <c r="DC15" s="578"/>
      <c r="DD15" s="578"/>
      <c r="DE15" s="578"/>
      <c r="DF15" s="578"/>
      <c r="DG15" s="578"/>
      <c r="DH15" s="578"/>
      <c r="DI15" s="578"/>
      <c r="DJ15" s="578"/>
      <c r="DK15" s="579"/>
      <c r="DL15" s="583" t="s">
        <v>120</v>
      </c>
      <c r="DM15" s="578"/>
      <c r="DN15" s="578"/>
      <c r="DO15" s="578"/>
      <c r="DP15" s="578"/>
      <c r="DQ15" s="578"/>
      <c r="DR15" s="578"/>
      <c r="DS15" s="578"/>
      <c r="DT15" s="578"/>
      <c r="DU15" s="578"/>
      <c r="DV15" s="578"/>
      <c r="DW15" s="578"/>
      <c r="DX15" s="676"/>
    </row>
    <row r="16" spans="2:138" ht="11.25" customHeight="1" x14ac:dyDescent="0.2">
      <c r="B16" s="574" t="s">
        <v>232</v>
      </c>
      <c r="C16" s="575"/>
      <c r="D16" s="575"/>
      <c r="E16" s="575"/>
      <c r="F16" s="575"/>
      <c r="G16" s="575"/>
      <c r="H16" s="575"/>
      <c r="I16" s="575"/>
      <c r="J16" s="575"/>
      <c r="K16" s="575"/>
      <c r="L16" s="575"/>
      <c r="M16" s="575"/>
      <c r="N16" s="575"/>
      <c r="O16" s="575"/>
      <c r="P16" s="575"/>
      <c r="Q16" s="576"/>
      <c r="R16" s="577">
        <v>1386832</v>
      </c>
      <c r="S16" s="578"/>
      <c r="T16" s="578"/>
      <c r="U16" s="578"/>
      <c r="V16" s="578"/>
      <c r="W16" s="578"/>
      <c r="X16" s="578"/>
      <c r="Y16" s="579"/>
      <c r="Z16" s="654">
        <v>0.2</v>
      </c>
      <c r="AA16" s="654"/>
      <c r="AB16" s="654"/>
      <c r="AC16" s="654"/>
      <c r="AD16" s="655">
        <v>1386832</v>
      </c>
      <c r="AE16" s="655"/>
      <c r="AF16" s="655"/>
      <c r="AG16" s="655"/>
      <c r="AH16" s="655"/>
      <c r="AI16" s="655"/>
      <c r="AJ16" s="655"/>
      <c r="AK16" s="655"/>
      <c r="AL16" s="580">
        <v>0.3</v>
      </c>
      <c r="AM16" s="657"/>
      <c r="AN16" s="657"/>
      <c r="AO16" s="658"/>
      <c r="AP16" s="574" t="s">
        <v>233</v>
      </c>
      <c r="AQ16" s="575"/>
      <c r="AR16" s="575"/>
      <c r="AS16" s="575"/>
      <c r="AT16" s="575"/>
      <c r="AU16" s="575"/>
      <c r="AV16" s="575"/>
      <c r="AW16" s="575"/>
      <c r="AX16" s="575"/>
      <c r="AY16" s="575"/>
      <c r="AZ16" s="575"/>
      <c r="BA16" s="575"/>
      <c r="BB16" s="575"/>
      <c r="BC16" s="576"/>
      <c r="BD16" s="577">
        <v>2640657</v>
      </c>
      <c r="BE16" s="578"/>
      <c r="BF16" s="578"/>
      <c r="BG16" s="578"/>
      <c r="BH16" s="578"/>
      <c r="BI16" s="578"/>
      <c r="BJ16" s="578"/>
      <c r="BK16" s="579"/>
      <c r="BL16" s="654">
        <v>0.9</v>
      </c>
      <c r="BM16" s="654"/>
      <c r="BN16" s="654"/>
      <c r="BO16" s="654"/>
      <c r="BP16" s="655" t="s">
        <v>120</v>
      </c>
      <c r="BQ16" s="655"/>
      <c r="BR16" s="655"/>
      <c r="BS16" s="655"/>
      <c r="BT16" s="655"/>
      <c r="BU16" s="655"/>
      <c r="BV16" s="655"/>
      <c r="BW16" s="656"/>
      <c r="BY16" s="574" t="s">
        <v>234</v>
      </c>
      <c r="BZ16" s="575"/>
      <c r="CA16" s="575"/>
      <c r="CB16" s="575"/>
      <c r="CC16" s="575"/>
      <c r="CD16" s="575"/>
      <c r="CE16" s="575"/>
      <c r="CF16" s="575"/>
      <c r="CG16" s="575"/>
      <c r="CH16" s="575"/>
      <c r="CI16" s="575"/>
      <c r="CJ16" s="575"/>
      <c r="CK16" s="575"/>
      <c r="CL16" s="576"/>
      <c r="CM16" s="577">
        <v>171207295</v>
      </c>
      <c r="CN16" s="578"/>
      <c r="CO16" s="578"/>
      <c r="CP16" s="578"/>
      <c r="CQ16" s="578"/>
      <c r="CR16" s="578"/>
      <c r="CS16" s="578"/>
      <c r="CT16" s="579"/>
      <c r="CU16" s="580">
        <v>20.100000000000001</v>
      </c>
      <c r="CV16" s="657"/>
      <c r="CW16" s="657"/>
      <c r="CX16" s="659"/>
      <c r="CY16" s="583">
        <v>6349216</v>
      </c>
      <c r="CZ16" s="578"/>
      <c r="DA16" s="578"/>
      <c r="DB16" s="578"/>
      <c r="DC16" s="578"/>
      <c r="DD16" s="578"/>
      <c r="DE16" s="578"/>
      <c r="DF16" s="578"/>
      <c r="DG16" s="578"/>
      <c r="DH16" s="578"/>
      <c r="DI16" s="578"/>
      <c r="DJ16" s="578"/>
      <c r="DK16" s="579"/>
      <c r="DL16" s="583">
        <v>126555012</v>
      </c>
      <c r="DM16" s="578"/>
      <c r="DN16" s="578"/>
      <c r="DO16" s="578"/>
      <c r="DP16" s="578"/>
      <c r="DQ16" s="578"/>
      <c r="DR16" s="578"/>
      <c r="DS16" s="578"/>
      <c r="DT16" s="578"/>
      <c r="DU16" s="578"/>
      <c r="DV16" s="578"/>
      <c r="DW16" s="578"/>
      <c r="DX16" s="676"/>
    </row>
    <row r="17" spans="2:128" ht="11.25" customHeight="1" x14ac:dyDescent="0.2">
      <c r="B17" s="574" t="s">
        <v>235</v>
      </c>
      <c r="C17" s="575"/>
      <c r="D17" s="575"/>
      <c r="E17" s="575"/>
      <c r="F17" s="575"/>
      <c r="G17" s="575"/>
      <c r="H17" s="575"/>
      <c r="I17" s="575"/>
      <c r="J17" s="575"/>
      <c r="K17" s="575"/>
      <c r="L17" s="575"/>
      <c r="M17" s="575"/>
      <c r="N17" s="575"/>
      <c r="O17" s="575"/>
      <c r="P17" s="575"/>
      <c r="Q17" s="576"/>
      <c r="R17" s="577">
        <v>1074143</v>
      </c>
      <c r="S17" s="578"/>
      <c r="T17" s="578"/>
      <c r="U17" s="578"/>
      <c r="V17" s="578"/>
      <c r="W17" s="578"/>
      <c r="X17" s="578"/>
      <c r="Y17" s="579"/>
      <c r="Z17" s="654">
        <v>0.1</v>
      </c>
      <c r="AA17" s="654"/>
      <c r="AB17" s="654"/>
      <c r="AC17" s="654"/>
      <c r="AD17" s="655">
        <v>1074143</v>
      </c>
      <c r="AE17" s="655"/>
      <c r="AF17" s="655"/>
      <c r="AG17" s="655"/>
      <c r="AH17" s="655"/>
      <c r="AI17" s="655"/>
      <c r="AJ17" s="655"/>
      <c r="AK17" s="655"/>
      <c r="AL17" s="580">
        <v>0.2</v>
      </c>
      <c r="AM17" s="657"/>
      <c r="AN17" s="657"/>
      <c r="AO17" s="658"/>
      <c r="AP17" s="574" t="s">
        <v>236</v>
      </c>
      <c r="AQ17" s="575"/>
      <c r="AR17" s="575"/>
      <c r="AS17" s="575"/>
      <c r="AT17" s="575"/>
      <c r="AU17" s="575"/>
      <c r="AV17" s="575"/>
      <c r="AW17" s="575"/>
      <c r="AX17" s="575"/>
      <c r="AY17" s="575"/>
      <c r="AZ17" s="575"/>
      <c r="BA17" s="575"/>
      <c r="BB17" s="575"/>
      <c r="BC17" s="576"/>
      <c r="BD17" s="577">
        <v>58699861</v>
      </c>
      <c r="BE17" s="578"/>
      <c r="BF17" s="578"/>
      <c r="BG17" s="578"/>
      <c r="BH17" s="578"/>
      <c r="BI17" s="578"/>
      <c r="BJ17" s="578"/>
      <c r="BK17" s="579"/>
      <c r="BL17" s="654">
        <v>20.399999999999999</v>
      </c>
      <c r="BM17" s="654"/>
      <c r="BN17" s="654"/>
      <c r="BO17" s="654"/>
      <c r="BP17" s="655" t="s">
        <v>120</v>
      </c>
      <c r="BQ17" s="655"/>
      <c r="BR17" s="655"/>
      <c r="BS17" s="655"/>
      <c r="BT17" s="655"/>
      <c r="BU17" s="655"/>
      <c r="BV17" s="655"/>
      <c r="BW17" s="656"/>
      <c r="BY17" s="574" t="s">
        <v>237</v>
      </c>
      <c r="BZ17" s="575"/>
      <c r="CA17" s="575"/>
      <c r="CB17" s="575"/>
      <c r="CC17" s="575"/>
      <c r="CD17" s="575"/>
      <c r="CE17" s="575"/>
      <c r="CF17" s="575"/>
      <c r="CG17" s="575"/>
      <c r="CH17" s="575"/>
      <c r="CI17" s="575"/>
      <c r="CJ17" s="575"/>
      <c r="CK17" s="575"/>
      <c r="CL17" s="576"/>
      <c r="CM17" s="577">
        <v>4318937</v>
      </c>
      <c r="CN17" s="578"/>
      <c r="CO17" s="578"/>
      <c r="CP17" s="578"/>
      <c r="CQ17" s="578"/>
      <c r="CR17" s="578"/>
      <c r="CS17" s="578"/>
      <c r="CT17" s="579"/>
      <c r="CU17" s="580">
        <v>0.5</v>
      </c>
      <c r="CV17" s="657"/>
      <c r="CW17" s="657"/>
      <c r="CX17" s="659"/>
      <c r="CY17" s="583" t="s">
        <v>120</v>
      </c>
      <c r="CZ17" s="578"/>
      <c r="DA17" s="578"/>
      <c r="DB17" s="578"/>
      <c r="DC17" s="578"/>
      <c r="DD17" s="578"/>
      <c r="DE17" s="578"/>
      <c r="DF17" s="578"/>
      <c r="DG17" s="578"/>
      <c r="DH17" s="578"/>
      <c r="DI17" s="578"/>
      <c r="DJ17" s="578"/>
      <c r="DK17" s="579"/>
      <c r="DL17" s="583">
        <v>24292</v>
      </c>
      <c r="DM17" s="578"/>
      <c r="DN17" s="578"/>
      <c r="DO17" s="578"/>
      <c r="DP17" s="578"/>
      <c r="DQ17" s="578"/>
      <c r="DR17" s="578"/>
      <c r="DS17" s="578"/>
      <c r="DT17" s="578"/>
      <c r="DU17" s="578"/>
      <c r="DV17" s="578"/>
      <c r="DW17" s="578"/>
      <c r="DX17" s="676"/>
    </row>
    <row r="18" spans="2:128" ht="11.25" customHeight="1" x14ac:dyDescent="0.2">
      <c r="B18" s="574" t="s">
        <v>238</v>
      </c>
      <c r="C18" s="575"/>
      <c r="D18" s="575"/>
      <c r="E18" s="575"/>
      <c r="F18" s="575"/>
      <c r="G18" s="575"/>
      <c r="H18" s="575"/>
      <c r="I18" s="575"/>
      <c r="J18" s="575"/>
      <c r="K18" s="575"/>
      <c r="L18" s="575"/>
      <c r="M18" s="575"/>
      <c r="N18" s="575"/>
      <c r="O18" s="575"/>
      <c r="P18" s="575"/>
      <c r="Q18" s="576"/>
      <c r="R18" s="577">
        <v>312689</v>
      </c>
      <c r="S18" s="578"/>
      <c r="T18" s="578"/>
      <c r="U18" s="578"/>
      <c r="V18" s="578"/>
      <c r="W18" s="578"/>
      <c r="X18" s="578"/>
      <c r="Y18" s="579"/>
      <c r="Z18" s="654">
        <v>0</v>
      </c>
      <c r="AA18" s="654"/>
      <c r="AB18" s="654"/>
      <c r="AC18" s="654"/>
      <c r="AD18" s="655">
        <v>312689</v>
      </c>
      <c r="AE18" s="655"/>
      <c r="AF18" s="655"/>
      <c r="AG18" s="655"/>
      <c r="AH18" s="655"/>
      <c r="AI18" s="655"/>
      <c r="AJ18" s="655"/>
      <c r="AK18" s="655"/>
      <c r="AL18" s="580">
        <v>0.1</v>
      </c>
      <c r="AM18" s="657"/>
      <c r="AN18" s="657"/>
      <c r="AO18" s="658"/>
      <c r="AP18" s="574" t="s">
        <v>239</v>
      </c>
      <c r="AQ18" s="575"/>
      <c r="AR18" s="575"/>
      <c r="AS18" s="575"/>
      <c r="AT18" s="575"/>
      <c r="AU18" s="575"/>
      <c r="AV18" s="575"/>
      <c r="AW18" s="575"/>
      <c r="AX18" s="575"/>
      <c r="AY18" s="575"/>
      <c r="AZ18" s="575"/>
      <c r="BA18" s="575"/>
      <c r="BB18" s="575"/>
      <c r="BC18" s="576"/>
      <c r="BD18" s="577">
        <v>88385257</v>
      </c>
      <c r="BE18" s="578"/>
      <c r="BF18" s="578"/>
      <c r="BG18" s="578"/>
      <c r="BH18" s="578"/>
      <c r="BI18" s="578"/>
      <c r="BJ18" s="578"/>
      <c r="BK18" s="579"/>
      <c r="BL18" s="654">
        <v>30.8</v>
      </c>
      <c r="BM18" s="654"/>
      <c r="BN18" s="654"/>
      <c r="BO18" s="654"/>
      <c r="BP18" s="655" t="s">
        <v>120</v>
      </c>
      <c r="BQ18" s="655"/>
      <c r="BR18" s="655"/>
      <c r="BS18" s="655"/>
      <c r="BT18" s="655"/>
      <c r="BU18" s="655"/>
      <c r="BV18" s="655"/>
      <c r="BW18" s="656"/>
      <c r="BY18" s="574" t="s">
        <v>240</v>
      </c>
      <c r="BZ18" s="575"/>
      <c r="CA18" s="575"/>
      <c r="CB18" s="575"/>
      <c r="CC18" s="575"/>
      <c r="CD18" s="575"/>
      <c r="CE18" s="575"/>
      <c r="CF18" s="575"/>
      <c r="CG18" s="575"/>
      <c r="CH18" s="575"/>
      <c r="CI18" s="575"/>
      <c r="CJ18" s="575"/>
      <c r="CK18" s="575"/>
      <c r="CL18" s="576"/>
      <c r="CM18" s="577">
        <v>118516246</v>
      </c>
      <c r="CN18" s="578"/>
      <c r="CO18" s="578"/>
      <c r="CP18" s="578"/>
      <c r="CQ18" s="578"/>
      <c r="CR18" s="578"/>
      <c r="CS18" s="578"/>
      <c r="CT18" s="579"/>
      <c r="CU18" s="580">
        <v>13.9</v>
      </c>
      <c r="CV18" s="657"/>
      <c r="CW18" s="657"/>
      <c r="CX18" s="659"/>
      <c r="CY18" s="583" t="s">
        <v>120</v>
      </c>
      <c r="CZ18" s="578"/>
      <c r="DA18" s="578"/>
      <c r="DB18" s="578"/>
      <c r="DC18" s="578"/>
      <c r="DD18" s="578"/>
      <c r="DE18" s="578"/>
      <c r="DF18" s="578"/>
      <c r="DG18" s="578"/>
      <c r="DH18" s="578"/>
      <c r="DI18" s="578"/>
      <c r="DJ18" s="578"/>
      <c r="DK18" s="579"/>
      <c r="DL18" s="583">
        <v>117542005</v>
      </c>
      <c r="DM18" s="578"/>
      <c r="DN18" s="578"/>
      <c r="DO18" s="578"/>
      <c r="DP18" s="578"/>
      <c r="DQ18" s="578"/>
      <c r="DR18" s="578"/>
      <c r="DS18" s="578"/>
      <c r="DT18" s="578"/>
      <c r="DU18" s="578"/>
      <c r="DV18" s="578"/>
      <c r="DW18" s="578"/>
      <c r="DX18" s="676"/>
    </row>
    <row r="19" spans="2:128" ht="11.25" customHeight="1" x14ac:dyDescent="0.2">
      <c r="B19" s="680" t="s">
        <v>241</v>
      </c>
      <c r="C19" s="681"/>
      <c r="D19" s="681"/>
      <c r="E19" s="681"/>
      <c r="F19" s="681"/>
      <c r="G19" s="681"/>
      <c r="H19" s="681"/>
      <c r="I19" s="681"/>
      <c r="J19" s="681"/>
      <c r="K19" s="681"/>
      <c r="L19" s="681"/>
      <c r="M19" s="681"/>
      <c r="N19" s="681"/>
      <c r="O19" s="681"/>
      <c r="P19" s="681"/>
      <c r="Q19" s="682"/>
      <c r="R19" s="577" t="s">
        <v>120</v>
      </c>
      <c r="S19" s="578"/>
      <c r="T19" s="578"/>
      <c r="U19" s="578"/>
      <c r="V19" s="578"/>
      <c r="W19" s="578"/>
      <c r="X19" s="578"/>
      <c r="Y19" s="579"/>
      <c r="Z19" s="654" t="s">
        <v>208</v>
      </c>
      <c r="AA19" s="654"/>
      <c r="AB19" s="654"/>
      <c r="AC19" s="654"/>
      <c r="AD19" s="655" t="s">
        <v>120</v>
      </c>
      <c r="AE19" s="655"/>
      <c r="AF19" s="655"/>
      <c r="AG19" s="655"/>
      <c r="AH19" s="655"/>
      <c r="AI19" s="655"/>
      <c r="AJ19" s="655"/>
      <c r="AK19" s="655"/>
      <c r="AL19" s="580" t="s">
        <v>129</v>
      </c>
      <c r="AM19" s="657"/>
      <c r="AN19" s="657"/>
      <c r="AO19" s="658"/>
      <c r="AP19" s="574" t="s">
        <v>242</v>
      </c>
      <c r="AQ19" s="575"/>
      <c r="AR19" s="575"/>
      <c r="AS19" s="575"/>
      <c r="AT19" s="575"/>
      <c r="AU19" s="575"/>
      <c r="AV19" s="575"/>
      <c r="AW19" s="575"/>
      <c r="AX19" s="575"/>
      <c r="AY19" s="575"/>
      <c r="AZ19" s="575"/>
      <c r="BA19" s="575"/>
      <c r="BB19" s="575"/>
      <c r="BC19" s="576"/>
      <c r="BD19" s="577">
        <v>4355378</v>
      </c>
      <c r="BE19" s="578"/>
      <c r="BF19" s="578"/>
      <c r="BG19" s="578"/>
      <c r="BH19" s="578"/>
      <c r="BI19" s="578"/>
      <c r="BJ19" s="578"/>
      <c r="BK19" s="579"/>
      <c r="BL19" s="654">
        <v>1.5</v>
      </c>
      <c r="BM19" s="654"/>
      <c r="BN19" s="654"/>
      <c r="BO19" s="654"/>
      <c r="BP19" s="655" t="s">
        <v>120</v>
      </c>
      <c r="BQ19" s="655"/>
      <c r="BR19" s="655"/>
      <c r="BS19" s="655"/>
      <c r="BT19" s="655"/>
      <c r="BU19" s="655"/>
      <c r="BV19" s="655"/>
      <c r="BW19" s="656"/>
      <c r="BY19" s="574" t="s">
        <v>243</v>
      </c>
      <c r="BZ19" s="575"/>
      <c r="CA19" s="575"/>
      <c r="CB19" s="575"/>
      <c r="CC19" s="575"/>
      <c r="CD19" s="575"/>
      <c r="CE19" s="575"/>
      <c r="CF19" s="575"/>
      <c r="CG19" s="575"/>
      <c r="CH19" s="575"/>
      <c r="CI19" s="575"/>
      <c r="CJ19" s="575"/>
      <c r="CK19" s="575"/>
      <c r="CL19" s="576"/>
      <c r="CM19" s="577">
        <v>1080</v>
      </c>
      <c r="CN19" s="578"/>
      <c r="CO19" s="578"/>
      <c r="CP19" s="578"/>
      <c r="CQ19" s="578"/>
      <c r="CR19" s="578"/>
      <c r="CS19" s="578"/>
      <c r="CT19" s="579"/>
      <c r="CU19" s="580">
        <v>0</v>
      </c>
      <c r="CV19" s="657"/>
      <c r="CW19" s="657"/>
      <c r="CX19" s="659"/>
      <c r="CY19" s="583" t="s">
        <v>120</v>
      </c>
      <c r="CZ19" s="578"/>
      <c r="DA19" s="578"/>
      <c r="DB19" s="578"/>
      <c r="DC19" s="578"/>
      <c r="DD19" s="578"/>
      <c r="DE19" s="578"/>
      <c r="DF19" s="578"/>
      <c r="DG19" s="578"/>
      <c r="DH19" s="578"/>
      <c r="DI19" s="578"/>
      <c r="DJ19" s="578"/>
      <c r="DK19" s="579"/>
      <c r="DL19" s="583">
        <v>1080</v>
      </c>
      <c r="DM19" s="578"/>
      <c r="DN19" s="578"/>
      <c r="DO19" s="578"/>
      <c r="DP19" s="578"/>
      <c r="DQ19" s="578"/>
      <c r="DR19" s="578"/>
      <c r="DS19" s="578"/>
      <c r="DT19" s="578"/>
      <c r="DU19" s="578"/>
      <c r="DV19" s="578"/>
      <c r="DW19" s="578"/>
      <c r="DX19" s="676"/>
    </row>
    <row r="20" spans="2:128" ht="11.25" customHeight="1" x14ac:dyDescent="0.2">
      <c r="B20" s="574" t="s">
        <v>244</v>
      </c>
      <c r="C20" s="575"/>
      <c r="D20" s="575"/>
      <c r="E20" s="575"/>
      <c r="F20" s="575"/>
      <c r="G20" s="575"/>
      <c r="H20" s="575"/>
      <c r="I20" s="575"/>
      <c r="J20" s="575"/>
      <c r="K20" s="575"/>
      <c r="L20" s="575"/>
      <c r="M20" s="575"/>
      <c r="N20" s="575"/>
      <c r="O20" s="575"/>
      <c r="P20" s="575"/>
      <c r="Q20" s="576"/>
      <c r="R20" s="577">
        <v>169581316</v>
      </c>
      <c r="S20" s="578"/>
      <c r="T20" s="578"/>
      <c r="U20" s="578"/>
      <c r="V20" s="578"/>
      <c r="W20" s="578"/>
      <c r="X20" s="578"/>
      <c r="Y20" s="579"/>
      <c r="Z20" s="654">
        <v>19</v>
      </c>
      <c r="AA20" s="654"/>
      <c r="AB20" s="654"/>
      <c r="AC20" s="654"/>
      <c r="AD20" s="655">
        <v>167363547</v>
      </c>
      <c r="AE20" s="655"/>
      <c r="AF20" s="655"/>
      <c r="AG20" s="655"/>
      <c r="AH20" s="655"/>
      <c r="AI20" s="655"/>
      <c r="AJ20" s="655"/>
      <c r="AK20" s="655"/>
      <c r="AL20" s="580">
        <v>38.6</v>
      </c>
      <c r="AM20" s="657"/>
      <c r="AN20" s="657"/>
      <c r="AO20" s="658"/>
      <c r="AP20" s="660" t="s">
        <v>245</v>
      </c>
      <c r="AQ20" s="661"/>
      <c r="AR20" s="661"/>
      <c r="AS20" s="661"/>
      <c r="AT20" s="661"/>
      <c r="AU20" s="661"/>
      <c r="AV20" s="661"/>
      <c r="AW20" s="661"/>
      <c r="AX20" s="661"/>
      <c r="AY20" s="661"/>
      <c r="AZ20" s="661"/>
      <c r="BA20" s="661"/>
      <c r="BB20" s="661"/>
      <c r="BC20" s="662"/>
      <c r="BD20" s="577">
        <v>1965662</v>
      </c>
      <c r="BE20" s="578"/>
      <c r="BF20" s="578"/>
      <c r="BG20" s="578"/>
      <c r="BH20" s="578"/>
      <c r="BI20" s="578"/>
      <c r="BJ20" s="578"/>
      <c r="BK20" s="579"/>
      <c r="BL20" s="654">
        <v>0.7</v>
      </c>
      <c r="BM20" s="654"/>
      <c r="BN20" s="654"/>
      <c r="BO20" s="654"/>
      <c r="BP20" s="655" t="s">
        <v>129</v>
      </c>
      <c r="BQ20" s="655"/>
      <c r="BR20" s="655"/>
      <c r="BS20" s="655"/>
      <c r="BT20" s="655"/>
      <c r="BU20" s="655"/>
      <c r="BV20" s="655"/>
      <c r="BW20" s="656"/>
      <c r="BY20" s="660" t="s">
        <v>246</v>
      </c>
      <c r="BZ20" s="661"/>
      <c r="CA20" s="661"/>
      <c r="CB20" s="661"/>
      <c r="CC20" s="661"/>
      <c r="CD20" s="661"/>
      <c r="CE20" s="661"/>
      <c r="CF20" s="661"/>
      <c r="CG20" s="661"/>
      <c r="CH20" s="661"/>
      <c r="CI20" s="661"/>
      <c r="CJ20" s="661"/>
      <c r="CK20" s="661"/>
      <c r="CL20" s="662"/>
      <c r="CM20" s="577" t="s">
        <v>120</v>
      </c>
      <c r="CN20" s="578"/>
      <c r="CO20" s="578"/>
      <c r="CP20" s="578"/>
      <c r="CQ20" s="578"/>
      <c r="CR20" s="578"/>
      <c r="CS20" s="578"/>
      <c r="CT20" s="579"/>
      <c r="CU20" s="580" t="s">
        <v>120</v>
      </c>
      <c r="CV20" s="657"/>
      <c r="CW20" s="657"/>
      <c r="CX20" s="659"/>
      <c r="CY20" s="583" t="s">
        <v>208</v>
      </c>
      <c r="CZ20" s="578"/>
      <c r="DA20" s="578"/>
      <c r="DB20" s="578"/>
      <c r="DC20" s="578"/>
      <c r="DD20" s="578"/>
      <c r="DE20" s="578"/>
      <c r="DF20" s="578"/>
      <c r="DG20" s="578"/>
      <c r="DH20" s="578"/>
      <c r="DI20" s="578"/>
      <c r="DJ20" s="578"/>
      <c r="DK20" s="579"/>
      <c r="DL20" s="583" t="s">
        <v>208</v>
      </c>
      <c r="DM20" s="578"/>
      <c r="DN20" s="578"/>
      <c r="DO20" s="578"/>
      <c r="DP20" s="578"/>
      <c r="DQ20" s="578"/>
      <c r="DR20" s="578"/>
      <c r="DS20" s="578"/>
      <c r="DT20" s="578"/>
      <c r="DU20" s="578"/>
      <c r="DV20" s="578"/>
      <c r="DW20" s="578"/>
      <c r="DX20" s="676"/>
    </row>
    <row r="21" spans="2:128" ht="11.25" customHeight="1" x14ac:dyDescent="0.2">
      <c r="B21" s="574" t="s">
        <v>247</v>
      </c>
      <c r="C21" s="575"/>
      <c r="D21" s="575"/>
      <c r="E21" s="575"/>
      <c r="F21" s="575"/>
      <c r="G21" s="575"/>
      <c r="H21" s="575"/>
      <c r="I21" s="575"/>
      <c r="J21" s="575"/>
      <c r="K21" s="575"/>
      <c r="L21" s="575"/>
      <c r="M21" s="575"/>
      <c r="N21" s="575"/>
      <c r="O21" s="575"/>
      <c r="P21" s="575"/>
      <c r="Q21" s="576"/>
      <c r="R21" s="577">
        <v>167363547</v>
      </c>
      <c r="S21" s="578"/>
      <c r="T21" s="578"/>
      <c r="U21" s="578"/>
      <c r="V21" s="578"/>
      <c r="W21" s="578"/>
      <c r="X21" s="578"/>
      <c r="Y21" s="579"/>
      <c r="Z21" s="580">
        <v>18.7</v>
      </c>
      <c r="AA21" s="657"/>
      <c r="AB21" s="657"/>
      <c r="AC21" s="659"/>
      <c r="AD21" s="583">
        <v>167363547</v>
      </c>
      <c r="AE21" s="578"/>
      <c r="AF21" s="578"/>
      <c r="AG21" s="578"/>
      <c r="AH21" s="578"/>
      <c r="AI21" s="578"/>
      <c r="AJ21" s="578"/>
      <c r="AK21" s="579"/>
      <c r="AL21" s="580">
        <v>38.6</v>
      </c>
      <c r="AM21" s="657"/>
      <c r="AN21" s="657"/>
      <c r="AO21" s="658"/>
      <c r="AP21" s="660" t="s">
        <v>248</v>
      </c>
      <c r="AQ21" s="661"/>
      <c r="AR21" s="661"/>
      <c r="AS21" s="661"/>
      <c r="AT21" s="661"/>
      <c r="AU21" s="661"/>
      <c r="AV21" s="661"/>
      <c r="AW21" s="661"/>
      <c r="AX21" s="661"/>
      <c r="AY21" s="661"/>
      <c r="AZ21" s="661"/>
      <c r="BA21" s="661"/>
      <c r="BB21" s="661"/>
      <c r="BC21" s="662"/>
      <c r="BD21" s="577">
        <v>1704868</v>
      </c>
      <c r="BE21" s="578"/>
      <c r="BF21" s="578"/>
      <c r="BG21" s="578"/>
      <c r="BH21" s="578"/>
      <c r="BI21" s="578"/>
      <c r="BJ21" s="578"/>
      <c r="BK21" s="579"/>
      <c r="BL21" s="654">
        <v>0.6</v>
      </c>
      <c r="BM21" s="654"/>
      <c r="BN21" s="654"/>
      <c r="BO21" s="654"/>
      <c r="BP21" s="655" t="s">
        <v>120</v>
      </c>
      <c r="BQ21" s="655"/>
      <c r="BR21" s="655"/>
      <c r="BS21" s="655"/>
      <c r="BT21" s="655"/>
      <c r="BU21" s="655"/>
      <c r="BV21" s="655"/>
      <c r="BW21" s="656"/>
      <c r="BY21" s="660" t="s">
        <v>249</v>
      </c>
      <c r="BZ21" s="661"/>
      <c r="CA21" s="661"/>
      <c r="CB21" s="661"/>
      <c r="CC21" s="661"/>
      <c r="CD21" s="661"/>
      <c r="CE21" s="661"/>
      <c r="CF21" s="661"/>
      <c r="CG21" s="661"/>
      <c r="CH21" s="661"/>
      <c r="CI21" s="661"/>
      <c r="CJ21" s="661"/>
      <c r="CK21" s="661"/>
      <c r="CL21" s="662"/>
      <c r="CM21" s="577">
        <v>201386</v>
      </c>
      <c r="CN21" s="578"/>
      <c r="CO21" s="578"/>
      <c r="CP21" s="578"/>
      <c r="CQ21" s="578"/>
      <c r="CR21" s="578"/>
      <c r="CS21" s="578"/>
      <c r="CT21" s="579"/>
      <c r="CU21" s="580">
        <v>0</v>
      </c>
      <c r="CV21" s="657"/>
      <c r="CW21" s="657"/>
      <c r="CX21" s="659"/>
      <c r="CY21" s="583" t="s">
        <v>120</v>
      </c>
      <c r="CZ21" s="578"/>
      <c r="DA21" s="578"/>
      <c r="DB21" s="578"/>
      <c r="DC21" s="578"/>
      <c r="DD21" s="578"/>
      <c r="DE21" s="578"/>
      <c r="DF21" s="578"/>
      <c r="DG21" s="578"/>
      <c r="DH21" s="578"/>
      <c r="DI21" s="578"/>
      <c r="DJ21" s="578"/>
      <c r="DK21" s="579"/>
      <c r="DL21" s="583">
        <v>201386</v>
      </c>
      <c r="DM21" s="578"/>
      <c r="DN21" s="578"/>
      <c r="DO21" s="578"/>
      <c r="DP21" s="578"/>
      <c r="DQ21" s="578"/>
      <c r="DR21" s="578"/>
      <c r="DS21" s="578"/>
      <c r="DT21" s="578"/>
      <c r="DU21" s="578"/>
      <c r="DV21" s="578"/>
      <c r="DW21" s="578"/>
      <c r="DX21" s="676"/>
    </row>
    <row r="22" spans="2:128" ht="11.25" customHeight="1" x14ac:dyDescent="0.2">
      <c r="B22" s="574" t="s">
        <v>250</v>
      </c>
      <c r="C22" s="575"/>
      <c r="D22" s="575"/>
      <c r="E22" s="575"/>
      <c r="F22" s="575"/>
      <c r="G22" s="575"/>
      <c r="H22" s="575"/>
      <c r="I22" s="575"/>
      <c r="J22" s="575"/>
      <c r="K22" s="575"/>
      <c r="L22" s="575"/>
      <c r="M22" s="575"/>
      <c r="N22" s="575"/>
      <c r="O22" s="575"/>
      <c r="P22" s="575"/>
      <c r="Q22" s="576"/>
      <c r="R22" s="577">
        <v>2183946</v>
      </c>
      <c r="S22" s="578"/>
      <c r="T22" s="578"/>
      <c r="U22" s="578"/>
      <c r="V22" s="578"/>
      <c r="W22" s="578"/>
      <c r="X22" s="578"/>
      <c r="Y22" s="579"/>
      <c r="Z22" s="580">
        <v>0.2</v>
      </c>
      <c r="AA22" s="657"/>
      <c r="AB22" s="657"/>
      <c r="AC22" s="659"/>
      <c r="AD22" s="583" t="s">
        <v>120</v>
      </c>
      <c r="AE22" s="578"/>
      <c r="AF22" s="578"/>
      <c r="AG22" s="578"/>
      <c r="AH22" s="578"/>
      <c r="AI22" s="578"/>
      <c r="AJ22" s="578"/>
      <c r="AK22" s="579"/>
      <c r="AL22" s="580" t="s">
        <v>129</v>
      </c>
      <c r="AM22" s="657"/>
      <c r="AN22" s="657"/>
      <c r="AO22" s="658"/>
      <c r="AP22" s="660" t="s">
        <v>251</v>
      </c>
      <c r="AQ22" s="678"/>
      <c r="AR22" s="678"/>
      <c r="AS22" s="678"/>
      <c r="AT22" s="678"/>
      <c r="AU22" s="678"/>
      <c r="AV22" s="678"/>
      <c r="AW22" s="678"/>
      <c r="AX22" s="678"/>
      <c r="AY22" s="678"/>
      <c r="AZ22" s="678"/>
      <c r="BA22" s="678"/>
      <c r="BB22" s="678"/>
      <c r="BC22" s="679"/>
      <c r="BD22" s="577">
        <v>21112363</v>
      </c>
      <c r="BE22" s="578"/>
      <c r="BF22" s="578"/>
      <c r="BG22" s="578"/>
      <c r="BH22" s="578"/>
      <c r="BI22" s="578"/>
      <c r="BJ22" s="578"/>
      <c r="BK22" s="579"/>
      <c r="BL22" s="654">
        <v>7.3</v>
      </c>
      <c r="BM22" s="654"/>
      <c r="BN22" s="654"/>
      <c r="BO22" s="654"/>
      <c r="BP22" s="655" t="s">
        <v>208</v>
      </c>
      <c r="BQ22" s="655"/>
      <c r="BR22" s="655"/>
      <c r="BS22" s="655"/>
      <c r="BT22" s="655"/>
      <c r="BU22" s="655"/>
      <c r="BV22" s="655"/>
      <c r="BW22" s="656"/>
      <c r="BY22" s="660" t="s">
        <v>252</v>
      </c>
      <c r="BZ22" s="661"/>
      <c r="CA22" s="661"/>
      <c r="CB22" s="661"/>
      <c r="CC22" s="661"/>
      <c r="CD22" s="661"/>
      <c r="CE22" s="661"/>
      <c r="CF22" s="661"/>
      <c r="CG22" s="661"/>
      <c r="CH22" s="661"/>
      <c r="CI22" s="661"/>
      <c r="CJ22" s="661"/>
      <c r="CK22" s="661"/>
      <c r="CL22" s="662"/>
      <c r="CM22" s="577">
        <v>1989967</v>
      </c>
      <c r="CN22" s="578"/>
      <c r="CO22" s="578"/>
      <c r="CP22" s="578"/>
      <c r="CQ22" s="578"/>
      <c r="CR22" s="578"/>
      <c r="CS22" s="578"/>
      <c r="CT22" s="579"/>
      <c r="CU22" s="580">
        <v>0.2</v>
      </c>
      <c r="CV22" s="657"/>
      <c r="CW22" s="657"/>
      <c r="CX22" s="659"/>
      <c r="CY22" s="583" t="s">
        <v>120</v>
      </c>
      <c r="CZ22" s="578"/>
      <c r="DA22" s="578"/>
      <c r="DB22" s="578"/>
      <c r="DC22" s="578"/>
      <c r="DD22" s="578"/>
      <c r="DE22" s="578"/>
      <c r="DF22" s="578"/>
      <c r="DG22" s="578"/>
      <c r="DH22" s="578"/>
      <c r="DI22" s="578"/>
      <c r="DJ22" s="578"/>
      <c r="DK22" s="579"/>
      <c r="DL22" s="583">
        <v>1989967</v>
      </c>
      <c r="DM22" s="578"/>
      <c r="DN22" s="578"/>
      <c r="DO22" s="578"/>
      <c r="DP22" s="578"/>
      <c r="DQ22" s="578"/>
      <c r="DR22" s="578"/>
      <c r="DS22" s="578"/>
      <c r="DT22" s="578"/>
      <c r="DU22" s="578"/>
      <c r="DV22" s="578"/>
      <c r="DW22" s="578"/>
      <c r="DX22" s="676"/>
    </row>
    <row r="23" spans="2:128" ht="11.25" customHeight="1" x14ac:dyDescent="0.2">
      <c r="B23" s="574" t="s">
        <v>253</v>
      </c>
      <c r="C23" s="575"/>
      <c r="D23" s="575"/>
      <c r="E23" s="575"/>
      <c r="F23" s="575"/>
      <c r="G23" s="575"/>
      <c r="H23" s="575"/>
      <c r="I23" s="575"/>
      <c r="J23" s="575"/>
      <c r="K23" s="575"/>
      <c r="L23" s="575"/>
      <c r="M23" s="575"/>
      <c r="N23" s="575"/>
      <c r="O23" s="575"/>
      <c r="P23" s="575"/>
      <c r="Q23" s="576"/>
      <c r="R23" s="577">
        <v>33823</v>
      </c>
      <c r="S23" s="578"/>
      <c r="T23" s="578"/>
      <c r="U23" s="578"/>
      <c r="V23" s="578"/>
      <c r="W23" s="578"/>
      <c r="X23" s="578"/>
      <c r="Y23" s="579"/>
      <c r="Z23" s="580">
        <v>0</v>
      </c>
      <c r="AA23" s="657"/>
      <c r="AB23" s="657"/>
      <c r="AC23" s="659"/>
      <c r="AD23" s="583" t="s">
        <v>120</v>
      </c>
      <c r="AE23" s="578"/>
      <c r="AF23" s="578"/>
      <c r="AG23" s="578"/>
      <c r="AH23" s="578"/>
      <c r="AI23" s="578"/>
      <c r="AJ23" s="578"/>
      <c r="AK23" s="579"/>
      <c r="AL23" s="580" t="s">
        <v>120</v>
      </c>
      <c r="AM23" s="657"/>
      <c r="AN23" s="657"/>
      <c r="AO23" s="658"/>
      <c r="AP23" s="660" t="s">
        <v>254</v>
      </c>
      <c r="AQ23" s="678"/>
      <c r="AR23" s="678"/>
      <c r="AS23" s="678"/>
      <c r="AT23" s="678"/>
      <c r="AU23" s="678"/>
      <c r="AV23" s="678"/>
      <c r="AW23" s="678"/>
      <c r="AX23" s="678"/>
      <c r="AY23" s="678"/>
      <c r="AZ23" s="678"/>
      <c r="BA23" s="678"/>
      <c r="BB23" s="678"/>
      <c r="BC23" s="679"/>
      <c r="BD23" s="577">
        <v>28764403</v>
      </c>
      <c r="BE23" s="578"/>
      <c r="BF23" s="578"/>
      <c r="BG23" s="578"/>
      <c r="BH23" s="578"/>
      <c r="BI23" s="578"/>
      <c r="BJ23" s="578"/>
      <c r="BK23" s="579"/>
      <c r="BL23" s="654">
        <v>10</v>
      </c>
      <c r="BM23" s="654"/>
      <c r="BN23" s="654"/>
      <c r="BO23" s="654"/>
      <c r="BP23" s="655" t="s">
        <v>208</v>
      </c>
      <c r="BQ23" s="655"/>
      <c r="BR23" s="655"/>
      <c r="BS23" s="655"/>
      <c r="BT23" s="655"/>
      <c r="BU23" s="655"/>
      <c r="BV23" s="655"/>
      <c r="BW23" s="656"/>
      <c r="BY23" s="660" t="s">
        <v>255</v>
      </c>
      <c r="BZ23" s="661"/>
      <c r="CA23" s="661"/>
      <c r="CB23" s="661"/>
      <c r="CC23" s="661"/>
      <c r="CD23" s="661"/>
      <c r="CE23" s="661"/>
      <c r="CF23" s="661"/>
      <c r="CG23" s="661"/>
      <c r="CH23" s="661"/>
      <c r="CI23" s="661"/>
      <c r="CJ23" s="661"/>
      <c r="CK23" s="661"/>
      <c r="CL23" s="662"/>
      <c r="CM23" s="577">
        <v>2163167</v>
      </c>
      <c r="CN23" s="578"/>
      <c r="CO23" s="578"/>
      <c r="CP23" s="578"/>
      <c r="CQ23" s="578"/>
      <c r="CR23" s="578"/>
      <c r="CS23" s="578"/>
      <c r="CT23" s="579"/>
      <c r="CU23" s="580">
        <v>0.3</v>
      </c>
      <c r="CV23" s="657"/>
      <c r="CW23" s="657"/>
      <c r="CX23" s="659"/>
      <c r="CY23" s="583" t="s">
        <v>120</v>
      </c>
      <c r="CZ23" s="578"/>
      <c r="DA23" s="578"/>
      <c r="DB23" s="578"/>
      <c r="DC23" s="578"/>
      <c r="DD23" s="578"/>
      <c r="DE23" s="578"/>
      <c r="DF23" s="578"/>
      <c r="DG23" s="578"/>
      <c r="DH23" s="578"/>
      <c r="DI23" s="578"/>
      <c r="DJ23" s="578"/>
      <c r="DK23" s="579"/>
      <c r="DL23" s="583">
        <v>2163167</v>
      </c>
      <c r="DM23" s="578"/>
      <c r="DN23" s="578"/>
      <c r="DO23" s="578"/>
      <c r="DP23" s="578"/>
      <c r="DQ23" s="578"/>
      <c r="DR23" s="578"/>
      <c r="DS23" s="578"/>
      <c r="DT23" s="578"/>
      <c r="DU23" s="578"/>
      <c r="DV23" s="578"/>
      <c r="DW23" s="578"/>
      <c r="DX23" s="676"/>
    </row>
    <row r="24" spans="2:128" ht="11.25" customHeight="1" x14ac:dyDescent="0.2">
      <c r="B24" s="574" t="s">
        <v>256</v>
      </c>
      <c r="C24" s="575"/>
      <c r="D24" s="575"/>
      <c r="E24" s="575"/>
      <c r="F24" s="575"/>
      <c r="G24" s="575"/>
      <c r="H24" s="575"/>
      <c r="I24" s="575"/>
      <c r="J24" s="575"/>
      <c r="K24" s="575"/>
      <c r="L24" s="575"/>
      <c r="M24" s="575"/>
      <c r="N24" s="575"/>
      <c r="O24" s="575"/>
      <c r="P24" s="575"/>
      <c r="Q24" s="576"/>
      <c r="R24" s="577">
        <v>489898522</v>
      </c>
      <c r="S24" s="578"/>
      <c r="T24" s="578"/>
      <c r="U24" s="578"/>
      <c r="V24" s="578"/>
      <c r="W24" s="578"/>
      <c r="X24" s="578"/>
      <c r="Y24" s="579"/>
      <c r="Z24" s="580">
        <v>54.8</v>
      </c>
      <c r="AA24" s="657"/>
      <c r="AB24" s="657"/>
      <c r="AC24" s="659"/>
      <c r="AD24" s="583">
        <v>431602963</v>
      </c>
      <c r="AE24" s="578"/>
      <c r="AF24" s="578"/>
      <c r="AG24" s="578"/>
      <c r="AH24" s="578"/>
      <c r="AI24" s="578"/>
      <c r="AJ24" s="578"/>
      <c r="AK24" s="579"/>
      <c r="AL24" s="580">
        <v>99.5</v>
      </c>
      <c r="AM24" s="657"/>
      <c r="AN24" s="657"/>
      <c r="AO24" s="658"/>
      <c r="AP24" s="660" t="s">
        <v>257</v>
      </c>
      <c r="AQ24" s="678"/>
      <c r="AR24" s="678"/>
      <c r="AS24" s="678"/>
      <c r="AT24" s="678"/>
      <c r="AU24" s="678"/>
      <c r="AV24" s="678"/>
      <c r="AW24" s="678"/>
      <c r="AX24" s="678"/>
      <c r="AY24" s="678"/>
      <c r="AZ24" s="678"/>
      <c r="BA24" s="678"/>
      <c r="BB24" s="678"/>
      <c r="BC24" s="679"/>
      <c r="BD24" s="577">
        <v>2743</v>
      </c>
      <c r="BE24" s="578"/>
      <c r="BF24" s="578"/>
      <c r="BG24" s="578"/>
      <c r="BH24" s="578"/>
      <c r="BI24" s="578"/>
      <c r="BJ24" s="578"/>
      <c r="BK24" s="579"/>
      <c r="BL24" s="654">
        <v>0</v>
      </c>
      <c r="BM24" s="654"/>
      <c r="BN24" s="654"/>
      <c r="BO24" s="654"/>
      <c r="BP24" s="655" t="s">
        <v>120</v>
      </c>
      <c r="BQ24" s="655"/>
      <c r="BR24" s="655"/>
      <c r="BS24" s="655"/>
      <c r="BT24" s="655"/>
      <c r="BU24" s="655"/>
      <c r="BV24" s="655"/>
      <c r="BW24" s="656"/>
      <c r="BY24" s="660" t="s">
        <v>258</v>
      </c>
      <c r="BZ24" s="661"/>
      <c r="CA24" s="661"/>
      <c r="CB24" s="661"/>
      <c r="CC24" s="661"/>
      <c r="CD24" s="661"/>
      <c r="CE24" s="661"/>
      <c r="CF24" s="661"/>
      <c r="CG24" s="661"/>
      <c r="CH24" s="661"/>
      <c r="CI24" s="661"/>
      <c r="CJ24" s="661"/>
      <c r="CK24" s="661"/>
      <c r="CL24" s="662"/>
      <c r="CM24" s="577" t="s">
        <v>120</v>
      </c>
      <c r="CN24" s="578"/>
      <c r="CO24" s="578"/>
      <c r="CP24" s="578"/>
      <c r="CQ24" s="578"/>
      <c r="CR24" s="578"/>
      <c r="CS24" s="578"/>
      <c r="CT24" s="579"/>
      <c r="CU24" s="580" t="s">
        <v>120</v>
      </c>
      <c r="CV24" s="657"/>
      <c r="CW24" s="657"/>
      <c r="CX24" s="659"/>
      <c r="CY24" s="583" t="s">
        <v>120</v>
      </c>
      <c r="CZ24" s="578"/>
      <c r="DA24" s="578"/>
      <c r="DB24" s="578"/>
      <c r="DC24" s="578"/>
      <c r="DD24" s="578"/>
      <c r="DE24" s="578"/>
      <c r="DF24" s="578"/>
      <c r="DG24" s="578"/>
      <c r="DH24" s="578"/>
      <c r="DI24" s="578"/>
      <c r="DJ24" s="578"/>
      <c r="DK24" s="579"/>
      <c r="DL24" s="583" t="s">
        <v>120</v>
      </c>
      <c r="DM24" s="578"/>
      <c r="DN24" s="578"/>
      <c r="DO24" s="578"/>
      <c r="DP24" s="578"/>
      <c r="DQ24" s="578"/>
      <c r="DR24" s="578"/>
      <c r="DS24" s="578"/>
      <c r="DT24" s="578"/>
      <c r="DU24" s="578"/>
      <c r="DV24" s="578"/>
      <c r="DW24" s="578"/>
      <c r="DX24" s="676"/>
    </row>
    <row r="25" spans="2:128" ht="11.25" customHeight="1" x14ac:dyDescent="0.2">
      <c r="B25" s="574" t="s">
        <v>259</v>
      </c>
      <c r="C25" s="575"/>
      <c r="D25" s="575"/>
      <c r="E25" s="575"/>
      <c r="F25" s="575"/>
      <c r="G25" s="575"/>
      <c r="H25" s="575"/>
      <c r="I25" s="575"/>
      <c r="J25" s="575"/>
      <c r="K25" s="575"/>
      <c r="L25" s="575"/>
      <c r="M25" s="575"/>
      <c r="N25" s="575"/>
      <c r="O25" s="575"/>
      <c r="P25" s="575"/>
      <c r="Q25" s="576"/>
      <c r="R25" s="577">
        <v>391862</v>
      </c>
      <c r="S25" s="578"/>
      <c r="T25" s="578"/>
      <c r="U25" s="578"/>
      <c r="V25" s="578"/>
      <c r="W25" s="578"/>
      <c r="X25" s="578"/>
      <c r="Y25" s="579"/>
      <c r="Z25" s="580">
        <v>0</v>
      </c>
      <c r="AA25" s="657"/>
      <c r="AB25" s="657"/>
      <c r="AC25" s="659"/>
      <c r="AD25" s="583">
        <v>391862</v>
      </c>
      <c r="AE25" s="578"/>
      <c r="AF25" s="578"/>
      <c r="AG25" s="578"/>
      <c r="AH25" s="578"/>
      <c r="AI25" s="578"/>
      <c r="AJ25" s="578"/>
      <c r="AK25" s="579"/>
      <c r="AL25" s="580">
        <v>0.1</v>
      </c>
      <c r="AM25" s="657"/>
      <c r="AN25" s="657"/>
      <c r="AO25" s="658"/>
      <c r="AP25" s="660" t="s">
        <v>260</v>
      </c>
      <c r="AQ25" s="678"/>
      <c r="AR25" s="678"/>
      <c r="AS25" s="678"/>
      <c r="AT25" s="678"/>
      <c r="AU25" s="678"/>
      <c r="AV25" s="678"/>
      <c r="AW25" s="678"/>
      <c r="AX25" s="678"/>
      <c r="AY25" s="678"/>
      <c r="AZ25" s="678"/>
      <c r="BA25" s="678"/>
      <c r="BB25" s="678"/>
      <c r="BC25" s="679"/>
      <c r="BD25" s="577" t="s">
        <v>120</v>
      </c>
      <c r="BE25" s="578"/>
      <c r="BF25" s="578"/>
      <c r="BG25" s="578"/>
      <c r="BH25" s="578"/>
      <c r="BI25" s="578"/>
      <c r="BJ25" s="578"/>
      <c r="BK25" s="579"/>
      <c r="BL25" s="654" t="s">
        <v>129</v>
      </c>
      <c r="BM25" s="654"/>
      <c r="BN25" s="654"/>
      <c r="BO25" s="654"/>
      <c r="BP25" s="655" t="s">
        <v>120</v>
      </c>
      <c r="BQ25" s="655"/>
      <c r="BR25" s="655"/>
      <c r="BS25" s="655"/>
      <c r="BT25" s="655"/>
      <c r="BU25" s="655"/>
      <c r="BV25" s="655"/>
      <c r="BW25" s="656"/>
      <c r="BY25" s="660" t="s">
        <v>261</v>
      </c>
      <c r="BZ25" s="661"/>
      <c r="CA25" s="661"/>
      <c r="CB25" s="661"/>
      <c r="CC25" s="661"/>
      <c r="CD25" s="661"/>
      <c r="CE25" s="661"/>
      <c r="CF25" s="661"/>
      <c r="CG25" s="661"/>
      <c r="CH25" s="661"/>
      <c r="CI25" s="661"/>
      <c r="CJ25" s="661"/>
      <c r="CK25" s="661"/>
      <c r="CL25" s="662"/>
      <c r="CM25" s="577">
        <v>43638131</v>
      </c>
      <c r="CN25" s="578"/>
      <c r="CO25" s="578"/>
      <c r="CP25" s="578"/>
      <c r="CQ25" s="578"/>
      <c r="CR25" s="578"/>
      <c r="CS25" s="578"/>
      <c r="CT25" s="579"/>
      <c r="CU25" s="580">
        <v>5.0999999999999996</v>
      </c>
      <c r="CV25" s="657"/>
      <c r="CW25" s="657"/>
      <c r="CX25" s="659"/>
      <c r="CY25" s="583" t="s">
        <v>120</v>
      </c>
      <c r="CZ25" s="578"/>
      <c r="DA25" s="578"/>
      <c r="DB25" s="578"/>
      <c r="DC25" s="578"/>
      <c r="DD25" s="578"/>
      <c r="DE25" s="578"/>
      <c r="DF25" s="578"/>
      <c r="DG25" s="578"/>
      <c r="DH25" s="578"/>
      <c r="DI25" s="578"/>
      <c r="DJ25" s="578"/>
      <c r="DK25" s="579"/>
      <c r="DL25" s="583">
        <v>43638131</v>
      </c>
      <c r="DM25" s="578"/>
      <c r="DN25" s="578"/>
      <c r="DO25" s="578"/>
      <c r="DP25" s="578"/>
      <c r="DQ25" s="578"/>
      <c r="DR25" s="578"/>
      <c r="DS25" s="578"/>
      <c r="DT25" s="578"/>
      <c r="DU25" s="578"/>
      <c r="DV25" s="578"/>
      <c r="DW25" s="578"/>
      <c r="DX25" s="676"/>
    </row>
    <row r="26" spans="2:128" ht="11.25" customHeight="1" x14ac:dyDescent="0.2">
      <c r="B26" s="574" t="s">
        <v>262</v>
      </c>
      <c r="C26" s="575"/>
      <c r="D26" s="575"/>
      <c r="E26" s="575"/>
      <c r="F26" s="575"/>
      <c r="G26" s="575"/>
      <c r="H26" s="575"/>
      <c r="I26" s="575"/>
      <c r="J26" s="575"/>
      <c r="K26" s="575"/>
      <c r="L26" s="575"/>
      <c r="M26" s="575"/>
      <c r="N26" s="575"/>
      <c r="O26" s="575"/>
      <c r="P26" s="575"/>
      <c r="Q26" s="576"/>
      <c r="R26" s="577">
        <v>2994696</v>
      </c>
      <c r="S26" s="578"/>
      <c r="T26" s="578"/>
      <c r="U26" s="578"/>
      <c r="V26" s="578"/>
      <c r="W26" s="578"/>
      <c r="X26" s="578"/>
      <c r="Y26" s="579"/>
      <c r="Z26" s="580">
        <v>0.3</v>
      </c>
      <c r="AA26" s="657"/>
      <c r="AB26" s="657"/>
      <c r="AC26" s="659"/>
      <c r="AD26" s="583" t="s">
        <v>120</v>
      </c>
      <c r="AE26" s="578"/>
      <c r="AF26" s="578"/>
      <c r="AG26" s="578"/>
      <c r="AH26" s="578"/>
      <c r="AI26" s="578"/>
      <c r="AJ26" s="578"/>
      <c r="AK26" s="579"/>
      <c r="AL26" s="580" t="s">
        <v>208</v>
      </c>
      <c r="AM26" s="657"/>
      <c r="AN26" s="657"/>
      <c r="AO26" s="658"/>
      <c r="AP26" s="660" t="s">
        <v>263</v>
      </c>
      <c r="AQ26" s="678"/>
      <c r="AR26" s="678"/>
      <c r="AS26" s="678"/>
      <c r="AT26" s="678"/>
      <c r="AU26" s="678"/>
      <c r="AV26" s="678"/>
      <c r="AW26" s="678"/>
      <c r="AX26" s="678"/>
      <c r="AY26" s="678"/>
      <c r="AZ26" s="678"/>
      <c r="BA26" s="678"/>
      <c r="BB26" s="678"/>
      <c r="BC26" s="679"/>
      <c r="BD26" s="577" t="s">
        <v>120</v>
      </c>
      <c r="BE26" s="578"/>
      <c r="BF26" s="578"/>
      <c r="BG26" s="578"/>
      <c r="BH26" s="578"/>
      <c r="BI26" s="578"/>
      <c r="BJ26" s="578"/>
      <c r="BK26" s="579"/>
      <c r="BL26" s="654" t="s">
        <v>120</v>
      </c>
      <c r="BM26" s="654"/>
      <c r="BN26" s="654"/>
      <c r="BO26" s="654"/>
      <c r="BP26" s="655" t="s">
        <v>208</v>
      </c>
      <c r="BQ26" s="655"/>
      <c r="BR26" s="655"/>
      <c r="BS26" s="655"/>
      <c r="BT26" s="655"/>
      <c r="BU26" s="655"/>
      <c r="BV26" s="655"/>
      <c r="BW26" s="656"/>
      <c r="BY26" s="660" t="s">
        <v>264</v>
      </c>
      <c r="BZ26" s="661"/>
      <c r="CA26" s="661"/>
      <c r="CB26" s="661"/>
      <c r="CC26" s="661"/>
      <c r="CD26" s="661"/>
      <c r="CE26" s="661"/>
      <c r="CF26" s="661"/>
      <c r="CG26" s="661"/>
      <c r="CH26" s="661"/>
      <c r="CI26" s="661"/>
      <c r="CJ26" s="661"/>
      <c r="CK26" s="661"/>
      <c r="CL26" s="662"/>
      <c r="CM26" s="577">
        <v>1218988</v>
      </c>
      <c r="CN26" s="578"/>
      <c r="CO26" s="578"/>
      <c r="CP26" s="578"/>
      <c r="CQ26" s="578"/>
      <c r="CR26" s="578"/>
      <c r="CS26" s="578"/>
      <c r="CT26" s="579"/>
      <c r="CU26" s="580">
        <v>0.1</v>
      </c>
      <c r="CV26" s="657"/>
      <c r="CW26" s="657"/>
      <c r="CX26" s="659"/>
      <c r="CY26" s="583" t="s">
        <v>120</v>
      </c>
      <c r="CZ26" s="578"/>
      <c r="DA26" s="578"/>
      <c r="DB26" s="578"/>
      <c r="DC26" s="578"/>
      <c r="DD26" s="578"/>
      <c r="DE26" s="578"/>
      <c r="DF26" s="578"/>
      <c r="DG26" s="578"/>
      <c r="DH26" s="578"/>
      <c r="DI26" s="578"/>
      <c r="DJ26" s="578"/>
      <c r="DK26" s="579"/>
      <c r="DL26" s="583">
        <v>1218988</v>
      </c>
      <c r="DM26" s="578"/>
      <c r="DN26" s="578"/>
      <c r="DO26" s="578"/>
      <c r="DP26" s="578"/>
      <c r="DQ26" s="578"/>
      <c r="DR26" s="578"/>
      <c r="DS26" s="578"/>
      <c r="DT26" s="578"/>
      <c r="DU26" s="578"/>
      <c r="DV26" s="578"/>
      <c r="DW26" s="578"/>
      <c r="DX26" s="676"/>
    </row>
    <row r="27" spans="2:128" ht="11.25" customHeight="1" x14ac:dyDescent="0.2">
      <c r="B27" s="574" t="s">
        <v>265</v>
      </c>
      <c r="C27" s="575"/>
      <c r="D27" s="575"/>
      <c r="E27" s="575"/>
      <c r="F27" s="575"/>
      <c r="G27" s="575"/>
      <c r="H27" s="575"/>
      <c r="I27" s="575"/>
      <c r="J27" s="575"/>
      <c r="K27" s="575"/>
      <c r="L27" s="575"/>
      <c r="M27" s="575"/>
      <c r="N27" s="575"/>
      <c r="O27" s="575"/>
      <c r="P27" s="575"/>
      <c r="Q27" s="576"/>
      <c r="R27" s="577">
        <v>6589473</v>
      </c>
      <c r="S27" s="578"/>
      <c r="T27" s="578"/>
      <c r="U27" s="578"/>
      <c r="V27" s="578"/>
      <c r="W27" s="578"/>
      <c r="X27" s="578"/>
      <c r="Y27" s="579"/>
      <c r="Z27" s="580">
        <v>0.7</v>
      </c>
      <c r="AA27" s="657"/>
      <c r="AB27" s="657"/>
      <c r="AC27" s="659"/>
      <c r="AD27" s="583">
        <v>1068199</v>
      </c>
      <c r="AE27" s="578"/>
      <c r="AF27" s="578"/>
      <c r="AG27" s="578"/>
      <c r="AH27" s="578"/>
      <c r="AI27" s="578"/>
      <c r="AJ27" s="578"/>
      <c r="AK27" s="579"/>
      <c r="AL27" s="580">
        <v>0.2</v>
      </c>
      <c r="AM27" s="657"/>
      <c r="AN27" s="657"/>
      <c r="AO27" s="658"/>
      <c r="AP27" s="660" t="s">
        <v>266</v>
      </c>
      <c r="AQ27" s="678"/>
      <c r="AR27" s="678"/>
      <c r="AS27" s="678"/>
      <c r="AT27" s="678"/>
      <c r="AU27" s="678"/>
      <c r="AV27" s="678"/>
      <c r="AW27" s="678"/>
      <c r="AX27" s="678"/>
      <c r="AY27" s="678"/>
      <c r="AZ27" s="678"/>
      <c r="BA27" s="678"/>
      <c r="BB27" s="678"/>
      <c r="BC27" s="679"/>
      <c r="BD27" s="577">
        <v>504071</v>
      </c>
      <c r="BE27" s="578"/>
      <c r="BF27" s="578"/>
      <c r="BG27" s="578"/>
      <c r="BH27" s="578"/>
      <c r="BI27" s="578"/>
      <c r="BJ27" s="578"/>
      <c r="BK27" s="579"/>
      <c r="BL27" s="654">
        <v>0.2</v>
      </c>
      <c r="BM27" s="654"/>
      <c r="BN27" s="654"/>
      <c r="BO27" s="654"/>
      <c r="BP27" s="655" t="s">
        <v>129</v>
      </c>
      <c r="BQ27" s="655"/>
      <c r="BR27" s="655"/>
      <c r="BS27" s="655"/>
      <c r="BT27" s="655"/>
      <c r="BU27" s="655"/>
      <c r="BV27" s="655"/>
      <c r="BW27" s="656"/>
      <c r="BY27" s="660" t="s">
        <v>267</v>
      </c>
      <c r="BZ27" s="661"/>
      <c r="CA27" s="661"/>
      <c r="CB27" s="661"/>
      <c r="CC27" s="661"/>
      <c r="CD27" s="661"/>
      <c r="CE27" s="661"/>
      <c r="CF27" s="661"/>
      <c r="CG27" s="661"/>
      <c r="CH27" s="661"/>
      <c r="CI27" s="661"/>
      <c r="CJ27" s="661"/>
      <c r="CK27" s="661"/>
      <c r="CL27" s="662"/>
      <c r="CM27" s="577" t="s">
        <v>129</v>
      </c>
      <c r="CN27" s="578"/>
      <c r="CO27" s="578"/>
      <c r="CP27" s="578"/>
      <c r="CQ27" s="578"/>
      <c r="CR27" s="578"/>
      <c r="CS27" s="578"/>
      <c r="CT27" s="579"/>
      <c r="CU27" s="580" t="s">
        <v>208</v>
      </c>
      <c r="CV27" s="657"/>
      <c r="CW27" s="657"/>
      <c r="CX27" s="659"/>
      <c r="CY27" s="583" t="s">
        <v>120</v>
      </c>
      <c r="CZ27" s="578"/>
      <c r="DA27" s="578"/>
      <c r="DB27" s="578"/>
      <c r="DC27" s="578"/>
      <c r="DD27" s="578"/>
      <c r="DE27" s="578"/>
      <c r="DF27" s="578"/>
      <c r="DG27" s="578"/>
      <c r="DH27" s="578"/>
      <c r="DI27" s="578"/>
      <c r="DJ27" s="578"/>
      <c r="DK27" s="579"/>
      <c r="DL27" s="583" t="s">
        <v>120</v>
      </c>
      <c r="DM27" s="578"/>
      <c r="DN27" s="578"/>
      <c r="DO27" s="578"/>
      <c r="DP27" s="578"/>
      <c r="DQ27" s="578"/>
      <c r="DR27" s="578"/>
      <c r="DS27" s="578"/>
      <c r="DT27" s="578"/>
      <c r="DU27" s="578"/>
      <c r="DV27" s="578"/>
      <c r="DW27" s="578"/>
      <c r="DX27" s="676"/>
    </row>
    <row r="28" spans="2:128" ht="11.25" customHeight="1" x14ac:dyDescent="0.2">
      <c r="B28" s="574" t="s">
        <v>268</v>
      </c>
      <c r="C28" s="575"/>
      <c r="D28" s="575"/>
      <c r="E28" s="575"/>
      <c r="F28" s="575"/>
      <c r="G28" s="575"/>
      <c r="H28" s="575"/>
      <c r="I28" s="575"/>
      <c r="J28" s="575"/>
      <c r="K28" s="575"/>
      <c r="L28" s="575"/>
      <c r="M28" s="575"/>
      <c r="N28" s="575"/>
      <c r="O28" s="575"/>
      <c r="P28" s="575"/>
      <c r="Q28" s="576"/>
      <c r="R28" s="577">
        <v>2916233</v>
      </c>
      <c r="S28" s="578"/>
      <c r="T28" s="578"/>
      <c r="U28" s="578"/>
      <c r="V28" s="578"/>
      <c r="W28" s="578"/>
      <c r="X28" s="578"/>
      <c r="Y28" s="579"/>
      <c r="Z28" s="580">
        <v>0.3</v>
      </c>
      <c r="AA28" s="657"/>
      <c r="AB28" s="657"/>
      <c r="AC28" s="659"/>
      <c r="AD28" s="583">
        <v>827966</v>
      </c>
      <c r="AE28" s="578"/>
      <c r="AF28" s="578"/>
      <c r="AG28" s="578"/>
      <c r="AH28" s="578"/>
      <c r="AI28" s="578"/>
      <c r="AJ28" s="578"/>
      <c r="AK28" s="579"/>
      <c r="AL28" s="580">
        <v>0.2</v>
      </c>
      <c r="AM28" s="657"/>
      <c r="AN28" s="657"/>
      <c r="AO28" s="658"/>
      <c r="AP28" s="660" t="s">
        <v>269</v>
      </c>
      <c r="AQ28" s="678"/>
      <c r="AR28" s="678"/>
      <c r="AS28" s="678"/>
      <c r="AT28" s="678"/>
      <c r="AU28" s="678"/>
      <c r="AV28" s="678"/>
      <c r="AW28" s="678"/>
      <c r="AX28" s="678"/>
      <c r="AY28" s="678"/>
      <c r="AZ28" s="678"/>
      <c r="BA28" s="678"/>
      <c r="BB28" s="678"/>
      <c r="BC28" s="679"/>
      <c r="BD28" s="577">
        <v>19569</v>
      </c>
      <c r="BE28" s="578"/>
      <c r="BF28" s="578"/>
      <c r="BG28" s="578"/>
      <c r="BH28" s="578"/>
      <c r="BI28" s="578"/>
      <c r="BJ28" s="578"/>
      <c r="BK28" s="579"/>
      <c r="BL28" s="654">
        <v>0</v>
      </c>
      <c r="BM28" s="654"/>
      <c r="BN28" s="654"/>
      <c r="BO28" s="654"/>
      <c r="BP28" s="655" t="s">
        <v>120</v>
      </c>
      <c r="BQ28" s="655"/>
      <c r="BR28" s="655"/>
      <c r="BS28" s="655"/>
      <c r="BT28" s="655"/>
      <c r="BU28" s="655"/>
      <c r="BV28" s="655"/>
      <c r="BW28" s="656"/>
      <c r="BY28" s="660" t="s">
        <v>270</v>
      </c>
      <c r="BZ28" s="661"/>
      <c r="CA28" s="661"/>
      <c r="CB28" s="661"/>
      <c r="CC28" s="661"/>
      <c r="CD28" s="661"/>
      <c r="CE28" s="661"/>
      <c r="CF28" s="661"/>
      <c r="CG28" s="661"/>
      <c r="CH28" s="661"/>
      <c r="CI28" s="661"/>
      <c r="CJ28" s="661"/>
      <c r="CK28" s="661"/>
      <c r="CL28" s="662"/>
      <c r="CM28" s="577">
        <v>108</v>
      </c>
      <c r="CN28" s="578"/>
      <c r="CO28" s="578"/>
      <c r="CP28" s="578"/>
      <c r="CQ28" s="578"/>
      <c r="CR28" s="578"/>
      <c r="CS28" s="578"/>
      <c r="CT28" s="579"/>
      <c r="CU28" s="580">
        <v>0</v>
      </c>
      <c r="CV28" s="657"/>
      <c r="CW28" s="657"/>
      <c r="CX28" s="659"/>
      <c r="CY28" s="583" t="s">
        <v>120</v>
      </c>
      <c r="CZ28" s="578"/>
      <c r="DA28" s="578"/>
      <c r="DB28" s="578"/>
      <c r="DC28" s="578"/>
      <c r="DD28" s="578"/>
      <c r="DE28" s="578"/>
      <c r="DF28" s="578"/>
      <c r="DG28" s="578"/>
      <c r="DH28" s="578"/>
      <c r="DI28" s="578"/>
      <c r="DJ28" s="578"/>
      <c r="DK28" s="579"/>
      <c r="DL28" s="583">
        <v>108</v>
      </c>
      <c r="DM28" s="578"/>
      <c r="DN28" s="578"/>
      <c r="DO28" s="578"/>
      <c r="DP28" s="578"/>
      <c r="DQ28" s="578"/>
      <c r="DR28" s="578"/>
      <c r="DS28" s="578"/>
      <c r="DT28" s="578"/>
      <c r="DU28" s="578"/>
      <c r="DV28" s="578"/>
      <c r="DW28" s="578"/>
      <c r="DX28" s="676"/>
    </row>
    <row r="29" spans="2:128" ht="11.25" customHeight="1" x14ac:dyDescent="0.2">
      <c r="B29" s="574" t="s">
        <v>271</v>
      </c>
      <c r="C29" s="575"/>
      <c r="D29" s="575"/>
      <c r="E29" s="575"/>
      <c r="F29" s="575"/>
      <c r="G29" s="575"/>
      <c r="H29" s="575"/>
      <c r="I29" s="575"/>
      <c r="J29" s="575"/>
      <c r="K29" s="575"/>
      <c r="L29" s="575"/>
      <c r="M29" s="575"/>
      <c r="N29" s="575"/>
      <c r="O29" s="575"/>
      <c r="P29" s="575"/>
      <c r="Q29" s="576"/>
      <c r="R29" s="577">
        <v>179607303</v>
      </c>
      <c r="S29" s="578"/>
      <c r="T29" s="578"/>
      <c r="U29" s="578"/>
      <c r="V29" s="578"/>
      <c r="W29" s="578"/>
      <c r="X29" s="578"/>
      <c r="Y29" s="579"/>
      <c r="Z29" s="580">
        <v>20.100000000000001</v>
      </c>
      <c r="AA29" s="657"/>
      <c r="AB29" s="657"/>
      <c r="AC29" s="659"/>
      <c r="AD29" s="583" t="s">
        <v>129</v>
      </c>
      <c r="AE29" s="578"/>
      <c r="AF29" s="578"/>
      <c r="AG29" s="578"/>
      <c r="AH29" s="578"/>
      <c r="AI29" s="578"/>
      <c r="AJ29" s="578"/>
      <c r="AK29" s="579"/>
      <c r="AL29" s="580" t="s">
        <v>120</v>
      </c>
      <c r="AM29" s="657"/>
      <c r="AN29" s="657"/>
      <c r="AO29" s="658"/>
      <c r="AP29" s="660" t="s">
        <v>272</v>
      </c>
      <c r="AQ29" s="678"/>
      <c r="AR29" s="678"/>
      <c r="AS29" s="678"/>
      <c r="AT29" s="678"/>
      <c r="AU29" s="678"/>
      <c r="AV29" s="678"/>
      <c r="AW29" s="678"/>
      <c r="AX29" s="678"/>
      <c r="AY29" s="678"/>
      <c r="AZ29" s="678"/>
      <c r="BA29" s="678"/>
      <c r="BB29" s="678"/>
      <c r="BC29" s="679"/>
      <c r="BD29" s="577">
        <v>19569</v>
      </c>
      <c r="BE29" s="578"/>
      <c r="BF29" s="578"/>
      <c r="BG29" s="578"/>
      <c r="BH29" s="578"/>
      <c r="BI29" s="578"/>
      <c r="BJ29" s="578"/>
      <c r="BK29" s="579"/>
      <c r="BL29" s="654">
        <v>0</v>
      </c>
      <c r="BM29" s="654"/>
      <c r="BN29" s="654"/>
      <c r="BO29" s="654"/>
      <c r="BP29" s="655" t="s">
        <v>120</v>
      </c>
      <c r="BQ29" s="655"/>
      <c r="BR29" s="655"/>
      <c r="BS29" s="655"/>
      <c r="BT29" s="655"/>
      <c r="BU29" s="655"/>
      <c r="BV29" s="655"/>
      <c r="BW29" s="656"/>
      <c r="BY29" s="660" t="s">
        <v>273</v>
      </c>
      <c r="BZ29" s="677"/>
      <c r="CA29" s="677"/>
      <c r="CB29" s="677"/>
      <c r="CC29" s="677"/>
      <c r="CD29" s="677"/>
      <c r="CE29" s="677"/>
      <c r="CF29" s="677"/>
      <c r="CG29" s="677"/>
      <c r="CH29" s="677"/>
      <c r="CI29" s="677"/>
      <c r="CJ29" s="677"/>
      <c r="CK29" s="677"/>
      <c r="CL29" s="662"/>
      <c r="CM29" s="577" t="s">
        <v>120</v>
      </c>
      <c r="CN29" s="578"/>
      <c r="CO29" s="578"/>
      <c r="CP29" s="578"/>
      <c r="CQ29" s="578"/>
      <c r="CR29" s="578"/>
      <c r="CS29" s="578"/>
      <c r="CT29" s="579"/>
      <c r="CU29" s="580" t="s">
        <v>208</v>
      </c>
      <c r="CV29" s="657"/>
      <c r="CW29" s="657"/>
      <c r="CX29" s="659"/>
      <c r="CY29" s="583" t="s">
        <v>129</v>
      </c>
      <c r="CZ29" s="578"/>
      <c r="DA29" s="578"/>
      <c r="DB29" s="578"/>
      <c r="DC29" s="578"/>
      <c r="DD29" s="578"/>
      <c r="DE29" s="578"/>
      <c r="DF29" s="578"/>
      <c r="DG29" s="578"/>
      <c r="DH29" s="578"/>
      <c r="DI29" s="578"/>
      <c r="DJ29" s="578"/>
      <c r="DK29" s="579"/>
      <c r="DL29" s="583" t="s">
        <v>120</v>
      </c>
      <c r="DM29" s="578"/>
      <c r="DN29" s="578"/>
      <c r="DO29" s="578"/>
      <c r="DP29" s="578"/>
      <c r="DQ29" s="578"/>
      <c r="DR29" s="578"/>
      <c r="DS29" s="578"/>
      <c r="DT29" s="578"/>
      <c r="DU29" s="578"/>
      <c r="DV29" s="578"/>
      <c r="DW29" s="578"/>
      <c r="DX29" s="676"/>
    </row>
    <row r="30" spans="2:128" ht="11.25" customHeight="1" x14ac:dyDescent="0.2">
      <c r="B30" s="574" t="s">
        <v>274</v>
      </c>
      <c r="C30" s="575"/>
      <c r="D30" s="575"/>
      <c r="E30" s="575"/>
      <c r="F30" s="575"/>
      <c r="G30" s="575"/>
      <c r="H30" s="575"/>
      <c r="I30" s="575"/>
      <c r="J30" s="575"/>
      <c r="K30" s="575"/>
      <c r="L30" s="575"/>
      <c r="M30" s="575"/>
      <c r="N30" s="575"/>
      <c r="O30" s="575"/>
      <c r="P30" s="575"/>
      <c r="Q30" s="576"/>
      <c r="R30" s="577" t="s">
        <v>120</v>
      </c>
      <c r="S30" s="578"/>
      <c r="T30" s="578"/>
      <c r="U30" s="578"/>
      <c r="V30" s="578"/>
      <c r="W30" s="578"/>
      <c r="X30" s="578"/>
      <c r="Y30" s="579"/>
      <c r="Z30" s="580" t="s">
        <v>120</v>
      </c>
      <c r="AA30" s="657"/>
      <c r="AB30" s="657"/>
      <c r="AC30" s="659"/>
      <c r="AD30" s="583" t="s">
        <v>120</v>
      </c>
      <c r="AE30" s="578"/>
      <c r="AF30" s="578"/>
      <c r="AG30" s="578"/>
      <c r="AH30" s="578"/>
      <c r="AI30" s="578"/>
      <c r="AJ30" s="578"/>
      <c r="AK30" s="579"/>
      <c r="AL30" s="580" t="s">
        <v>120</v>
      </c>
      <c r="AM30" s="657"/>
      <c r="AN30" s="657"/>
      <c r="AO30" s="658"/>
      <c r="AP30" s="660" t="s">
        <v>275</v>
      </c>
      <c r="AQ30" s="678"/>
      <c r="AR30" s="678"/>
      <c r="AS30" s="678"/>
      <c r="AT30" s="678"/>
      <c r="AU30" s="678"/>
      <c r="AV30" s="678"/>
      <c r="AW30" s="678"/>
      <c r="AX30" s="678"/>
      <c r="AY30" s="678"/>
      <c r="AZ30" s="678"/>
      <c r="BA30" s="678"/>
      <c r="BB30" s="678"/>
      <c r="BC30" s="679"/>
      <c r="BD30" s="577">
        <v>484502</v>
      </c>
      <c r="BE30" s="578"/>
      <c r="BF30" s="578"/>
      <c r="BG30" s="578"/>
      <c r="BH30" s="578"/>
      <c r="BI30" s="578"/>
      <c r="BJ30" s="578"/>
      <c r="BK30" s="579"/>
      <c r="BL30" s="654">
        <v>0.2</v>
      </c>
      <c r="BM30" s="654"/>
      <c r="BN30" s="654"/>
      <c r="BO30" s="654"/>
      <c r="BP30" s="655" t="s">
        <v>120</v>
      </c>
      <c r="BQ30" s="655"/>
      <c r="BR30" s="655"/>
      <c r="BS30" s="655"/>
      <c r="BT30" s="655"/>
      <c r="BU30" s="655"/>
      <c r="BV30" s="655"/>
      <c r="BW30" s="656"/>
      <c r="BY30" s="660" t="s">
        <v>276</v>
      </c>
      <c r="BZ30" s="677"/>
      <c r="CA30" s="677"/>
      <c r="CB30" s="677"/>
      <c r="CC30" s="677"/>
      <c r="CD30" s="677"/>
      <c r="CE30" s="677"/>
      <c r="CF30" s="677"/>
      <c r="CG30" s="677"/>
      <c r="CH30" s="677"/>
      <c r="CI30" s="677"/>
      <c r="CJ30" s="677"/>
      <c r="CK30" s="677"/>
      <c r="CL30" s="662"/>
      <c r="CM30" s="577">
        <v>759598</v>
      </c>
      <c r="CN30" s="578"/>
      <c r="CO30" s="578"/>
      <c r="CP30" s="578"/>
      <c r="CQ30" s="578"/>
      <c r="CR30" s="578"/>
      <c r="CS30" s="578"/>
      <c r="CT30" s="579"/>
      <c r="CU30" s="580">
        <v>0.1</v>
      </c>
      <c r="CV30" s="657"/>
      <c r="CW30" s="657"/>
      <c r="CX30" s="659"/>
      <c r="CY30" s="583" t="s">
        <v>120</v>
      </c>
      <c r="CZ30" s="578"/>
      <c r="DA30" s="578"/>
      <c r="DB30" s="578"/>
      <c r="DC30" s="578"/>
      <c r="DD30" s="578"/>
      <c r="DE30" s="578"/>
      <c r="DF30" s="578"/>
      <c r="DG30" s="578"/>
      <c r="DH30" s="578"/>
      <c r="DI30" s="578"/>
      <c r="DJ30" s="578"/>
      <c r="DK30" s="579"/>
      <c r="DL30" s="583">
        <v>759598</v>
      </c>
      <c r="DM30" s="578"/>
      <c r="DN30" s="578"/>
      <c r="DO30" s="578"/>
      <c r="DP30" s="578"/>
      <c r="DQ30" s="578"/>
      <c r="DR30" s="578"/>
      <c r="DS30" s="578"/>
      <c r="DT30" s="578"/>
      <c r="DU30" s="578"/>
      <c r="DV30" s="578"/>
      <c r="DW30" s="578"/>
      <c r="DX30" s="676"/>
    </row>
    <row r="31" spans="2:128" ht="11.25" customHeight="1" x14ac:dyDescent="0.2">
      <c r="B31" s="574" t="s">
        <v>277</v>
      </c>
      <c r="C31" s="575"/>
      <c r="D31" s="575"/>
      <c r="E31" s="575"/>
      <c r="F31" s="575"/>
      <c r="G31" s="575"/>
      <c r="H31" s="575"/>
      <c r="I31" s="575"/>
      <c r="J31" s="575"/>
      <c r="K31" s="575"/>
      <c r="L31" s="575"/>
      <c r="M31" s="575"/>
      <c r="N31" s="575"/>
      <c r="O31" s="575"/>
      <c r="P31" s="575"/>
      <c r="Q31" s="576"/>
      <c r="R31" s="577">
        <v>4093800</v>
      </c>
      <c r="S31" s="578"/>
      <c r="T31" s="578"/>
      <c r="U31" s="578"/>
      <c r="V31" s="578"/>
      <c r="W31" s="578"/>
      <c r="X31" s="578"/>
      <c r="Y31" s="579"/>
      <c r="Z31" s="580">
        <v>0.5</v>
      </c>
      <c r="AA31" s="657"/>
      <c r="AB31" s="657"/>
      <c r="AC31" s="659"/>
      <c r="AD31" s="583" t="s">
        <v>120</v>
      </c>
      <c r="AE31" s="578"/>
      <c r="AF31" s="578"/>
      <c r="AG31" s="578"/>
      <c r="AH31" s="578"/>
      <c r="AI31" s="578"/>
      <c r="AJ31" s="578"/>
      <c r="AK31" s="579"/>
      <c r="AL31" s="580" t="s">
        <v>120</v>
      </c>
      <c r="AM31" s="657"/>
      <c r="AN31" s="657"/>
      <c r="AO31" s="658"/>
      <c r="AP31" s="660" t="s">
        <v>278</v>
      </c>
      <c r="AQ31" s="678"/>
      <c r="AR31" s="678"/>
      <c r="AS31" s="678"/>
      <c r="AT31" s="678"/>
      <c r="AU31" s="678"/>
      <c r="AV31" s="678"/>
      <c r="AW31" s="678"/>
      <c r="AX31" s="678"/>
      <c r="AY31" s="678"/>
      <c r="AZ31" s="678"/>
      <c r="BA31" s="678"/>
      <c r="BB31" s="678"/>
      <c r="BC31" s="679"/>
      <c r="BD31" s="577">
        <v>42</v>
      </c>
      <c r="BE31" s="578"/>
      <c r="BF31" s="578"/>
      <c r="BG31" s="578"/>
      <c r="BH31" s="578"/>
      <c r="BI31" s="578"/>
      <c r="BJ31" s="578"/>
      <c r="BK31" s="579"/>
      <c r="BL31" s="654">
        <v>0</v>
      </c>
      <c r="BM31" s="654"/>
      <c r="BN31" s="654"/>
      <c r="BO31" s="654"/>
      <c r="BP31" s="655" t="s">
        <v>120</v>
      </c>
      <c r="BQ31" s="655"/>
      <c r="BR31" s="655"/>
      <c r="BS31" s="655"/>
      <c r="BT31" s="655"/>
      <c r="BU31" s="655"/>
      <c r="BV31" s="655"/>
      <c r="BW31" s="656"/>
      <c r="BY31" s="660" t="s">
        <v>279</v>
      </c>
      <c r="BZ31" s="677"/>
      <c r="CA31" s="677"/>
      <c r="CB31" s="677"/>
      <c r="CC31" s="677"/>
      <c r="CD31" s="677"/>
      <c r="CE31" s="677"/>
      <c r="CF31" s="677"/>
      <c r="CG31" s="677"/>
      <c r="CH31" s="677"/>
      <c r="CI31" s="677"/>
      <c r="CJ31" s="677"/>
      <c r="CK31" s="677"/>
      <c r="CL31" s="662"/>
      <c r="CM31" s="577">
        <v>4286066</v>
      </c>
      <c r="CN31" s="578"/>
      <c r="CO31" s="578"/>
      <c r="CP31" s="578"/>
      <c r="CQ31" s="578"/>
      <c r="CR31" s="578"/>
      <c r="CS31" s="578"/>
      <c r="CT31" s="579"/>
      <c r="CU31" s="580">
        <v>0.5</v>
      </c>
      <c r="CV31" s="657"/>
      <c r="CW31" s="657"/>
      <c r="CX31" s="659"/>
      <c r="CY31" s="583" t="s">
        <v>120</v>
      </c>
      <c r="CZ31" s="578"/>
      <c r="DA31" s="578"/>
      <c r="DB31" s="578"/>
      <c r="DC31" s="578"/>
      <c r="DD31" s="578"/>
      <c r="DE31" s="578"/>
      <c r="DF31" s="578"/>
      <c r="DG31" s="578"/>
      <c r="DH31" s="578"/>
      <c r="DI31" s="578"/>
      <c r="DJ31" s="578"/>
      <c r="DK31" s="579"/>
      <c r="DL31" s="583">
        <v>4286066</v>
      </c>
      <c r="DM31" s="578"/>
      <c r="DN31" s="578"/>
      <c r="DO31" s="578"/>
      <c r="DP31" s="578"/>
      <c r="DQ31" s="578"/>
      <c r="DR31" s="578"/>
      <c r="DS31" s="578"/>
      <c r="DT31" s="578"/>
      <c r="DU31" s="578"/>
      <c r="DV31" s="578"/>
      <c r="DW31" s="578"/>
      <c r="DX31" s="676"/>
    </row>
    <row r="32" spans="2:128" ht="11.25" customHeight="1" x14ac:dyDescent="0.2">
      <c r="B32" s="574" t="s">
        <v>280</v>
      </c>
      <c r="C32" s="575"/>
      <c r="D32" s="575"/>
      <c r="E32" s="575"/>
      <c r="F32" s="575"/>
      <c r="G32" s="575"/>
      <c r="H32" s="575"/>
      <c r="I32" s="575"/>
      <c r="J32" s="575"/>
      <c r="K32" s="575"/>
      <c r="L32" s="575"/>
      <c r="M32" s="575"/>
      <c r="N32" s="575"/>
      <c r="O32" s="575"/>
      <c r="P32" s="575"/>
      <c r="Q32" s="576"/>
      <c r="R32" s="577">
        <v>277074</v>
      </c>
      <c r="S32" s="578"/>
      <c r="T32" s="578"/>
      <c r="U32" s="578"/>
      <c r="V32" s="578"/>
      <c r="W32" s="578"/>
      <c r="X32" s="578"/>
      <c r="Y32" s="579"/>
      <c r="Z32" s="580">
        <v>0</v>
      </c>
      <c r="AA32" s="657"/>
      <c r="AB32" s="657"/>
      <c r="AC32" s="659"/>
      <c r="AD32" s="583" t="s">
        <v>120</v>
      </c>
      <c r="AE32" s="578"/>
      <c r="AF32" s="578"/>
      <c r="AG32" s="578"/>
      <c r="AH32" s="578"/>
      <c r="AI32" s="578"/>
      <c r="AJ32" s="578"/>
      <c r="AK32" s="579"/>
      <c r="AL32" s="580" t="s">
        <v>120</v>
      </c>
      <c r="AM32" s="657"/>
      <c r="AN32" s="657"/>
      <c r="AO32" s="658"/>
      <c r="AP32" s="574" t="s">
        <v>155</v>
      </c>
      <c r="AQ32" s="575"/>
      <c r="AR32" s="575"/>
      <c r="AS32" s="575"/>
      <c r="AT32" s="575"/>
      <c r="AU32" s="575"/>
      <c r="AV32" s="575"/>
      <c r="AW32" s="575"/>
      <c r="AX32" s="575"/>
      <c r="AY32" s="575"/>
      <c r="AZ32" s="575"/>
      <c r="BA32" s="575"/>
      <c r="BB32" s="575"/>
      <c r="BC32" s="576"/>
      <c r="BD32" s="577">
        <v>287257022</v>
      </c>
      <c r="BE32" s="578"/>
      <c r="BF32" s="578"/>
      <c r="BG32" s="578"/>
      <c r="BH32" s="578"/>
      <c r="BI32" s="578"/>
      <c r="BJ32" s="578"/>
      <c r="BK32" s="579"/>
      <c r="BL32" s="654">
        <v>100</v>
      </c>
      <c r="BM32" s="654"/>
      <c r="BN32" s="654"/>
      <c r="BO32" s="654"/>
      <c r="BP32" s="655">
        <v>2450895</v>
      </c>
      <c r="BQ32" s="655"/>
      <c r="BR32" s="655"/>
      <c r="BS32" s="655"/>
      <c r="BT32" s="655"/>
      <c r="BU32" s="655"/>
      <c r="BV32" s="655"/>
      <c r="BW32" s="656"/>
      <c r="BY32" s="574" t="s">
        <v>281</v>
      </c>
      <c r="BZ32" s="575"/>
      <c r="CA32" s="575"/>
      <c r="CB32" s="575"/>
      <c r="CC32" s="575"/>
      <c r="CD32" s="575"/>
      <c r="CE32" s="575"/>
      <c r="CF32" s="575"/>
      <c r="CG32" s="575"/>
      <c r="CH32" s="575"/>
      <c r="CI32" s="575"/>
      <c r="CJ32" s="575"/>
      <c r="CK32" s="575"/>
      <c r="CL32" s="576"/>
      <c r="CM32" s="577" t="s">
        <v>120</v>
      </c>
      <c r="CN32" s="578"/>
      <c r="CO32" s="578"/>
      <c r="CP32" s="578"/>
      <c r="CQ32" s="578"/>
      <c r="CR32" s="578"/>
      <c r="CS32" s="578"/>
      <c r="CT32" s="579"/>
      <c r="CU32" s="580" t="s">
        <v>120</v>
      </c>
      <c r="CV32" s="657"/>
      <c r="CW32" s="657"/>
      <c r="CX32" s="659"/>
      <c r="CY32" s="583" t="s">
        <v>120</v>
      </c>
      <c r="CZ32" s="578"/>
      <c r="DA32" s="578"/>
      <c r="DB32" s="578"/>
      <c r="DC32" s="578"/>
      <c r="DD32" s="578"/>
      <c r="DE32" s="578"/>
      <c r="DF32" s="578"/>
      <c r="DG32" s="578"/>
      <c r="DH32" s="578"/>
      <c r="DI32" s="578"/>
      <c r="DJ32" s="578"/>
      <c r="DK32" s="579"/>
      <c r="DL32" s="583" t="s">
        <v>129</v>
      </c>
      <c r="DM32" s="578"/>
      <c r="DN32" s="578"/>
      <c r="DO32" s="578"/>
      <c r="DP32" s="578"/>
      <c r="DQ32" s="578"/>
      <c r="DR32" s="578"/>
      <c r="DS32" s="578"/>
      <c r="DT32" s="578"/>
      <c r="DU32" s="578"/>
      <c r="DV32" s="578"/>
      <c r="DW32" s="578"/>
      <c r="DX32" s="676"/>
    </row>
    <row r="33" spans="2:128" ht="11.25" customHeight="1" x14ac:dyDescent="0.2">
      <c r="B33" s="574" t="s">
        <v>282</v>
      </c>
      <c r="C33" s="575"/>
      <c r="D33" s="575"/>
      <c r="E33" s="575"/>
      <c r="F33" s="575"/>
      <c r="G33" s="575"/>
      <c r="H33" s="575"/>
      <c r="I33" s="575"/>
      <c r="J33" s="575"/>
      <c r="K33" s="575"/>
      <c r="L33" s="575"/>
      <c r="M33" s="575"/>
      <c r="N33" s="575"/>
      <c r="O33" s="575"/>
      <c r="P33" s="575"/>
      <c r="Q33" s="576"/>
      <c r="R33" s="577">
        <v>11114063</v>
      </c>
      <c r="S33" s="578"/>
      <c r="T33" s="578"/>
      <c r="U33" s="578"/>
      <c r="V33" s="578"/>
      <c r="W33" s="578"/>
      <c r="X33" s="578"/>
      <c r="Y33" s="579"/>
      <c r="Z33" s="580">
        <v>1.2</v>
      </c>
      <c r="AA33" s="657"/>
      <c r="AB33" s="657"/>
      <c r="AC33" s="659"/>
      <c r="AD33" s="583" t="s">
        <v>120</v>
      </c>
      <c r="AE33" s="578"/>
      <c r="AF33" s="578"/>
      <c r="AG33" s="578"/>
      <c r="AH33" s="578"/>
      <c r="AI33" s="578"/>
      <c r="AJ33" s="578"/>
      <c r="AK33" s="579"/>
      <c r="AL33" s="580" t="s">
        <v>120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283</v>
      </c>
      <c r="BZ33" s="590"/>
      <c r="CA33" s="590"/>
      <c r="CB33" s="590"/>
      <c r="CC33" s="590"/>
      <c r="CD33" s="590"/>
      <c r="CE33" s="590"/>
      <c r="CF33" s="590"/>
      <c r="CG33" s="590"/>
      <c r="CH33" s="590"/>
      <c r="CI33" s="590"/>
      <c r="CJ33" s="590"/>
      <c r="CK33" s="590"/>
      <c r="CL33" s="591"/>
      <c r="CM33" s="577">
        <v>853901582</v>
      </c>
      <c r="CN33" s="578"/>
      <c r="CO33" s="578"/>
      <c r="CP33" s="578"/>
      <c r="CQ33" s="578"/>
      <c r="CR33" s="578"/>
      <c r="CS33" s="578"/>
      <c r="CT33" s="579"/>
      <c r="CU33" s="595">
        <v>100</v>
      </c>
      <c r="CV33" s="671"/>
      <c r="CW33" s="671"/>
      <c r="CX33" s="672"/>
      <c r="CY33" s="583">
        <v>127807502</v>
      </c>
      <c r="CZ33" s="578"/>
      <c r="DA33" s="578"/>
      <c r="DB33" s="578"/>
      <c r="DC33" s="578"/>
      <c r="DD33" s="578"/>
      <c r="DE33" s="578"/>
      <c r="DF33" s="578"/>
      <c r="DG33" s="578"/>
      <c r="DH33" s="578"/>
      <c r="DI33" s="578"/>
      <c r="DJ33" s="578"/>
      <c r="DK33" s="579"/>
      <c r="DL33" s="583">
        <v>563592390</v>
      </c>
      <c r="DM33" s="578"/>
      <c r="DN33" s="578"/>
      <c r="DO33" s="578"/>
      <c r="DP33" s="578"/>
      <c r="DQ33" s="578"/>
      <c r="DR33" s="578"/>
      <c r="DS33" s="578"/>
      <c r="DT33" s="578"/>
      <c r="DU33" s="578"/>
      <c r="DV33" s="578"/>
      <c r="DW33" s="578"/>
      <c r="DX33" s="676"/>
    </row>
    <row r="34" spans="2:128" ht="11.25" customHeight="1" x14ac:dyDescent="0.2">
      <c r="B34" s="574" t="s">
        <v>284</v>
      </c>
      <c r="C34" s="575"/>
      <c r="D34" s="575"/>
      <c r="E34" s="575"/>
      <c r="F34" s="575"/>
      <c r="G34" s="575"/>
      <c r="H34" s="575"/>
      <c r="I34" s="575"/>
      <c r="J34" s="575"/>
      <c r="K34" s="575"/>
      <c r="L34" s="575"/>
      <c r="M34" s="575"/>
      <c r="N34" s="575"/>
      <c r="O34" s="575"/>
      <c r="P34" s="575"/>
      <c r="Q34" s="576"/>
      <c r="R34" s="577">
        <v>33862116</v>
      </c>
      <c r="S34" s="578"/>
      <c r="T34" s="578"/>
      <c r="U34" s="578"/>
      <c r="V34" s="578"/>
      <c r="W34" s="578"/>
      <c r="X34" s="578"/>
      <c r="Y34" s="579"/>
      <c r="Z34" s="580">
        <v>3.8</v>
      </c>
      <c r="AA34" s="657"/>
      <c r="AB34" s="657"/>
      <c r="AC34" s="659"/>
      <c r="AD34" s="583" t="s">
        <v>120</v>
      </c>
      <c r="AE34" s="578"/>
      <c r="AF34" s="578"/>
      <c r="AG34" s="578"/>
      <c r="AH34" s="578"/>
      <c r="AI34" s="578"/>
      <c r="AJ34" s="578"/>
      <c r="AK34" s="579"/>
      <c r="AL34" s="580" t="s">
        <v>120</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285</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286</v>
      </c>
      <c r="C35" s="575"/>
      <c r="D35" s="575"/>
      <c r="E35" s="575"/>
      <c r="F35" s="575"/>
      <c r="G35" s="575"/>
      <c r="H35" s="575"/>
      <c r="I35" s="575"/>
      <c r="J35" s="575"/>
      <c r="K35" s="575"/>
      <c r="L35" s="575"/>
      <c r="M35" s="575"/>
      <c r="N35" s="575"/>
      <c r="O35" s="575"/>
      <c r="P35" s="575"/>
      <c r="Q35" s="576"/>
      <c r="R35" s="577">
        <v>22369279</v>
      </c>
      <c r="S35" s="578"/>
      <c r="T35" s="578"/>
      <c r="U35" s="578"/>
      <c r="V35" s="578"/>
      <c r="W35" s="578"/>
      <c r="X35" s="578"/>
      <c r="Y35" s="579"/>
      <c r="Z35" s="580">
        <v>2.5</v>
      </c>
      <c r="AA35" s="657"/>
      <c r="AB35" s="657"/>
      <c r="AC35" s="659"/>
      <c r="AD35" s="583">
        <v>10500</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192</v>
      </c>
      <c r="BZ35" s="646"/>
      <c r="CA35" s="646"/>
      <c r="CB35" s="646"/>
      <c r="CC35" s="646"/>
      <c r="CD35" s="646"/>
      <c r="CE35" s="646"/>
      <c r="CF35" s="646"/>
      <c r="CG35" s="646"/>
      <c r="CH35" s="646"/>
      <c r="CI35" s="646"/>
      <c r="CJ35" s="646"/>
      <c r="CK35" s="646"/>
      <c r="CL35" s="647"/>
      <c r="CM35" s="645" t="s">
        <v>287</v>
      </c>
      <c r="CN35" s="646"/>
      <c r="CO35" s="646"/>
      <c r="CP35" s="646"/>
      <c r="CQ35" s="646"/>
      <c r="CR35" s="646"/>
      <c r="CS35" s="646"/>
      <c r="CT35" s="647"/>
      <c r="CU35" s="645" t="s">
        <v>288</v>
      </c>
      <c r="CV35" s="646"/>
      <c r="CW35" s="646"/>
      <c r="CX35" s="647"/>
      <c r="CY35" s="645" t="s">
        <v>289</v>
      </c>
      <c r="CZ35" s="646"/>
      <c r="DA35" s="646"/>
      <c r="DB35" s="646"/>
      <c r="DC35" s="646"/>
      <c r="DD35" s="646"/>
      <c r="DE35" s="646"/>
      <c r="DF35" s="647"/>
      <c r="DG35" s="673" t="s">
        <v>290</v>
      </c>
      <c r="DH35" s="674"/>
      <c r="DI35" s="674"/>
      <c r="DJ35" s="674"/>
      <c r="DK35" s="674"/>
      <c r="DL35" s="674"/>
      <c r="DM35" s="674"/>
      <c r="DN35" s="674"/>
      <c r="DO35" s="674"/>
      <c r="DP35" s="674"/>
      <c r="DQ35" s="675"/>
      <c r="DR35" s="645" t="s">
        <v>291</v>
      </c>
      <c r="DS35" s="646"/>
      <c r="DT35" s="646"/>
      <c r="DU35" s="646"/>
      <c r="DV35" s="646"/>
      <c r="DW35" s="646"/>
      <c r="DX35" s="647"/>
    </row>
    <row r="36" spans="2:128" ht="11.25" customHeight="1" x14ac:dyDescent="0.2">
      <c r="B36" s="574" t="s">
        <v>292</v>
      </c>
      <c r="C36" s="575"/>
      <c r="D36" s="575"/>
      <c r="E36" s="575"/>
      <c r="F36" s="575"/>
      <c r="G36" s="575"/>
      <c r="H36" s="575"/>
      <c r="I36" s="575"/>
      <c r="J36" s="575"/>
      <c r="K36" s="575"/>
      <c r="L36" s="575"/>
      <c r="M36" s="575"/>
      <c r="N36" s="575"/>
      <c r="O36" s="575"/>
      <c r="P36" s="575"/>
      <c r="Q36" s="576"/>
      <c r="R36" s="577">
        <v>139694400</v>
      </c>
      <c r="S36" s="578"/>
      <c r="T36" s="578"/>
      <c r="U36" s="578"/>
      <c r="V36" s="578"/>
      <c r="W36" s="578"/>
      <c r="X36" s="578"/>
      <c r="Y36" s="579"/>
      <c r="Z36" s="580">
        <v>15.6</v>
      </c>
      <c r="AA36" s="657"/>
      <c r="AB36" s="657"/>
      <c r="AC36" s="659"/>
      <c r="AD36" s="583" t="s">
        <v>129</v>
      </c>
      <c r="AE36" s="578"/>
      <c r="AF36" s="578"/>
      <c r="AG36" s="578"/>
      <c r="AH36" s="578"/>
      <c r="AI36" s="578"/>
      <c r="AJ36" s="578"/>
      <c r="AK36" s="579"/>
      <c r="AL36" s="580" t="s">
        <v>208</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293</v>
      </c>
      <c r="BZ36" s="640"/>
      <c r="CA36" s="640"/>
      <c r="CB36" s="640"/>
      <c r="CC36" s="640"/>
      <c r="CD36" s="640"/>
      <c r="CE36" s="640"/>
      <c r="CF36" s="640"/>
      <c r="CG36" s="640"/>
      <c r="CH36" s="640"/>
      <c r="CI36" s="640"/>
      <c r="CJ36" s="640"/>
      <c r="CK36" s="640"/>
      <c r="CL36" s="641"/>
      <c r="CM36" s="669">
        <v>343424768</v>
      </c>
      <c r="CN36" s="664"/>
      <c r="CO36" s="664"/>
      <c r="CP36" s="664"/>
      <c r="CQ36" s="664"/>
      <c r="CR36" s="664"/>
      <c r="CS36" s="664"/>
      <c r="CT36" s="665"/>
      <c r="CU36" s="666">
        <v>40.200000000000003</v>
      </c>
      <c r="CV36" s="667"/>
      <c r="CW36" s="667"/>
      <c r="CX36" s="670"/>
      <c r="CY36" s="663">
        <v>305535090</v>
      </c>
      <c r="CZ36" s="664"/>
      <c r="DA36" s="664"/>
      <c r="DB36" s="664"/>
      <c r="DC36" s="664"/>
      <c r="DD36" s="664"/>
      <c r="DE36" s="664"/>
      <c r="DF36" s="665"/>
      <c r="DG36" s="663">
        <v>299167786</v>
      </c>
      <c r="DH36" s="664"/>
      <c r="DI36" s="664"/>
      <c r="DJ36" s="664"/>
      <c r="DK36" s="664"/>
      <c r="DL36" s="664"/>
      <c r="DM36" s="664"/>
      <c r="DN36" s="664"/>
      <c r="DO36" s="664"/>
      <c r="DP36" s="664"/>
      <c r="DQ36" s="665"/>
      <c r="DR36" s="666">
        <v>60.5</v>
      </c>
      <c r="DS36" s="667"/>
      <c r="DT36" s="667"/>
      <c r="DU36" s="667"/>
      <c r="DV36" s="667"/>
      <c r="DW36" s="667"/>
      <c r="DX36" s="668"/>
    </row>
    <row r="37" spans="2:128" ht="11.25" customHeight="1" x14ac:dyDescent="0.2">
      <c r="B37" s="574" t="s">
        <v>294</v>
      </c>
      <c r="C37" s="575"/>
      <c r="D37" s="575"/>
      <c r="E37" s="575"/>
      <c r="F37" s="575"/>
      <c r="G37" s="575"/>
      <c r="H37" s="575"/>
      <c r="I37" s="575"/>
      <c r="J37" s="575"/>
      <c r="K37" s="575"/>
      <c r="L37" s="575"/>
      <c r="M37" s="575"/>
      <c r="N37" s="575"/>
      <c r="O37" s="575"/>
      <c r="P37" s="575"/>
      <c r="Q37" s="576"/>
      <c r="R37" s="577" t="s">
        <v>129</v>
      </c>
      <c r="S37" s="578"/>
      <c r="T37" s="578"/>
      <c r="U37" s="578"/>
      <c r="V37" s="578"/>
      <c r="W37" s="578"/>
      <c r="X37" s="578"/>
      <c r="Y37" s="579"/>
      <c r="Z37" s="580" t="s">
        <v>120</v>
      </c>
      <c r="AA37" s="657"/>
      <c r="AB37" s="657"/>
      <c r="AC37" s="659"/>
      <c r="AD37" s="583" t="s">
        <v>120</v>
      </c>
      <c r="AE37" s="578"/>
      <c r="AF37" s="578"/>
      <c r="AG37" s="578"/>
      <c r="AH37" s="578"/>
      <c r="AI37" s="578"/>
      <c r="AJ37" s="578"/>
      <c r="AK37" s="579"/>
      <c r="AL37" s="580" t="s">
        <v>120</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295</v>
      </c>
      <c r="BZ37" s="575"/>
      <c r="CA37" s="575"/>
      <c r="CB37" s="575"/>
      <c r="CC37" s="575"/>
      <c r="CD37" s="575"/>
      <c r="CE37" s="575"/>
      <c r="CF37" s="575"/>
      <c r="CG37" s="575"/>
      <c r="CH37" s="575"/>
      <c r="CI37" s="575"/>
      <c r="CJ37" s="575"/>
      <c r="CK37" s="575"/>
      <c r="CL37" s="576"/>
      <c r="CM37" s="577">
        <v>212186999</v>
      </c>
      <c r="CN37" s="584"/>
      <c r="CO37" s="584"/>
      <c r="CP37" s="584"/>
      <c r="CQ37" s="584"/>
      <c r="CR37" s="584"/>
      <c r="CS37" s="584"/>
      <c r="CT37" s="585"/>
      <c r="CU37" s="580">
        <v>24.8</v>
      </c>
      <c r="CV37" s="581"/>
      <c r="CW37" s="581"/>
      <c r="CX37" s="582"/>
      <c r="CY37" s="583">
        <v>181857163</v>
      </c>
      <c r="CZ37" s="584"/>
      <c r="DA37" s="584"/>
      <c r="DB37" s="584"/>
      <c r="DC37" s="584"/>
      <c r="DD37" s="584"/>
      <c r="DE37" s="584"/>
      <c r="DF37" s="585"/>
      <c r="DG37" s="583">
        <v>175499114</v>
      </c>
      <c r="DH37" s="584"/>
      <c r="DI37" s="584"/>
      <c r="DJ37" s="584"/>
      <c r="DK37" s="584"/>
      <c r="DL37" s="584"/>
      <c r="DM37" s="584"/>
      <c r="DN37" s="584"/>
      <c r="DO37" s="584"/>
      <c r="DP37" s="584"/>
      <c r="DQ37" s="585"/>
      <c r="DR37" s="580">
        <v>35.5</v>
      </c>
      <c r="DS37" s="581"/>
      <c r="DT37" s="581"/>
      <c r="DU37" s="581"/>
      <c r="DV37" s="581"/>
      <c r="DW37" s="581"/>
      <c r="DX37" s="613"/>
    </row>
    <row r="38" spans="2:128" ht="11.25" customHeight="1" x14ac:dyDescent="0.2">
      <c r="B38" s="574" t="s">
        <v>296</v>
      </c>
      <c r="C38" s="575"/>
      <c r="D38" s="575"/>
      <c r="E38" s="575"/>
      <c r="F38" s="575"/>
      <c r="G38" s="575"/>
      <c r="H38" s="575"/>
      <c r="I38" s="575"/>
      <c r="J38" s="575"/>
      <c r="K38" s="575"/>
      <c r="L38" s="575"/>
      <c r="M38" s="575"/>
      <c r="N38" s="575"/>
      <c r="O38" s="575"/>
      <c r="P38" s="575"/>
      <c r="Q38" s="576"/>
      <c r="R38" s="577" t="s">
        <v>120</v>
      </c>
      <c r="S38" s="578"/>
      <c r="T38" s="578"/>
      <c r="U38" s="578"/>
      <c r="V38" s="578"/>
      <c r="W38" s="578"/>
      <c r="X38" s="578"/>
      <c r="Y38" s="579"/>
      <c r="Z38" s="580" t="s">
        <v>129</v>
      </c>
      <c r="AA38" s="657"/>
      <c r="AB38" s="657"/>
      <c r="AC38" s="659"/>
      <c r="AD38" s="583" t="s">
        <v>120</v>
      </c>
      <c r="AE38" s="578"/>
      <c r="AF38" s="578"/>
      <c r="AG38" s="578"/>
      <c r="AH38" s="578"/>
      <c r="AI38" s="578"/>
      <c r="AJ38" s="578"/>
      <c r="AK38" s="579"/>
      <c r="AL38" s="580" t="s">
        <v>120</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297</v>
      </c>
      <c r="BZ38" s="575"/>
      <c r="CA38" s="575"/>
      <c r="CB38" s="575"/>
      <c r="CC38" s="575"/>
      <c r="CD38" s="575"/>
      <c r="CE38" s="575"/>
      <c r="CF38" s="575"/>
      <c r="CG38" s="575"/>
      <c r="CH38" s="575"/>
      <c r="CI38" s="575"/>
      <c r="CJ38" s="575"/>
      <c r="CK38" s="575"/>
      <c r="CL38" s="576"/>
      <c r="CM38" s="577">
        <v>153407297</v>
      </c>
      <c r="CN38" s="578"/>
      <c r="CO38" s="578"/>
      <c r="CP38" s="578"/>
      <c r="CQ38" s="578"/>
      <c r="CR38" s="578"/>
      <c r="CS38" s="578"/>
      <c r="CT38" s="579"/>
      <c r="CU38" s="580">
        <v>18</v>
      </c>
      <c r="CV38" s="581"/>
      <c r="CW38" s="581"/>
      <c r="CX38" s="582"/>
      <c r="CY38" s="583">
        <v>124754241</v>
      </c>
      <c r="CZ38" s="584"/>
      <c r="DA38" s="584"/>
      <c r="DB38" s="584"/>
      <c r="DC38" s="584"/>
      <c r="DD38" s="584"/>
      <c r="DE38" s="584"/>
      <c r="DF38" s="585"/>
      <c r="DG38" s="583">
        <v>124139971</v>
      </c>
      <c r="DH38" s="584"/>
      <c r="DI38" s="584"/>
      <c r="DJ38" s="584"/>
      <c r="DK38" s="584"/>
      <c r="DL38" s="584"/>
      <c r="DM38" s="584"/>
      <c r="DN38" s="584"/>
      <c r="DO38" s="584"/>
      <c r="DP38" s="584"/>
      <c r="DQ38" s="585"/>
      <c r="DR38" s="580">
        <v>25.1</v>
      </c>
      <c r="DS38" s="581"/>
      <c r="DT38" s="581"/>
      <c r="DU38" s="581"/>
      <c r="DV38" s="581"/>
      <c r="DW38" s="581"/>
      <c r="DX38" s="613"/>
    </row>
    <row r="39" spans="2:128" ht="11.25" customHeight="1" x14ac:dyDescent="0.2">
      <c r="B39" s="574" t="s">
        <v>298</v>
      </c>
      <c r="C39" s="575"/>
      <c r="D39" s="575"/>
      <c r="E39" s="575"/>
      <c r="F39" s="575"/>
      <c r="G39" s="575"/>
      <c r="H39" s="575"/>
      <c r="I39" s="575"/>
      <c r="J39" s="575"/>
      <c r="K39" s="575"/>
      <c r="L39" s="575"/>
      <c r="M39" s="575"/>
      <c r="N39" s="575"/>
      <c r="O39" s="575"/>
      <c r="P39" s="575"/>
      <c r="Q39" s="576"/>
      <c r="R39" s="577">
        <v>60786000</v>
      </c>
      <c r="S39" s="578"/>
      <c r="T39" s="578"/>
      <c r="U39" s="578"/>
      <c r="V39" s="578"/>
      <c r="W39" s="578"/>
      <c r="X39" s="578"/>
      <c r="Y39" s="579"/>
      <c r="Z39" s="580">
        <v>6.8</v>
      </c>
      <c r="AA39" s="657"/>
      <c r="AB39" s="657"/>
      <c r="AC39" s="659"/>
      <c r="AD39" s="583" t="s">
        <v>208</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299</v>
      </c>
      <c r="BZ39" s="575"/>
      <c r="CA39" s="575"/>
      <c r="CB39" s="575"/>
      <c r="CC39" s="575"/>
      <c r="CD39" s="575"/>
      <c r="CE39" s="575"/>
      <c r="CF39" s="575"/>
      <c r="CG39" s="575"/>
      <c r="CH39" s="575"/>
      <c r="CI39" s="575"/>
      <c r="CJ39" s="575"/>
      <c r="CK39" s="575"/>
      <c r="CL39" s="576"/>
      <c r="CM39" s="577">
        <v>13064154</v>
      </c>
      <c r="CN39" s="584"/>
      <c r="CO39" s="584"/>
      <c r="CP39" s="584"/>
      <c r="CQ39" s="584"/>
      <c r="CR39" s="584"/>
      <c r="CS39" s="584"/>
      <c r="CT39" s="585"/>
      <c r="CU39" s="580">
        <v>1.5</v>
      </c>
      <c r="CV39" s="581"/>
      <c r="CW39" s="581"/>
      <c r="CX39" s="582"/>
      <c r="CY39" s="583">
        <v>6478553</v>
      </c>
      <c r="CZ39" s="584"/>
      <c r="DA39" s="584"/>
      <c r="DB39" s="584"/>
      <c r="DC39" s="584"/>
      <c r="DD39" s="584"/>
      <c r="DE39" s="584"/>
      <c r="DF39" s="585"/>
      <c r="DG39" s="583">
        <v>6469298</v>
      </c>
      <c r="DH39" s="584"/>
      <c r="DI39" s="584"/>
      <c r="DJ39" s="584"/>
      <c r="DK39" s="584"/>
      <c r="DL39" s="584"/>
      <c r="DM39" s="584"/>
      <c r="DN39" s="584"/>
      <c r="DO39" s="584"/>
      <c r="DP39" s="584"/>
      <c r="DQ39" s="585"/>
      <c r="DR39" s="580">
        <v>1.3</v>
      </c>
      <c r="DS39" s="581"/>
      <c r="DT39" s="581"/>
      <c r="DU39" s="581"/>
      <c r="DV39" s="581"/>
      <c r="DW39" s="581"/>
      <c r="DX39" s="613"/>
    </row>
    <row r="40" spans="2:128" ht="11.25" customHeight="1" x14ac:dyDescent="0.2">
      <c r="B40" s="589" t="s">
        <v>300</v>
      </c>
      <c r="C40" s="590"/>
      <c r="D40" s="590"/>
      <c r="E40" s="590"/>
      <c r="F40" s="590"/>
      <c r="G40" s="590"/>
      <c r="H40" s="590"/>
      <c r="I40" s="590"/>
      <c r="J40" s="590"/>
      <c r="K40" s="590"/>
      <c r="L40" s="590"/>
      <c r="M40" s="590"/>
      <c r="N40" s="590"/>
      <c r="O40" s="590"/>
      <c r="P40" s="590"/>
      <c r="Q40" s="591"/>
      <c r="R40" s="577">
        <v>893808821</v>
      </c>
      <c r="S40" s="578"/>
      <c r="T40" s="578"/>
      <c r="U40" s="578"/>
      <c r="V40" s="578"/>
      <c r="W40" s="578"/>
      <c r="X40" s="578"/>
      <c r="Y40" s="579"/>
      <c r="Z40" s="654">
        <v>100</v>
      </c>
      <c r="AA40" s="654"/>
      <c r="AB40" s="654"/>
      <c r="AC40" s="654"/>
      <c r="AD40" s="655">
        <v>433901490</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301</v>
      </c>
      <c r="BZ40" s="575"/>
      <c r="CA40" s="575"/>
      <c r="CB40" s="575"/>
      <c r="CC40" s="575"/>
      <c r="CD40" s="575"/>
      <c r="CE40" s="575"/>
      <c r="CF40" s="575"/>
      <c r="CG40" s="575"/>
      <c r="CH40" s="575"/>
      <c r="CI40" s="575"/>
      <c r="CJ40" s="575"/>
      <c r="CK40" s="575"/>
      <c r="CL40" s="576"/>
      <c r="CM40" s="577">
        <v>118173615</v>
      </c>
      <c r="CN40" s="578"/>
      <c r="CO40" s="578"/>
      <c r="CP40" s="578"/>
      <c r="CQ40" s="578"/>
      <c r="CR40" s="578"/>
      <c r="CS40" s="578"/>
      <c r="CT40" s="579"/>
      <c r="CU40" s="580">
        <v>13.8</v>
      </c>
      <c r="CV40" s="581"/>
      <c r="CW40" s="581"/>
      <c r="CX40" s="582"/>
      <c r="CY40" s="583">
        <v>117199374</v>
      </c>
      <c r="CZ40" s="584"/>
      <c r="DA40" s="584"/>
      <c r="DB40" s="584"/>
      <c r="DC40" s="584"/>
      <c r="DD40" s="584"/>
      <c r="DE40" s="584"/>
      <c r="DF40" s="585"/>
      <c r="DG40" s="583">
        <v>117199374</v>
      </c>
      <c r="DH40" s="584"/>
      <c r="DI40" s="584"/>
      <c r="DJ40" s="584"/>
      <c r="DK40" s="584"/>
      <c r="DL40" s="584"/>
      <c r="DM40" s="584"/>
      <c r="DN40" s="584"/>
      <c r="DO40" s="584"/>
      <c r="DP40" s="584"/>
      <c r="DQ40" s="585"/>
      <c r="DR40" s="580">
        <v>23.7</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302</v>
      </c>
      <c r="BZ41" s="608"/>
      <c r="CA41" s="574" t="s">
        <v>303</v>
      </c>
      <c r="CB41" s="575"/>
      <c r="CC41" s="575"/>
      <c r="CD41" s="575"/>
      <c r="CE41" s="575"/>
      <c r="CF41" s="575"/>
      <c r="CG41" s="575"/>
      <c r="CH41" s="575"/>
      <c r="CI41" s="575"/>
      <c r="CJ41" s="575"/>
      <c r="CK41" s="575"/>
      <c r="CL41" s="576"/>
      <c r="CM41" s="577">
        <v>118173462</v>
      </c>
      <c r="CN41" s="584"/>
      <c r="CO41" s="584"/>
      <c r="CP41" s="584"/>
      <c r="CQ41" s="584"/>
      <c r="CR41" s="584"/>
      <c r="CS41" s="584"/>
      <c r="CT41" s="585"/>
      <c r="CU41" s="580">
        <v>13.8</v>
      </c>
      <c r="CV41" s="581"/>
      <c r="CW41" s="581"/>
      <c r="CX41" s="582"/>
      <c r="CY41" s="583">
        <v>117199221</v>
      </c>
      <c r="CZ41" s="584"/>
      <c r="DA41" s="584"/>
      <c r="DB41" s="584"/>
      <c r="DC41" s="584"/>
      <c r="DD41" s="584"/>
      <c r="DE41" s="584"/>
      <c r="DF41" s="585"/>
      <c r="DG41" s="583">
        <v>117199221</v>
      </c>
      <c r="DH41" s="584"/>
      <c r="DI41" s="584"/>
      <c r="DJ41" s="584"/>
      <c r="DK41" s="584"/>
      <c r="DL41" s="584"/>
      <c r="DM41" s="584"/>
      <c r="DN41" s="584"/>
      <c r="DO41" s="584"/>
      <c r="DP41" s="584"/>
      <c r="DQ41" s="585"/>
      <c r="DR41" s="580">
        <v>23.7</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304</v>
      </c>
      <c r="CB42" s="575"/>
      <c r="CC42" s="575"/>
      <c r="CD42" s="575"/>
      <c r="CE42" s="575"/>
      <c r="CF42" s="575"/>
      <c r="CG42" s="575"/>
      <c r="CH42" s="575"/>
      <c r="CI42" s="575"/>
      <c r="CJ42" s="575"/>
      <c r="CK42" s="575"/>
      <c r="CL42" s="576"/>
      <c r="CM42" s="577">
        <v>112117042</v>
      </c>
      <c r="CN42" s="578"/>
      <c r="CO42" s="578"/>
      <c r="CP42" s="578"/>
      <c r="CQ42" s="578"/>
      <c r="CR42" s="578"/>
      <c r="CS42" s="578"/>
      <c r="CT42" s="579"/>
      <c r="CU42" s="580">
        <v>13.1</v>
      </c>
      <c r="CV42" s="581"/>
      <c r="CW42" s="581"/>
      <c r="CX42" s="582"/>
      <c r="CY42" s="583">
        <v>111205477</v>
      </c>
      <c r="CZ42" s="584"/>
      <c r="DA42" s="584"/>
      <c r="DB42" s="584"/>
      <c r="DC42" s="584"/>
      <c r="DD42" s="584"/>
      <c r="DE42" s="584"/>
      <c r="DF42" s="585"/>
      <c r="DG42" s="583">
        <v>111205477</v>
      </c>
      <c r="DH42" s="584"/>
      <c r="DI42" s="584"/>
      <c r="DJ42" s="584"/>
      <c r="DK42" s="584"/>
      <c r="DL42" s="584"/>
      <c r="DM42" s="584"/>
      <c r="DN42" s="584"/>
      <c r="DO42" s="584"/>
      <c r="DP42" s="584"/>
      <c r="DQ42" s="585"/>
      <c r="DR42" s="580">
        <v>22.5</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305</v>
      </c>
      <c r="AQ43" s="646"/>
      <c r="AR43" s="646"/>
      <c r="AS43" s="646"/>
      <c r="AT43" s="646"/>
      <c r="AU43" s="646"/>
      <c r="AV43" s="646"/>
      <c r="AW43" s="646"/>
      <c r="AX43" s="646"/>
      <c r="AY43" s="646"/>
      <c r="AZ43" s="646"/>
      <c r="BA43" s="646"/>
      <c r="BB43" s="646"/>
      <c r="BC43" s="647"/>
      <c r="BD43" s="645" t="s">
        <v>306</v>
      </c>
      <c r="BE43" s="646"/>
      <c r="BF43" s="646"/>
      <c r="BG43" s="646"/>
      <c r="BH43" s="646"/>
      <c r="BI43" s="646"/>
      <c r="BJ43" s="646"/>
      <c r="BK43" s="646"/>
      <c r="BL43" s="646"/>
      <c r="BM43" s="647"/>
      <c r="BN43" s="645" t="s">
        <v>307</v>
      </c>
      <c r="BO43" s="646"/>
      <c r="BP43" s="646"/>
      <c r="BQ43" s="646"/>
      <c r="BR43" s="646"/>
      <c r="BS43" s="646"/>
      <c r="BT43" s="646"/>
      <c r="BU43" s="646"/>
      <c r="BV43" s="646"/>
      <c r="BW43" s="647"/>
      <c r="BY43" s="609"/>
      <c r="BZ43" s="610"/>
      <c r="CA43" s="574" t="s">
        <v>308</v>
      </c>
      <c r="CB43" s="575"/>
      <c r="CC43" s="575"/>
      <c r="CD43" s="575"/>
      <c r="CE43" s="575"/>
      <c r="CF43" s="575"/>
      <c r="CG43" s="575"/>
      <c r="CH43" s="575"/>
      <c r="CI43" s="575"/>
      <c r="CJ43" s="575"/>
      <c r="CK43" s="575"/>
      <c r="CL43" s="576"/>
      <c r="CM43" s="577">
        <v>6056420</v>
      </c>
      <c r="CN43" s="584"/>
      <c r="CO43" s="584"/>
      <c r="CP43" s="584"/>
      <c r="CQ43" s="584"/>
      <c r="CR43" s="584"/>
      <c r="CS43" s="584"/>
      <c r="CT43" s="585"/>
      <c r="CU43" s="580">
        <v>0.7</v>
      </c>
      <c r="CV43" s="581"/>
      <c r="CW43" s="581"/>
      <c r="CX43" s="582"/>
      <c r="CY43" s="583">
        <v>5993744</v>
      </c>
      <c r="CZ43" s="584"/>
      <c r="DA43" s="584"/>
      <c r="DB43" s="584"/>
      <c r="DC43" s="584"/>
      <c r="DD43" s="584"/>
      <c r="DE43" s="584"/>
      <c r="DF43" s="585"/>
      <c r="DG43" s="583">
        <v>5993744</v>
      </c>
      <c r="DH43" s="584"/>
      <c r="DI43" s="584"/>
      <c r="DJ43" s="584"/>
      <c r="DK43" s="584"/>
      <c r="DL43" s="584"/>
      <c r="DM43" s="584"/>
      <c r="DN43" s="584"/>
      <c r="DO43" s="584"/>
      <c r="DP43" s="584"/>
      <c r="DQ43" s="585"/>
      <c r="DR43" s="580">
        <v>1.2</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309</v>
      </c>
      <c r="AQ44" s="631"/>
      <c r="AR44" s="631"/>
      <c r="AS44" s="631"/>
      <c r="AT44" s="636" t="s">
        <v>310</v>
      </c>
      <c r="AU44" s="221"/>
      <c r="AV44" s="221"/>
      <c r="AW44" s="221"/>
      <c r="AX44" s="639" t="s">
        <v>155</v>
      </c>
      <c r="AY44" s="640"/>
      <c r="AZ44" s="640"/>
      <c r="BA44" s="640"/>
      <c r="BB44" s="640"/>
      <c r="BC44" s="641"/>
      <c r="BD44" s="642">
        <v>99.4</v>
      </c>
      <c r="BE44" s="643"/>
      <c r="BF44" s="643"/>
      <c r="BG44" s="643"/>
      <c r="BH44" s="643"/>
      <c r="BI44" s="643">
        <v>98.9</v>
      </c>
      <c r="BJ44" s="643"/>
      <c r="BK44" s="643"/>
      <c r="BL44" s="643"/>
      <c r="BM44" s="644"/>
      <c r="BN44" s="642">
        <v>98.2</v>
      </c>
      <c r="BO44" s="643"/>
      <c r="BP44" s="643"/>
      <c r="BQ44" s="643"/>
      <c r="BR44" s="643"/>
      <c r="BS44" s="643">
        <v>97.9</v>
      </c>
      <c r="BT44" s="643"/>
      <c r="BU44" s="643"/>
      <c r="BV44" s="643"/>
      <c r="BW44" s="644"/>
      <c r="BY44" s="611"/>
      <c r="BZ44" s="612"/>
      <c r="CA44" s="574" t="s">
        <v>311</v>
      </c>
      <c r="CB44" s="575"/>
      <c r="CC44" s="575"/>
      <c r="CD44" s="575"/>
      <c r="CE44" s="575"/>
      <c r="CF44" s="575"/>
      <c r="CG44" s="575"/>
      <c r="CH44" s="575"/>
      <c r="CI44" s="575"/>
      <c r="CJ44" s="575"/>
      <c r="CK44" s="575"/>
      <c r="CL44" s="576"/>
      <c r="CM44" s="577">
        <v>153</v>
      </c>
      <c r="CN44" s="578"/>
      <c r="CO44" s="578"/>
      <c r="CP44" s="578"/>
      <c r="CQ44" s="578"/>
      <c r="CR44" s="578"/>
      <c r="CS44" s="578"/>
      <c r="CT44" s="579"/>
      <c r="CU44" s="580">
        <v>0</v>
      </c>
      <c r="CV44" s="581"/>
      <c r="CW44" s="581"/>
      <c r="CX44" s="582"/>
      <c r="CY44" s="583">
        <v>153</v>
      </c>
      <c r="CZ44" s="584"/>
      <c r="DA44" s="584"/>
      <c r="DB44" s="584"/>
      <c r="DC44" s="584"/>
      <c r="DD44" s="584"/>
      <c r="DE44" s="584"/>
      <c r="DF44" s="585"/>
      <c r="DG44" s="583">
        <v>153</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312</v>
      </c>
      <c r="AV45" s="210"/>
      <c r="AW45" s="210"/>
      <c r="AX45" s="574" t="s">
        <v>313</v>
      </c>
      <c r="AY45" s="575"/>
      <c r="AZ45" s="575"/>
      <c r="BA45" s="575"/>
      <c r="BB45" s="575"/>
      <c r="BC45" s="576"/>
      <c r="BD45" s="651">
        <v>99.1</v>
      </c>
      <c r="BE45" s="652"/>
      <c r="BF45" s="652"/>
      <c r="BG45" s="652"/>
      <c r="BH45" s="652"/>
      <c r="BI45" s="652">
        <v>97.3</v>
      </c>
      <c r="BJ45" s="652"/>
      <c r="BK45" s="652"/>
      <c r="BL45" s="652"/>
      <c r="BM45" s="653"/>
      <c r="BN45" s="651">
        <v>98.8</v>
      </c>
      <c r="BO45" s="652"/>
      <c r="BP45" s="652"/>
      <c r="BQ45" s="652"/>
      <c r="BR45" s="652"/>
      <c r="BS45" s="652">
        <v>96.8</v>
      </c>
      <c r="BT45" s="652"/>
      <c r="BU45" s="652"/>
      <c r="BV45" s="652"/>
      <c r="BW45" s="653"/>
      <c r="BY45" s="574" t="s">
        <v>314</v>
      </c>
      <c r="BZ45" s="575"/>
      <c r="CA45" s="575"/>
      <c r="CB45" s="575"/>
      <c r="CC45" s="575"/>
      <c r="CD45" s="575"/>
      <c r="CE45" s="575"/>
      <c r="CF45" s="575"/>
      <c r="CG45" s="575"/>
      <c r="CH45" s="575"/>
      <c r="CI45" s="575"/>
      <c r="CJ45" s="575"/>
      <c r="CK45" s="575"/>
      <c r="CL45" s="576"/>
      <c r="CM45" s="577">
        <v>378350375</v>
      </c>
      <c r="CN45" s="584"/>
      <c r="CO45" s="584"/>
      <c r="CP45" s="584"/>
      <c r="CQ45" s="584"/>
      <c r="CR45" s="584"/>
      <c r="CS45" s="584"/>
      <c r="CT45" s="585"/>
      <c r="CU45" s="580">
        <v>44.3</v>
      </c>
      <c r="CV45" s="581"/>
      <c r="CW45" s="581"/>
      <c r="CX45" s="582"/>
      <c r="CY45" s="583">
        <v>249274503</v>
      </c>
      <c r="CZ45" s="584"/>
      <c r="DA45" s="584"/>
      <c r="DB45" s="584"/>
      <c r="DC45" s="584"/>
      <c r="DD45" s="584"/>
      <c r="DE45" s="584"/>
      <c r="DF45" s="585"/>
      <c r="DG45" s="583">
        <v>133055155</v>
      </c>
      <c r="DH45" s="584"/>
      <c r="DI45" s="584"/>
      <c r="DJ45" s="584"/>
      <c r="DK45" s="584"/>
      <c r="DL45" s="584"/>
      <c r="DM45" s="584"/>
      <c r="DN45" s="584"/>
      <c r="DO45" s="584"/>
      <c r="DP45" s="584"/>
      <c r="DQ45" s="585"/>
      <c r="DR45" s="580">
        <v>26.9</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315</v>
      </c>
      <c r="AY46" s="590"/>
      <c r="AZ46" s="590"/>
      <c r="BA46" s="590"/>
      <c r="BB46" s="590"/>
      <c r="BC46" s="591"/>
      <c r="BD46" s="648">
        <v>99.9</v>
      </c>
      <c r="BE46" s="649"/>
      <c r="BF46" s="649"/>
      <c r="BG46" s="649"/>
      <c r="BH46" s="649"/>
      <c r="BI46" s="649">
        <v>99.8</v>
      </c>
      <c r="BJ46" s="649"/>
      <c r="BK46" s="649"/>
      <c r="BL46" s="649"/>
      <c r="BM46" s="650"/>
      <c r="BN46" s="648">
        <v>96.4</v>
      </c>
      <c r="BO46" s="649"/>
      <c r="BP46" s="649"/>
      <c r="BQ46" s="649"/>
      <c r="BR46" s="649"/>
      <c r="BS46" s="649">
        <v>96.3</v>
      </c>
      <c r="BT46" s="649"/>
      <c r="BU46" s="649"/>
      <c r="BV46" s="649"/>
      <c r="BW46" s="650"/>
      <c r="BY46" s="574" t="s">
        <v>316</v>
      </c>
      <c r="BZ46" s="575"/>
      <c r="CA46" s="575"/>
      <c r="CB46" s="575"/>
      <c r="CC46" s="575"/>
      <c r="CD46" s="575"/>
      <c r="CE46" s="575"/>
      <c r="CF46" s="575"/>
      <c r="CG46" s="575"/>
      <c r="CH46" s="575"/>
      <c r="CI46" s="575"/>
      <c r="CJ46" s="575"/>
      <c r="CK46" s="575"/>
      <c r="CL46" s="576"/>
      <c r="CM46" s="577">
        <v>33489511</v>
      </c>
      <c r="CN46" s="578"/>
      <c r="CO46" s="578"/>
      <c r="CP46" s="578"/>
      <c r="CQ46" s="578"/>
      <c r="CR46" s="578"/>
      <c r="CS46" s="578"/>
      <c r="CT46" s="579"/>
      <c r="CU46" s="580">
        <v>3.9</v>
      </c>
      <c r="CV46" s="581"/>
      <c r="CW46" s="581"/>
      <c r="CX46" s="582"/>
      <c r="CY46" s="583">
        <v>18983537</v>
      </c>
      <c r="CZ46" s="584"/>
      <c r="DA46" s="584"/>
      <c r="DB46" s="584"/>
      <c r="DC46" s="584"/>
      <c r="DD46" s="584"/>
      <c r="DE46" s="584"/>
      <c r="DF46" s="585"/>
      <c r="DG46" s="583">
        <v>14481266</v>
      </c>
      <c r="DH46" s="584"/>
      <c r="DI46" s="584"/>
      <c r="DJ46" s="584"/>
      <c r="DK46" s="584"/>
      <c r="DL46" s="584"/>
      <c r="DM46" s="584"/>
      <c r="DN46" s="584"/>
      <c r="DO46" s="584"/>
      <c r="DP46" s="584"/>
      <c r="DQ46" s="585"/>
      <c r="DR46" s="580">
        <v>2.9</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317</v>
      </c>
      <c r="AQ47" s="624"/>
      <c r="AR47" s="624"/>
      <c r="AS47" s="624"/>
      <c r="AT47" s="624"/>
      <c r="AU47" s="624"/>
      <c r="AV47" s="624"/>
      <c r="AW47" s="625"/>
      <c r="AX47" s="626" t="s">
        <v>318</v>
      </c>
      <c r="AY47" s="626"/>
      <c r="AZ47" s="626"/>
      <c r="BA47" s="626"/>
      <c r="BB47" s="626"/>
      <c r="BC47" s="626"/>
      <c r="BD47" s="627">
        <v>4443430</v>
      </c>
      <c r="BE47" s="628"/>
      <c r="BF47" s="628"/>
      <c r="BG47" s="628"/>
      <c r="BH47" s="628"/>
      <c r="BI47" s="628"/>
      <c r="BJ47" s="628"/>
      <c r="BK47" s="628"/>
      <c r="BL47" s="628"/>
      <c r="BM47" s="629"/>
      <c r="BN47" s="627">
        <v>8269529</v>
      </c>
      <c r="BO47" s="628"/>
      <c r="BP47" s="628"/>
      <c r="BQ47" s="628"/>
      <c r="BR47" s="628"/>
      <c r="BS47" s="628"/>
      <c r="BT47" s="628"/>
      <c r="BU47" s="628"/>
      <c r="BV47" s="628"/>
      <c r="BW47" s="629"/>
      <c r="BY47" s="574" t="s">
        <v>319</v>
      </c>
      <c r="BZ47" s="575"/>
      <c r="CA47" s="575"/>
      <c r="CB47" s="575"/>
      <c r="CC47" s="575"/>
      <c r="CD47" s="575"/>
      <c r="CE47" s="575"/>
      <c r="CF47" s="575"/>
      <c r="CG47" s="575"/>
      <c r="CH47" s="575"/>
      <c r="CI47" s="575"/>
      <c r="CJ47" s="575"/>
      <c r="CK47" s="575"/>
      <c r="CL47" s="576"/>
      <c r="CM47" s="577">
        <v>4627054</v>
      </c>
      <c r="CN47" s="584"/>
      <c r="CO47" s="584"/>
      <c r="CP47" s="584"/>
      <c r="CQ47" s="584"/>
      <c r="CR47" s="584"/>
      <c r="CS47" s="584"/>
      <c r="CT47" s="585"/>
      <c r="CU47" s="580">
        <v>0.5</v>
      </c>
      <c r="CV47" s="581"/>
      <c r="CW47" s="581"/>
      <c r="CX47" s="582"/>
      <c r="CY47" s="583">
        <v>1579482</v>
      </c>
      <c r="CZ47" s="584"/>
      <c r="DA47" s="584"/>
      <c r="DB47" s="584"/>
      <c r="DC47" s="584"/>
      <c r="DD47" s="584"/>
      <c r="DE47" s="584"/>
      <c r="DF47" s="585"/>
      <c r="DG47" s="583">
        <v>1556730</v>
      </c>
      <c r="DH47" s="584"/>
      <c r="DI47" s="584"/>
      <c r="DJ47" s="584"/>
      <c r="DK47" s="584"/>
      <c r="DL47" s="584"/>
      <c r="DM47" s="584"/>
      <c r="DN47" s="584"/>
      <c r="DO47" s="584"/>
      <c r="DP47" s="584"/>
      <c r="DQ47" s="585"/>
      <c r="DR47" s="580">
        <v>0.3</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320</v>
      </c>
      <c r="AQ48" s="617"/>
      <c r="AR48" s="617"/>
      <c r="AS48" s="617"/>
      <c r="AT48" s="617"/>
      <c r="AU48" s="617"/>
      <c r="AV48" s="617"/>
      <c r="AW48" s="618"/>
      <c r="AX48" s="619" t="s">
        <v>321</v>
      </c>
      <c r="AY48" s="619"/>
      <c r="AZ48" s="619"/>
      <c r="BA48" s="619"/>
      <c r="BB48" s="619"/>
      <c r="BC48" s="619"/>
      <c r="BD48" s="620">
        <v>4443430</v>
      </c>
      <c r="BE48" s="621"/>
      <c r="BF48" s="621"/>
      <c r="BG48" s="621"/>
      <c r="BH48" s="621"/>
      <c r="BI48" s="621"/>
      <c r="BJ48" s="621"/>
      <c r="BK48" s="621"/>
      <c r="BL48" s="621"/>
      <c r="BM48" s="622"/>
      <c r="BN48" s="620">
        <v>8269529</v>
      </c>
      <c r="BO48" s="621"/>
      <c r="BP48" s="621"/>
      <c r="BQ48" s="621"/>
      <c r="BR48" s="621"/>
      <c r="BS48" s="621"/>
      <c r="BT48" s="621"/>
      <c r="BU48" s="621"/>
      <c r="BV48" s="621"/>
      <c r="BW48" s="622"/>
      <c r="BY48" s="574" t="s">
        <v>322</v>
      </c>
      <c r="BZ48" s="575"/>
      <c r="CA48" s="575"/>
      <c r="CB48" s="575"/>
      <c r="CC48" s="575"/>
      <c r="CD48" s="575"/>
      <c r="CE48" s="575"/>
      <c r="CF48" s="575"/>
      <c r="CG48" s="575"/>
      <c r="CH48" s="575"/>
      <c r="CI48" s="575"/>
      <c r="CJ48" s="575"/>
      <c r="CK48" s="575"/>
      <c r="CL48" s="576"/>
      <c r="CM48" s="577">
        <v>278371931</v>
      </c>
      <c r="CN48" s="578"/>
      <c r="CO48" s="578"/>
      <c r="CP48" s="578"/>
      <c r="CQ48" s="578"/>
      <c r="CR48" s="578"/>
      <c r="CS48" s="578"/>
      <c r="CT48" s="579"/>
      <c r="CU48" s="580">
        <v>32.6</v>
      </c>
      <c r="CV48" s="581"/>
      <c r="CW48" s="581"/>
      <c r="CX48" s="582"/>
      <c r="CY48" s="583">
        <v>176729986</v>
      </c>
      <c r="CZ48" s="584"/>
      <c r="DA48" s="584"/>
      <c r="DB48" s="584"/>
      <c r="DC48" s="584"/>
      <c r="DD48" s="584"/>
      <c r="DE48" s="584"/>
      <c r="DF48" s="585"/>
      <c r="DG48" s="583">
        <v>107896006</v>
      </c>
      <c r="DH48" s="584"/>
      <c r="DI48" s="584"/>
      <c r="DJ48" s="584"/>
      <c r="DK48" s="584"/>
      <c r="DL48" s="584"/>
      <c r="DM48" s="584"/>
      <c r="DN48" s="584"/>
      <c r="DO48" s="584"/>
      <c r="DP48" s="584"/>
      <c r="DQ48" s="585"/>
      <c r="DR48" s="580">
        <v>21.8</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323</v>
      </c>
      <c r="BZ49" s="575"/>
      <c r="CA49" s="575"/>
      <c r="CB49" s="575"/>
      <c r="CC49" s="575"/>
      <c r="CD49" s="575"/>
      <c r="CE49" s="575"/>
      <c r="CF49" s="575"/>
      <c r="CG49" s="575"/>
      <c r="CH49" s="575"/>
      <c r="CI49" s="575"/>
      <c r="CJ49" s="575"/>
      <c r="CK49" s="575"/>
      <c r="CL49" s="576"/>
      <c r="CM49" s="577">
        <v>9311172</v>
      </c>
      <c r="CN49" s="584"/>
      <c r="CO49" s="584"/>
      <c r="CP49" s="584"/>
      <c r="CQ49" s="584"/>
      <c r="CR49" s="584"/>
      <c r="CS49" s="584"/>
      <c r="CT49" s="585"/>
      <c r="CU49" s="580">
        <v>1.1000000000000001</v>
      </c>
      <c r="CV49" s="581"/>
      <c r="CW49" s="581"/>
      <c r="CX49" s="582"/>
      <c r="CY49" s="583">
        <v>9311172</v>
      </c>
      <c r="CZ49" s="584"/>
      <c r="DA49" s="584"/>
      <c r="DB49" s="584"/>
      <c r="DC49" s="584"/>
      <c r="DD49" s="584"/>
      <c r="DE49" s="584"/>
      <c r="DF49" s="585"/>
      <c r="DG49" s="583">
        <v>9105445</v>
      </c>
      <c r="DH49" s="584"/>
      <c r="DI49" s="584"/>
      <c r="DJ49" s="584"/>
      <c r="DK49" s="584"/>
      <c r="DL49" s="584"/>
      <c r="DM49" s="584"/>
      <c r="DN49" s="584"/>
      <c r="DO49" s="584"/>
      <c r="DP49" s="584"/>
      <c r="DQ49" s="585"/>
      <c r="DR49" s="580">
        <v>1.8</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324</v>
      </c>
      <c r="BZ50" s="575"/>
      <c r="CA50" s="575"/>
      <c r="CB50" s="575"/>
      <c r="CC50" s="575"/>
      <c r="CD50" s="575"/>
      <c r="CE50" s="575"/>
      <c r="CF50" s="575"/>
      <c r="CG50" s="575"/>
      <c r="CH50" s="575"/>
      <c r="CI50" s="575"/>
      <c r="CJ50" s="575"/>
      <c r="CK50" s="575"/>
      <c r="CL50" s="576"/>
      <c r="CM50" s="577">
        <v>45074929</v>
      </c>
      <c r="CN50" s="578"/>
      <c r="CO50" s="578"/>
      <c r="CP50" s="578"/>
      <c r="CQ50" s="578"/>
      <c r="CR50" s="578"/>
      <c r="CS50" s="578"/>
      <c r="CT50" s="579"/>
      <c r="CU50" s="580">
        <v>5.3</v>
      </c>
      <c r="CV50" s="581"/>
      <c r="CW50" s="581"/>
      <c r="CX50" s="582"/>
      <c r="CY50" s="583">
        <v>42252411</v>
      </c>
      <c r="CZ50" s="584"/>
      <c r="DA50" s="584"/>
      <c r="DB50" s="584"/>
      <c r="DC50" s="584"/>
      <c r="DD50" s="584"/>
      <c r="DE50" s="584"/>
      <c r="DF50" s="585"/>
      <c r="DG50" s="583" t="s">
        <v>120</v>
      </c>
      <c r="DH50" s="584"/>
      <c r="DI50" s="584"/>
      <c r="DJ50" s="584"/>
      <c r="DK50" s="584"/>
      <c r="DL50" s="584"/>
      <c r="DM50" s="584"/>
      <c r="DN50" s="584"/>
      <c r="DO50" s="584"/>
      <c r="DP50" s="584"/>
      <c r="DQ50" s="585"/>
      <c r="DR50" s="580" t="s">
        <v>120</v>
      </c>
      <c r="DS50" s="581"/>
      <c r="DT50" s="581"/>
      <c r="DU50" s="581"/>
      <c r="DV50" s="581"/>
      <c r="DW50" s="581"/>
      <c r="DX50" s="613"/>
    </row>
    <row r="51" spans="2:128" ht="11.25" customHeight="1" x14ac:dyDescent="0.2">
      <c r="B51" s="210" t="s">
        <v>325</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326</v>
      </c>
      <c r="BZ51" s="575"/>
      <c r="CA51" s="575"/>
      <c r="CB51" s="575"/>
      <c r="CC51" s="575"/>
      <c r="CD51" s="575"/>
      <c r="CE51" s="575"/>
      <c r="CF51" s="575"/>
      <c r="CG51" s="575"/>
      <c r="CH51" s="575"/>
      <c r="CI51" s="575"/>
      <c r="CJ51" s="575"/>
      <c r="CK51" s="575"/>
      <c r="CL51" s="576"/>
      <c r="CM51" s="577">
        <v>583193</v>
      </c>
      <c r="CN51" s="584"/>
      <c r="CO51" s="584"/>
      <c r="CP51" s="584"/>
      <c r="CQ51" s="584"/>
      <c r="CR51" s="584"/>
      <c r="CS51" s="584"/>
      <c r="CT51" s="585"/>
      <c r="CU51" s="580">
        <v>0.1</v>
      </c>
      <c r="CV51" s="581"/>
      <c r="CW51" s="581"/>
      <c r="CX51" s="582"/>
      <c r="CY51" s="583">
        <v>358693</v>
      </c>
      <c r="CZ51" s="584"/>
      <c r="DA51" s="584"/>
      <c r="DB51" s="584"/>
      <c r="DC51" s="584"/>
      <c r="DD51" s="584"/>
      <c r="DE51" s="584"/>
      <c r="DF51" s="585"/>
      <c r="DG51" s="583" t="s">
        <v>120</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2">
      <c r="B52" s="615" t="s">
        <v>327</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328</v>
      </c>
      <c r="BZ52" s="575"/>
      <c r="CA52" s="575"/>
      <c r="CB52" s="575"/>
      <c r="CC52" s="575"/>
      <c r="CD52" s="575"/>
      <c r="CE52" s="575"/>
      <c r="CF52" s="575"/>
      <c r="CG52" s="575"/>
      <c r="CH52" s="575"/>
      <c r="CI52" s="575"/>
      <c r="CJ52" s="575"/>
      <c r="CK52" s="575"/>
      <c r="CL52" s="576"/>
      <c r="CM52" s="577">
        <v>6892585</v>
      </c>
      <c r="CN52" s="578"/>
      <c r="CO52" s="578"/>
      <c r="CP52" s="578"/>
      <c r="CQ52" s="578"/>
      <c r="CR52" s="578"/>
      <c r="CS52" s="578"/>
      <c r="CT52" s="579"/>
      <c r="CU52" s="580">
        <v>0.8</v>
      </c>
      <c r="CV52" s="581"/>
      <c r="CW52" s="581"/>
      <c r="CX52" s="582"/>
      <c r="CY52" s="583">
        <v>59222</v>
      </c>
      <c r="CZ52" s="584"/>
      <c r="DA52" s="584"/>
      <c r="DB52" s="584"/>
      <c r="DC52" s="584"/>
      <c r="DD52" s="584"/>
      <c r="DE52" s="584"/>
      <c r="DF52" s="585"/>
      <c r="DG52" s="583">
        <v>15708</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329</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330</v>
      </c>
      <c r="BZ53" s="575"/>
      <c r="CA53" s="575"/>
      <c r="CB53" s="575"/>
      <c r="CC53" s="575"/>
      <c r="CD53" s="575"/>
      <c r="CE53" s="575"/>
      <c r="CF53" s="575"/>
      <c r="CG53" s="575"/>
      <c r="CH53" s="575"/>
      <c r="CI53" s="575"/>
      <c r="CJ53" s="575"/>
      <c r="CK53" s="575"/>
      <c r="CL53" s="576"/>
      <c r="CM53" s="577" t="s">
        <v>120</v>
      </c>
      <c r="CN53" s="578"/>
      <c r="CO53" s="578"/>
      <c r="CP53" s="578"/>
      <c r="CQ53" s="578"/>
      <c r="CR53" s="578"/>
      <c r="CS53" s="578"/>
      <c r="CT53" s="579"/>
      <c r="CU53" s="580" t="s">
        <v>120</v>
      </c>
      <c r="CV53" s="581"/>
      <c r="CW53" s="581"/>
      <c r="CX53" s="582"/>
      <c r="CY53" s="583" t="s">
        <v>208</v>
      </c>
      <c r="CZ53" s="584"/>
      <c r="DA53" s="584"/>
      <c r="DB53" s="584"/>
      <c r="DC53" s="584"/>
      <c r="DD53" s="584"/>
      <c r="DE53" s="584"/>
      <c r="DF53" s="585"/>
      <c r="DG53" s="583" t="s">
        <v>129</v>
      </c>
      <c r="DH53" s="584"/>
      <c r="DI53" s="584"/>
      <c r="DJ53" s="584"/>
      <c r="DK53" s="584"/>
      <c r="DL53" s="584"/>
      <c r="DM53" s="584"/>
      <c r="DN53" s="584"/>
      <c r="DO53" s="584"/>
      <c r="DP53" s="584"/>
      <c r="DQ53" s="585"/>
      <c r="DR53" s="580" t="s">
        <v>120</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331</v>
      </c>
      <c r="BZ54" s="575"/>
      <c r="CA54" s="575"/>
      <c r="CB54" s="575"/>
      <c r="CC54" s="575"/>
      <c r="CD54" s="575"/>
      <c r="CE54" s="575"/>
      <c r="CF54" s="575"/>
      <c r="CG54" s="575"/>
      <c r="CH54" s="575"/>
      <c r="CI54" s="575"/>
      <c r="CJ54" s="575"/>
      <c r="CK54" s="575"/>
      <c r="CL54" s="576"/>
      <c r="CM54" s="577">
        <v>132126439</v>
      </c>
      <c r="CN54" s="578"/>
      <c r="CO54" s="578"/>
      <c r="CP54" s="578"/>
      <c r="CQ54" s="578"/>
      <c r="CR54" s="578"/>
      <c r="CS54" s="578"/>
      <c r="CT54" s="579"/>
      <c r="CU54" s="580">
        <v>15.5</v>
      </c>
      <c r="CV54" s="581"/>
      <c r="CW54" s="581"/>
      <c r="CX54" s="582"/>
      <c r="CY54" s="583">
        <v>8782797</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332</v>
      </c>
      <c r="BZ55" s="575"/>
      <c r="CA55" s="575"/>
      <c r="CB55" s="575"/>
      <c r="CC55" s="575"/>
      <c r="CD55" s="575"/>
      <c r="CE55" s="575"/>
      <c r="CF55" s="575"/>
      <c r="CG55" s="575"/>
      <c r="CH55" s="575"/>
      <c r="CI55" s="575"/>
      <c r="CJ55" s="575"/>
      <c r="CK55" s="575"/>
      <c r="CL55" s="576"/>
      <c r="CM55" s="577">
        <v>1292565</v>
      </c>
      <c r="CN55" s="578"/>
      <c r="CO55" s="578"/>
      <c r="CP55" s="578"/>
      <c r="CQ55" s="578"/>
      <c r="CR55" s="578"/>
      <c r="CS55" s="578"/>
      <c r="CT55" s="579"/>
      <c r="CU55" s="580">
        <v>0.2</v>
      </c>
      <c r="CV55" s="581"/>
      <c r="CW55" s="581"/>
      <c r="CX55" s="582"/>
      <c r="CY55" s="583">
        <v>92441</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302</v>
      </c>
      <c r="BZ56" s="608"/>
      <c r="CA56" s="574" t="s">
        <v>333</v>
      </c>
      <c r="CB56" s="575"/>
      <c r="CC56" s="575"/>
      <c r="CD56" s="575"/>
      <c r="CE56" s="575"/>
      <c r="CF56" s="575"/>
      <c r="CG56" s="575"/>
      <c r="CH56" s="575"/>
      <c r="CI56" s="575"/>
      <c r="CJ56" s="575"/>
      <c r="CK56" s="575"/>
      <c r="CL56" s="576"/>
      <c r="CM56" s="577">
        <v>127807502</v>
      </c>
      <c r="CN56" s="578"/>
      <c r="CO56" s="578"/>
      <c r="CP56" s="578"/>
      <c r="CQ56" s="578"/>
      <c r="CR56" s="578"/>
      <c r="CS56" s="578"/>
      <c r="CT56" s="579"/>
      <c r="CU56" s="580">
        <v>15</v>
      </c>
      <c r="CV56" s="581"/>
      <c r="CW56" s="581"/>
      <c r="CX56" s="582"/>
      <c r="CY56" s="583">
        <v>8758505</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334</v>
      </c>
      <c r="CB57" s="575"/>
      <c r="CC57" s="575"/>
      <c r="CD57" s="575"/>
      <c r="CE57" s="575"/>
      <c r="CF57" s="575"/>
      <c r="CG57" s="575"/>
      <c r="CH57" s="575"/>
      <c r="CI57" s="575"/>
      <c r="CJ57" s="575"/>
      <c r="CK57" s="575"/>
      <c r="CL57" s="576"/>
      <c r="CM57" s="577">
        <v>70919118</v>
      </c>
      <c r="CN57" s="578"/>
      <c r="CO57" s="578"/>
      <c r="CP57" s="578"/>
      <c r="CQ57" s="578"/>
      <c r="CR57" s="578"/>
      <c r="CS57" s="578"/>
      <c r="CT57" s="579"/>
      <c r="CU57" s="580">
        <v>8.3000000000000007</v>
      </c>
      <c r="CV57" s="581"/>
      <c r="CW57" s="581"/>
      <c r="CX57" s="582"/>
      <c r="CY57" s="583">
        <v>658702</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335</v>
      </c>
      <c r="CB58" s="575"/>
      <c r="CC58" s="575"/>
      <c r="CD58" s="575"/>
      <c r="CE58" s="575"/>
      <c r="CF58" s="575"/>
      <c r="CG58" s="575"/>
      <c r="CH58" s="575"/>
      <c r="CI58" s="575"/>
      <c r="CJ58" s="575"/>
      <c r="CK58" s="575"/>
      <c r="CL58" s="576"/>
      <c r="CM58" s="577">
        <v>36094379</v>
      </c>
      <c r="CN58" s="578"/>
      <c r="CO58" s="578"/>
      <c r="CP58" s="578"/>
      <c r="CQ58" s="578"/>
      <c r="CR58" s="578"/>
      <c r="CS58" s="578"/>
      <c r="CT58" s="579"/>
      <c r="CU58" s="580">
        <v>4.2</v>
      </c>
      <c r="CV58" s="581"/>
      <c r="CW58" s="581"/>
      <c r="CX58" s="582"/>
      <c r="CY58" s="583">
        <v>6682798</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336</v>
      </c>
      <c r="CB59" s="575"/>
      <c r="CC59" s="575"/>
      <c r="CD59" s="575"/>
      <c r="CE59" s="575"/>
      <c r="CF59" s="575"/>
      <c r="CG59" s="575"/>
      <c r="CH59" s="575"/>
      <c r="CI59" s="575"/>
      <c r="CJ59" s="575"/>
      <c r="CK59" s="575"/>
      <c r="CL59" s="576"/>
      <c r="CM59" s="577">
        <v>4318937</v>
      </c>
      <c r="CN59" s="578"/>
      <c r="CO59" s="578"/>
      <c r="CP59" s="578"/>
      <c r="CQ59" s="578"/>
      <c r="CR59" s="578"/>
      <c r="CS59" s="578"/>
      <c r="CT59" s="579"/>
      <c r="CU59" s="580">
        <v>0.5</v>
      </c>
      <c r="CV59" s="581"/>
      <c r="CW59" s="581"/>
      <c r="CX59" s="582"/>
      <c r="CY59" s="583">
        <v>24292</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337</v>
      </c>
      <c r="CB60" s="575"/>
      <c r="CC60" s="575"/>
      <c r="CD60" s="575"/>
      <c r="CE60" s="575"/>
      <c r="CF60" s="575"/>
      <c r="CG60" s="575"/>
      <c r="CH60" s="575"/>
      <c r="CI60" s="575"/>
      <c r="CJ60" s="575"/>
      <c r="CK60" s="575"/>
      <c r="CL60" s="576"/>
      <c r="CM60" s="577" t="s">
        <v>129</v>
      </c>
      <c r="CN60" s="578"/>
      <c r="CO60" s="578"/>
      <c r="CP60" s="578"/>
      <c r="CQ60" s="578"/>
      <c r="CR60" s="578"/>
      <c r="CS60" s="578"/>
      <c r="CT60" s="579"/>
      <c r="CU60" s="580" t="s">
        <v>129</v>
      </c>
      <c r="CV60" s="581"/>
      <c r="CW60" s="581"/>
      <c r="CX60" s="582"/>
      <c r="CY60" s="583" t="s">
        <v>129</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338</v>
      </c>
      <c r="BZ61" s="590"/>
      <c r="CA61" s="590"/>
      <c r="CB61" s="590"/>
      <c r="CC61" s="590"/>
      <c r="CD61" s="590"/>
      <c r="CE61" s="590"/>
      <c r="CF61" s="590"/>
      <c r="CG61" s="590"/>
      <c r="CH61" s="590"/>
      <c r="CI61" s="590"/>
      <c r="CJ61" s="590"/>
      <c r="CK61" s="590"/>
      <c r="CL61" s="591"/>
      <c r="CM61" s="592">
        <v>853901582</v>
      </c>
      <c r="CN61" s="593"/>
      <c r="CO61" s="593"/>
      <c r="CP61" s="593"/>
      <c r="CQ61" s="593"/>
      <c r="CR61" s="593"/>
      <c r="CS61" s="593"/>
      <c r="CT61" s="594"/>
      <c r="CU61" s="595">
        <v>100</v>
      </c>
      <c r="CV61" s="596"/>
      <c r="CW61" s="596"/>
      <c r="CX61" s="597"/>
      <c r="CY61" s="598">
        <v>563592390</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iXpDM97NlosB4URcCcMvcI0ps4lP+HrrjJPYdeuWBNlhlvmcNdJXEG6p3jtPf+Wj0nSmi7k5saRm+VpQ0e9NFw==" saltValue="irtWdgZpkP+dm8erbhdH1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339</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340</v>
      </c>
      <c r="DK2" s="1077"/>
      <c r="DL2" s="1077"/>
      <c r="DM2" s="1077"/>
      <c r="DN2" s="1077"/>
      <c r="DO2" s="1078"/>
      <c r="DP2" s="229"/>
      <c r="DQ2" s="1076" t="s">
        <v>341</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342</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343</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344</v>
      </c>
      <c r="B5" s="966"/>
      <c r="C5" s="966"/>
      <c r="D5" s="966"/>
      <c r="E5" s="966"/>
      <c r="F5" s="966"/>
      <c r="G5" s="966"/>
      <c r="H5" s="966"/>
      <c r="I5" s="966"/>
      <c r="J5" s="966"/>
      <c r="K5" s="966"/>
      <c r="L5" s="966"/>
      <c r="M5" s="966"/>
      <c r="N5" s="966"/>
      <c r="O5" s="966"/>
      <c r="P5" s="967"/>
      <c r="Q5" s="971" t="s">
        <v>345</v>
      </c>
      <c r="R5" s="972"/>
      <c r="S5" s="972"/>
      <c r="T5" s="972"/>
      <c r="U5" s="973"/>
      <c r="V5" s="971" t="s">
        <v>346</v>
      </c>
      <c r="W5" s="972"/>
      <c r="X5" s="972"/>
      <c r="Y5" s="972"/>
      <c r="Z5" s="973"/>
      <c r="AA5" s="971" t="s">
        <v>347</v>
      </c>
      <c r="AB5" s="972"/>
      <c r="AC5" s="972"/>
      <c r="AD5" s="972"/>
      <c r="AE5" s="972"/>
      <c r="AF5" s="1079" t="s">
        <v>348</v>
      </c>
      <c r="AG5" s="972"/>
      <c r="AH5" s="972"/>
      <c r="AI5" s="972"/>
      <c r="AJ5" s="985"/>
      <c r="AK5" s="972" t="s">
        <v>349</v>
      </c>
      <c r="AL5" s="972"/>
      <c r="AM5" s="972"/>
      <c r="AN5" s="972"/>
      <c r="AO5" s="973"/>
      <c r="AP5" s="971" t="s">
        <v>350</v>
      </c>
      <c r="AQ5" s="972"/>
      <c r="AR5" s="972"/>
      <c r="AS5" s="972"/>
      <c r="AT5" s="973"/>
      <c r="AU5" s="971" t="s">
        <v>351</v>
      </c>
      <c r="AV5" s="972"/>
      <c r="AW5" s="972"/>
      <c r="AX5" s="972"/>
      <c r="AY5" s="985"/>
      <c r="AZ5" s="233"/>
      <c r="BA5" s="233"/>
      <c r="BB5" s="233"/>
      <c r="BC5" s="233"/>
      <c r="BD5" s="233"/>
      <c r="BE5" s="234"/>
      <c r="BF5" s="234"/>
      <c r="BG5" s="234"/>
      <c r="BH5" s="234"/>
      <c r="BI5" s="234"/>
      <c r="BJ5" s="234"/>
      <c r="BK5" s="234"/>
      <c r="BL5" s="234"/>
      <c r="BM5" s="234"/>
      <c r="BN5" s="234"/>
      <c r="BO5" s="234"/>
      <c r="BP5" s="234"/>
      <c r="BQ5" s="965" t="s">
        <v>352</v>
      </c>
      <c r="BR5" s="966"/>
      <c r="BS5" s="966"/>
      <c r="BT5" s="966"/>
      <c r="BU5" s="966"/>
      <c r="BV5" s="966"/>
      <c r="BW5" s="966"/>
      <c r="BX5" s="966"/>
      <c r="BY5" s="966"/>
      <c r="BZ5" s="966"/>
      <c r="CA5" s="966"/>
      <c r="CB5" s="966"/>
      <c r="CC5" s="966"/>
      <c r="CD5" s="966"/>
      <c r="CE5" s="966"/>
      <c r="CF5" s="966"/>
      <c r="CG5" s="967"/>
      <c r="CH5" s="971" t="s">
        <v>353</v>
      </c>
      <c r="CI5" s="972"/>
      <c r="CJ5" s="972"/>
      <c r="CK5" s="972"/>
      <c r="CL5" s="973"/>
      <c r="CM5" s="971" t="s">
        <v>354</v>
      </c>
      <c r="CN5" s="972"/>
      <c r="CO5" s="972"/>
      <c r="CP5" s="972"/>
      <c r="CQ5" s="973"/>
      <c r="CR5" s="971" t="s">
        <v>355</v>
      </c>
      <c r="CS5" s="972"/>
      <c r="CT5" s="972"/>
      <c r="CU5" s="972"/>
      <c r="CV5" s="973"/>
      <c r="CW5" s="971" t="s">
        <v>356</v>
      </c>
      <c r="CX5" s="972"/>
      <c r="CY5" s="972"/>
      <c r="CZ5" s="972"/>
      <c r="DA5" s="973"/>
      <c r="DB5" s="971" t="s">
        <v>357</v>
      </c>
      <c r="DC5" s="972"/>
      <c r="DD5" s="972"/>
      <c r="DE5" s="972"/>
      <c r="DF5" s="973"/>
      <c r="DG5" s="1069" t="s">
        <v>358</v>
      </c>
      <c r="DH5" s="1070"/>
      <c r="DI5" s="1070"/>
      <c r="DJ5" s="1070"/>
      <c r="DK5" s="1071"/>
      <c r="DL5" s="1069" t="s">
        <v>359</v>
      </c>
      <c r="DM5" s="1070"/>
      <c r="DN5" s="1070"/>
      <c r="DO5" s="1070"/>
      <c r="DP5" s="1071"/>
      <c r="DQ5" s="971" t="s">
        <v>360</v>
      </c>
      <c r="DR5" s="972"/>
      <c r="DS5" s="972"/>
      <c r="DT5" s="972"/>
      <c r="DU5" s="973"/>
      <c r="DV5" s="971" t="s">
        <v>351</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361</v>
      </c>
      <c r="C7" s="1024"/>
      <c r="D7" s="1024"/>
      <c r="E7" s="1024"/>
      <c r="F7" s="1024"/>
      <c r="G7" s="1024"/>
      <c r="H7" s="1024"/>
      <c r="I7" s="1024"/>
      <c r="J7" s="1024"/>
      <c r="K7" s="1024"/>
      <c r="L7" s="1024"/>
      <c r="M7" s="1024"/>
      <c r="N7" s="1024"/>
      <c r="O7" s="1024"/>
      <c r="P7" s="1025"/>
      <c r="Q7" s="1087">
        <v>956706</v>
      </c>
      <c r="R7" s="1088"/>
      <c r="S7" s="1088"/>
      <c r="T7" s="1088"/>
      <c r="U7" s="1088"/>
      <c r="V7" s="1088">
        <v>918128</v>
      </c>
      <c r="W7" s="1088"/>
      <c r="X7" s="1088"/>
      <c r="Y7" s="1088"/>
      <c r="Z7" s="1088"/>
      <c r="AA7" s="1088">
        <v>38578</v>
      </c>
      <c r="AB7" s="1088"/>
      <c r="AC7" s="1088"/>
      <c r="AD7" s="1088"/>
      <c r="AE7" s="1089"/>
      <c r="AF7" s="1090">
        <v>20044</v>
      </c>
      <c r="AG7" s="1091"/>
      <c r="AH7" s="1091"/>
      <c r="AI7" s="1091"/>
      <c r="AJ7" s="1092"/>
      <c r="AK7" s="1093">
        <v>120</v>
      </c>
      <c r="AL7" s="1094"/>
      <c r="AM7" s="1094"/>
      <c r="AN7" s="1094"/>
      <c r="AO7" s="1094"/>
      <c r="AP7" s="1094">
        <v>1209056</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565</v>
      </c>
      <c r="BT7" s="1085"/>
      <c r="BU7" s="1085"/>
      <c r="BV7" s="1085"/>
      <c r="BW7" s="1085"/>
      <c r="BX7" s="1085"/>
      <c r="BY7" s="1085"/>
      <c r="BZ7" s="1085"/>
      <c r="CA7" s="1085"/>
      <c r="CB7" s="1085"/>
      <c r="CC7" s="1085"/>
      <c r="CD7" s="1085"/>
      <c r="CE7" s="1085"/>
      <c r="CF7" s="1085"/>
      <c r="CG7" s="1097"/>
      <c r="CH7" s="1081">
        <v>1</v>
      </c>
      <c r="CI7" s="1082"/>
      <c r="CJ7" s="1082"/>
      <c r="CK7" s="1082"/>
      <c r="CL7" s="1083"/>
      <c r="CM7" s="1081">
        <v>160</v>
      </c>
      <c r="CN7" s="1082"/>
      <c r="CO7" s="1082"/>
      <c r="CP7" s="1082"/>
      <c r="CQ7" s="1083"/>
      <c r="CR7" s="1081">
        <v>10</v>
      </c>
      <c r="CS7" s="1082"/>
      <c r="CT7" s="1082"/>
      <c r="CU7" s="1082"/>
      <c r="CV7" s="1083"/>
      <c r="CW7" s="1081" t="s">
        <v>497</v>
      </c>
      <c r="CX7" s="1082"/>
      <c r="CY7" s="1082"/>
      <c r="CZ7" s="1082"/>
      <c r="DA7" s="1083"/>
      <c r="DB7" s="1081" t="s">
        <v>497</v>
      </c>
      <c r="DC7" s="1082"/>
      <c r="DD7" s="1082"/>
      <c r="DE7" s="1082"/>
      <c r="DF7" s="1083"/>
      <c r="DG7" s="1081" t="s">
        <v>497</v>
      </c>
      <c r="DH7" s="1082"/>
      <c r="DI7" s="1082"/>
      <c r="DJ7" s="1082"/>
      <c r="DK7" s="1083"/>
      <c r="DL7" s="1081" t="s">
        <v>497</v>
      </c>
      <c r="DM7" s="1082"/>
      <c r="DN7" s="1082"/>
      <c r="DO7" s="1082"/>
      <c r="DP7" s="1083"/>
      <c r="DQ7" s="1081" t="s">
        <v>497</v>
      </c>
      <c r="DR7" s="1082"/>
      <c r="DS7" s="1082"/>
      <c r="DT7" s="1082"/>
      <c r="DU7" s="1083"/>
      <c r="DV7" s="1084"/>
      <c r="DW7" s="1085"/>
      <c r="DX7" s="1085"/>
      <c r="DY7" s="1085"/>
      <c r="DZ7" s="1086"/>
      <c r="EA7" s="235"/>
    </row>
    <row r="8" spans="1:131" s="236" customFormat="1" ht="26.25" customHeight="1" x14ac:dyDescent="0.2">
      <c r="A8" s="239">
        <v>2</v>
      </c>
      <c r="B8" s="1009" t="s">
        <v>362</v>
      </c>
      <c r="C8" s="1010"/>
      <c r="D8" s="1010"/>
      <c r="E8" s="1010"/>
      <c r="F8" s="1010"/>
      <c r="G8" s="1010"/>
      <c r="H8" s="1010"/>
      <c r="I8" s="1010"/>
      <c r="J8" s="1010"/>
      <c r="K8" s="1010"/>
      <c r="L8" s="1010"/>
      <c r="M8" s="1010"/>
      <c r="N8" s="1010"/>
      <c r="O8" s="1010"/>
      <c r="P8" s="1011"/>
      <c r="Q8" s="1015">
        <v>169499</v>
      </c>
      <c r="R8" s="1013"/>
      <c r="S8" s="1013"/>
      <c r="T8" s="1013"/>
      <c r="U8" s="1013"/>
      <c r="V8" s="1013">
        <v>169499</v>
      </c>
      <c r="W8" s="1013"/>
      <c r="X8" s="1013"/>
      <c r="Y8" s="1013"/>
      <c r="Z8" s="1013"/>
      <c r="AA8" s="1013" t="s">
        <v>497</v>
      </c>
      <c r="AB8" s="1013"/>
      <c r="AC8" s="1013"/>
      <c r="AD8" s="1013"/>
      <c r="AE8" s="1016"/>
      <c r="AF8" s="1066" t="s">
        <v>363</v>
      </c>
      <c r="AG8" s="1067"/>
      <c r="AH8" s="1067"/>
      <c r="AI8" s="1067"/>
      <c r="AJ8" s="1068"/>
      <c r="AK8" s="1062">
        <v>133365</v>
      </c>
      <c r="AL8" s="1063"/>
      <c r="AM8" s="1063"/>
      <c r="AN8" s="1063"/>
      <c r="AO8" s="1063"/>
      <c r="AP8" s="1063">
        <v>287175</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566</v>
      </c>
      <c r="BT8" s="963"/>
      <c r="BU8" s="963"/>
      <c r="BV8" s="963"/>
      <c r="BW8" s="963"/>
      <c r="BX8" s="963"/>
      <c r="BY8" s="963"/>
      <c r="BZ8" s="963"/>
      <c r="CA8" s="963"/>
      <c r="CB8" s="963"/>
      <c r="CC8" s="963"/>
      <c r="CD8" s="963"/>
      <c r="CE8" s="963"/>
      <c r="CF8" s="963"/>
      <c r="CG8" s="984"/>
      <c r="CH8" s="959">
        <v>-1</v>
      </c>
      <c r="CI8" s="960"/>
      <c r="CJ8" s="960"/>
      <c r="CK8" s="960"/>
      <c r="CL8" s="961"/>
      <c r="CM8" s="959">
        <v>65</v>
      </c>
      <c r="CN8" s="960"/>
      <c r="CO8" s="960"/>
      <c r="CP8" s="960"/>
      <c r="CQ8" s="961"/>
      <c r="CR8" s="959">
        <v>11</v>
      </c>
      <c r="CS8" s="960"/>
      <c r="CT8" s="960"/>
      <c r="CU8" s="960"/>
      <c r="CV8" s="961"/>
      <c r="CW8" s="959">
        <v>4</v>
      </c>
      <c r="CX8" s="960"/>
      <c r="CY8" s="960"/>
      <c r="CZ8" s="960"/>
      <c r="DA8" s="961"/>
      <c r="DB8" s="959" t="s">
        <v>497</v>
      </c>
      <c r="DC8" s="960"/>
      <c r="DD8" s="960"/>
      <c r="DE8" s="960"/>
      <c r="DF8" s="961"/>
      <c r="DG8" s="959" t="s">
        <v>497</v>
      </c>
      <c r="DH8" s="960"/>
      <c r="DI8" s="960"/>
      <c r="DJ8" s="960"/>
      <c r="DK8" s="961"/>
      <c r="DL8" s="959" t="s">
        <v>497</v>
      </c>
      <c r="DM8" s="960"/>
      <c r="DN8" s="960"/>
      <c r="DO8" s="960"/>
      <c r="DP8" s="961"/>
      <c r="DQ8" s="959" t="s">
        <v>497</v>
      </c>
      <c r="DR8" s="960"/>
      <c r="DS8" s="960"/>
      <c r="DT8" s="960"/>
      <c r="DU8" s="961"/>
      <c r="DV8" s="962"/>
      <c r="DW8" s="963"/>
      <c r="DX8" s="963"/>
      <c r="DY8" s="963"/>
      <c r="DZ8" s="964"/>
      <c r="EA8" s="235"/>
    </row>
    <row r="9" spans="1:131" s="236" customFormat="1" ht="26.25" customHeight="1" x14ac:dyDescent="0.2">
      <c r="A9" s="239">
        <v>3</v>
      </c>
      <c r="B9" s="1009" t="s">
        <v>364</v>
      </c>
      <c r="C9" s="1010"/>
      <c r="D9" s="1010"/>
      <c r="E9" s="1010"/>
      <c r="F9" s="1010"/>
      <c r="G9" s="1010"/>
      <c r="H9" s="1010"/>
      <c r="I9" s="1010"/>
      <c r="J9" s="1010"/>
      <c r="K9" s="1010"/>
      <c r="L9" s="1010"/>
      <c r="M9" s="1010"/>
      <c r="N9" s="1010"/>
      <c r="O9" s="1010"/>
      <c r="P9" s="1011"/>
      <c r="Q9" s="1015">
        <v>1698</v>
      </c>
      <c r="R9" s="1013"/>
      <c r="S9" s="1013"/>
      <c r="T9" s="1013"/>
      <c r="U9" s="1013"/>
      <c r="V9" s="1013">
        <v>1698</v>
      </c>
      <c r="W9" s="1013"/>
      <c r="X9" s="1013"/>
      <c r="Y9" s="1013"/>
      <c r="Z9" s="1013"/>
      <c r="AA9" s="1013" t="s">
        <v>497</v>
      </c>
      <c r="AB9" s="1013"/>
      <c r="AC9" s="1013"/>
      <c r="AD9" s="1013"/>
      <c r="AE9" s="1016"/>
      <c r="AF9" s="1066" t="s">
        <v>363</v>
      </c>
      <c r="AG9" s="1067"/>
      <c r="AH9" s="1067"/>
      <c r="AI9" s="1067"/>
      <c r="AJ9" s="1068"/>
      <c r="AK9" s="1062" t="s">
        <v>497</v>
      </c>
      <c r="AL9" s="1063"/>
      <c r="AM9" s="1063"/>
      <c r="AN9" s="1063"/>
      <c r="AO9" s="1063"/>
      <c r="AP9" s="1063">
        <v>3400</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567</v>
      </c>
      <c r="BT9" s="963"/>
      <c r="BU9" s="963"/>
      <c r="BV9" s="963"/>
      <c r="BW9" s="963"/>
      <c r="BX9" s="963"/>
      <c r="BY9" s="963"/>
      <c r="BZ9" s="963"/>
      <c r="CA9" s="963"/>
      <c r="CB9" s="963"/>
      <c r="CC9" s="963"/>
      <c r="CD9" s="963"/>
      <c r="CE9" s="963"/>
      <c r="CF9" s="963"/>
      <c r="CG9" s="984"/>
      <c r="CH9" s="959">
        <v>-1</v>
      </c>
      <c r="CI9" s="960"/>
      <c r="CJ9" s="960"/>
      <c r="CK9" s="960"/>
      <c r="CL9" s="961"/>
      <c r="CM9" s="959">
        <v>21</v>
      </c>
      <c r="CN9" s="960"/>
      <c r="CO9" s="960"/>
      <c r="CP9" s="960"/>
      <c r="CQ9" s="961"/>
      <c r="CR9" s="959">
        <v>2</v>
      </c>
      <c r="CS9" s="960"/>
      <c r="CT9" s="960"/>
      <c r="CU9" s="960"/>
      <c r="CV9" s="961"/>
      <c r="CW9" s="959">
        <v>20</v>
      </c>
      <c r="CX9" s="960"/>
      <c r="CY9" s="960"/>
      <c r="CZ9" s="960"/>
      <c r="DA9" s="961"/>
      <c r="DB9" s="959" t="s">
        <v>497</v>
      </c>
      <c r="DC9" s="960"/>
      <c r="DD9" s="960"/>
      <c r="DE9" s="960"/>
      <c r="DF9" s="961"/>
      <c r="DG9" s="959" t="s">
        <v>497</v>
      </c>
      <c r="DH9" s="960"/>
      <c r="DI9" s="960"/>
      <c r="DJ9" s="960"/>
      <c r="DK9" s="961"/>
      <c r="DL9" s="959" t="s">
        <v>497</v>
      </c>
      <c r="DM9" s="960"/>
      <c r="DN9" s="960"/>
      <c r="DO9" s="960"/>
      <c r="DP9" s="961"/>
      <c r="DQ9" s="959" t="s">
        <v>497</v>
      </c>
      <c r="DR9" s="960"/>
      <c r="DS9" s="960"/>
      <c r="DT9" s="960"/>
      <c r="DU9" s="961"/>
      <c r="DV9" s="962"/>
      <c r="DW9" s="963"/>
      <c r="DX9" s="963"/>
      <c r="DY9" s="963"/>
      <c r="DZ9" s="964"/>
      <c r="EA9" s="235"/>
    </row>
    <row r="10" spans="1:131" s="236" customFormat="1" ht="26.25" customHeight="1" x14ac:dyDescent="0.2">
      <c r="A10" s="239">
        <v>4</v>
      </c>
      <c r="B10" s="1009" t="s">
        <v>365</v>
      </c>
      <c r="C10" s="1010"/>
      <c r="D10" s="1010"/>
      <c r="E10" s="1010"/>
      <c r="F10" s="1010"/>
      <c r="G10" s="1010"/>
      <c r="H10" s="1010"/>
      <c r="I10" s="1010"/>
      <c r="J10" s="1010"/>
      <c r="K10" s="1010"/>
      <c r="L10" s="1010"/>
      <c r="M10" s="1010"/>
      <c r="N10" s="1010"/>
      <c r="O10" s="1010"/>
      <c r="P10" s="1011"/>
      <c r="Q10" s="1015">
        <v>893</v>
      </c>
      <c r="R10" s="1013"/>
      <c r="S10" s="1013"/>
      <c r="T10" s="1013"/>
      <c r="U10" s="1013"/>
      <c r="V10" s="1013">
        <v>204</v>
      </c>
      <c r="W10" s="1013"/>
      <c r="X10" s="1013"/>
      <c r="Y10" s="1013"/>
      <c r="Z10" s="1013"/>
      <c r="AA10" s="1013">
        <v>688</v>
      </c>
      <c r="AB10" s="1013"/>
      <c r="AC10" s="1013"/>
      <c r="AD10" s="1013"/>
      <c r="AE10" s="1016"/>
      <c r="AF10" s="1066" t="s">
        <v>366</v>
      </c>
      <c r="AG10" s="1067"/>
      <c r="AH10" s="1067"/>
      <c r="AI10" s="1067"/>
      <c r="AJ10" s="1068"/>
      <c r="AK10" s="1062">
        <v>18</v>
      </c>
      <c r="AL10" s="1063"/>
      <c r="AM10" s="1063"/>
      <c r="AN10" s="1063"/>
      <c r="AO10" s="1063"/>
      <c r="AP10" s="1063">
        <v>1646</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568</v>
      </c>
      <c r="BT10" s="963"/>
      <c r="BU10" s="963"/>
      <c r="BV10" s="963"/>
      <c r="BW10" s="963"/>
      <c r="BX10" s="963"/>
      <c r="BY10" s="963"/>
      <c r="BZ10" s="963"/>
      <c r="CA10" s="963"/>
      <c r="CB10" s="963"/>
      <c r="CC10" s="963"/>
      <c r="CD10" s="963"/>
      <c r="CE10" s="963"/>
      <c r="CF10" s="963"/>
      <c r="CG10" s="984"/>
      <c r="CH10" s="959">
        <v>-2</v>
      </c>
      <c r="CI10" s="960"/>
      <c r="CJ10" s="960"/>
      <c r="CK10" s="960"/>
      <c r="CL10" s="961"/>
      <c r="CM10" s="959">
        <v>25</v>
      </c>
      <c r="CN10" s="960"/>
      <c r="CO10" s="960"/>
      <c r="CP10" s="960"/>
      <c r="CQ10" s="961"/>
      <c r="CR10" s="959">
        <v>5</v>
      </c>
      <c r="CS10" s="960"/>
      <c r="CT10" s="960"/>
      <c r="CU10" s="960"/>
      <c r="CV10" s="961"/>
      <c r="CW10" s="959" t="s">
        <v>497</v>
      </c>
      <c r="CX10" s="960"/>
      <c r="CY10" s="960"/>
      <c r="CZ10" s="960"/>
      <c r="DA10" s="961"/>
      <c r="DB10" s="959" t="s">
        <v>497</v>
      </c>
      <c r="DC10" s="960"/>
      <c r="DD10" s="960"/>
      <c r="DE10" s="960"/>
      <c r="DF10" s="961"/>
      <c r="DG10" s="959" t="s">
        <v>497</v>
      </c>
      <c r="DH10" s="960"/>
      <c r="DI10" s="960"/>
      <c r="DJ10" s="960"/>
      <c r="DK10" s="961"/>
      <c r="DL10" s="959" t="s">
        <v>497</v>
      </c>
      <c r="DM10" s="960"/>
      <c r="DN10" s="960"/>
      <c r="DO10" s="960"/>
      <c r="DP10" s="961"/>
      <c r="DQ10" s="959" t="s">
        <v>497</v>
      </c>
      <c r="DR10" s="960"/>
      <c r="DS10" s="960"/>
      <c r="DT10" s="960"/>
      <c r="DU10" s="961"/>
      <c r="DV10" s="962"/>
      <c r="DW10" s="963"/>
      <c r="DX10" s="963"/>
      <c r="DY10" s="963"/>
      <c r="DZ10" s="964"/>
      <c r="EA10" s="235"/>
    </row>
    <row r="11" spans="1:131" s="236" customFormat="1" ht="26.25" customHeight="1" x14ac:dyDescent="0.2">
      <c r="A11" s="239">
        <v>5</v>
      </c>
      <c r="B11" s="1009" t="s">
        <v>367</v>
      </c>
      <c r="C11" s="1010"/>
      <c r="D11" s="1010"/>
      <c r="E11" s="1010"/>
      <c r="F11" s="1010"/>
      <c r="G11" s="1010"/>
      <c r="H11" s="1010"/>
      <c r="I11" s="1010"/>
      <c r="J11" s="1010"/>
      <c r="K11" s="1010"/>
      <c r="L11" s="1010"/>
      <c r="M11" s="1010"/>
      <c r="N11" s="1010"/>
      <c r="O11" s="1010"/>
      <c r="P11" s="1011"/>
      <c r="Q11" s="1015">
        <v>2191</v>
      </c>
      <c r="R11" s="1013"/>
      <c r="S11" s="1013"/>
      <c r="T11" s="1013"/>
      <c r="U11" s="1013"/>
      <c r="V11" s="1013">
        <v>2136</v>
      </c>
      <c r="W11" s="1013"/>
      <c r="X11" s="1013"/>
      <c r="Y11" s="1013"/>
      <c r="Z11" s="1013"/>
      <c r="AA11" s="1013">
        <v>55</v>
      </c>
      <c r="AB11" s="1013"/>
      <c r="AC11" s="1013"/>
      <c r="AD11" s="1013"/>
      <c r="AE11" s="1016"/>
      <c r="AF11" s="1066">
        <v>55</v>
      </c>
      <c r="AG11" s="1067"/>
      <c r="AH11" s="1067"/>
      <c r="AI11" s="1067"/>
      <c r="AJ11" s="1068"/>
      <c r="AK11" s="1062">
        <v>1229</v>
      </c>
      <c r="AL11" s="1063"/>
      <c r="AM11" s="1063"/>
      <c r="AN11" s="1063"/>
      <c r="AO11" s="1063"/>
      <c r="AP11" s="1063">
        <v>5284</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569</v>
      </c>
      <c r="BT11" s="963"/>
      <c r="BU11" s="963"/>
      <c r="BV11" s="963"/>
      <c r="BW11" s="963"/>
      <c r="BX11" s="963"/>
      <c r="BY11" s="963"/>
      <c r="BZ11" s="963"/>
      <c r="CA11" s="963"/>
      <c r="CB11" s="963"/>
      <c r="CC11" s="963"/>
      <c r="CD11" s="963"/>
      <c r="CE11" s="963"/>
      <c r="CF11" s="963"/>
      <c r="CG11" s="984"/>
      <c r="CH11" s="959">
        <v>30</v>
      </c>
      <c r="CI11" s="960"/>
      <c r="CJ11" s="960"/>
      <c r="CK11" s="960"/>
      <c r="CL11" s="961"/>
      <c r="CM11" s="959">
        <v>3220</v>
      </c>
      <c r="CN11" s="960"/>
      <c r="CO11" s="960"/>
      <c r="CP11" s="960"/>
      <c r="CQ11" s="961"/>
      <c r="CR11" s="959">
        <v>3770</v>
      </c>
      <c r="CS11" s="960"/>
      <c r="CT11" s="960"/>
      <c r="CU11" s="960"/>
      <c r="CV11" s="961"/>
      <c r="CW11" s="959">
        <v>938</v>
      </c>
      <c r="CX11" s="960"/>
      <c r="CY11" s="960"/>
      <c r="CZ11" s="960"/>
      <c r="DA11" s="961"/>
      <c r="DB11" s="959" t="s">
        <v>497</v>
      </c>
      <c r="DC11" s="960"/>
      <c r="DD11" s="960"/>
      <c r="DE11" s="960"/>
      <c r="DF11" s="961"/>
      <c r="DG11" s="959" t="s">
        <v>497</v>
      </c>
      <c r="DH11" s="960"/>
      <c r="DI11" s="960"/>
      <c r="DJ11" s="960"/>
      <c r="DK11" s="961"/>
      <c r="DL11" s="959" t="s">
        <v>497</v>
      </c>
      <c r="DM11" s="960"/>
      <c r="DN11" s="960"/>
      <c r="DO11" s="960"/>
      <c r="DP11" s="961"/>
      <c r="DQ11" s="959" t="s">
        <v>497</v>
      </c>
      <c r="DR11" s="960"/>
      <c r="DS11" s="960"/>
      <c r="DT11" s="960"/>
      <c r="DU11" s="961"/>
      <c r="DV11" s="962"/>
      <c r="DW11" s="963"/>
      <c r="DX11" s="963"/>
      <c r="DY11" s="963"/>
      <c r="DZ11" s="964"/>
      <c r="EA11" s="235"/>
    </row>
    <row r="12" spans="1:131" s="236" customFormat="1" ht="26.25" customHeight="1" x14ac:dyDescent="0.2">
      <c r="A12" s="239">
        <v>6</v>
      </c>
      <c r="B12" s="1009" t="s">
        <v>368</v>
      </c>
      <c r="C12" s="1010"/>
      <c r="D12" s="1010"/>
      <c r="E12" s="1010"/>
      <c r="F12" s="1010"/>
      <c r="G12" s="1010"/>
      <c r="H12" s="1010"/>
      <c r="I12" s="1010"/>
      <c r="J12" s="1010"/>
      <c r="K12" s="1010"/>
      <c r="L12" s="1010"/>
      <c r="M12" s="1010"/>
      <c r="N12" s="1010"/>
      <c r="O12" s="1010"/>
      <c r="P12" s="1011"/>
      <c r="Q12" s="1015">
        <v>83</v>
      </c>
      <c r="R12" s="1013"/>
      <c r="S12" s="1013"/>
      <c r="T12" s="1013"/>
      <c r="U12" s="1013"/>
      <c r="V12" s="1013">
        <v>47</v>
      </c>
      <c r="W12" s="1013"/>
      <c r="X12" s="1013"/>
      <c r="Y12" s="1013"/>
      <c r="Z12" s="1013"/>
      <c r="AA12" s="1013">
        <v>36</v>
      </c>
      <c r="AB12" s="1013"/>
      <c r="AC12" s="1013"/>
      <c r="AD12" s="1013"/>
      <c r="AE12" s="1016"/>
      <c r="AF12" s="1066" t="s">
        <v>366</v>
      </c>
      <c r="AG12" s="1067"/>
      <c r="AH12" s="1067"/>
      <c r="AI12" s="1067"/>
      <c r="AJ12" s="1068"/>
      <c r="AK12" s="1062">
        <v>0</v>
      </c>
      <c r="AL12" s="1063"/>
      <c r="AM12" s="1063"/>
      <c r="AN12" s="1063"/>
      <c r="AO12" s="1063"/>
      <c r="AP12" s="1063">
        <v>69</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570</v>
      </c>
      <c r="BT12" s="963"/>
      <c r="BU12" s="963"/>
      <c r="BV12" s="963"/>
      <c r="BW12" s="963"/>
      <c r="BX12" s="963"/>
      <c r="BY12" s="963"/>
      <c r="BZ12" s="963"/>
      <c r="CA12" s="963"/>
      <c r="CB12" s="963"/>
      <c r="CC12" s="963"/>
      <c r="CD12" s="963"/>
      <c r="CE12" s="963"/>
      <c r="CF12" s="963"/>
      <c r="CG12" s="984"/>
      <c r="CH12" s="959">
        <v>1653</v>
      </c>
      <c r="CI12" s="960"/>
      <c r="CJ12" s="960"/>
      <c r="CK12" s="960"/>
      <c r="CL12" s="961"/>
      <c r="CM12" s="959">
        <v>5985</v>
      </c>
      <c r="CN12" s="960"/>
      <c r="CO12" s="960"/>
      <c r="CP12" s="960"/>
      <c r="CQ12" s="961"/>
      <c r="CR12" s="959">
        <v>1099</v>
      </c>
      <c r="CS12" s="960"/>
      <c r="CT12" s="960"/>
      <c r="CU12" s="960"/>
      <c r="CV12" s="961"/>
      <c r="CW12" s="959">
        <v>4433</v>
      </c>
      <c r="CX12" s="960"/>
      <c r="CY12" s="960"/>
      <c r="CZ12" s="960"/>
      <c r="DA12" s="961"/>
      <c r="DB12" s="959">
        <v>3400</v>
      </c>
      <c r="DC12" s="960"/>
      <c r="DD12" s="960"/>
      <c r="DE12" s="960"/>
      <c r="DF12" s="961"/>
      <c r="DG12" s="959" t="s">
        <v>497</v>
      </c>
      <c r="DH12" s="960"/>
      <c r="DI12" s="960"/>
      <c r="DJ12" s="960"/>
      <c r="DK12" s="961"/>
      <c r="DL12" s="959" t="s">
        <v>497</v>
      </c>
      <c r="DM12" s="960"/>
      <c r="DN12" s="960"/>
      <c r="DO12" s="960"/>
      <c r="DP12" s="961"/>
      <c r="DQ12" s="959" t="s">
        <v>497</v>
      </c>
      <c r="DR12" s="960"/>
      <c r="DS12" s="960"/>
      <c r="DT12" s="960"/>
      <c r="DU12" s="961"/>
      <c r="DV12" s="962"/>
      <c r="DW12" s="963"/>
      <c r="DX12" s="963"/>
      <c r="DY12" s="963"/>
      <c r="DZ12" s="964"/>
      <c r="EA12" s="235"/>
    </row>
    <row r="13" spans="1:131" s="236" customFormat="1" ht="26.25" customHeight="1" x14ac:dyDescent="0.2">
      <c r="A13" s="239">
        <v>7</v>
      </c>
      <c r="B13" s="1009" t="s">
        <v>369</v>
      </c>
      <c r="C13" s="1010"/>
      <c r="D13" s="1010"/>
      <c r="E13" s="1010"/>
      <c r="F13" s="1010"/>
      <c r="G13" s="1010"/>
      <c r="H13" s="1010"/>
      <c r="I13" s="1010"/>
      <c r="J13" s="1010"/>
      <c r="K13" s="1010"/>
      <c r="L13" s="1010"/>
      <c r="M13" s="1010"/>
      <c r="N13" s="1010"/>
      <c r="O13" s="1010"/>
      <c r="P13" s="1011"/>
      <c r="Q13" s="1015">
        <v>579</v>
      </c>
      <c r="R13" s="1013"/>
      <c r="S13" s="1013"/>
      <c r="T13" s="1013"/>
      <c r="U13" s="1013"/>
      <c r="V13" s="1013">
        <v>432</v>
      </c>
      <c r="W13" s="1013"/>
      <c r="X13" s="1013"/>
      <c r="Y13" s="1013"/>
      <c r="Z13" s="1013"/>
      <c r="AA13" s="1013">
        <v>147</v>
      </c>
      <c r="AB13" s="1013"/>
      <c r="AC13" s="1013"/>
      <c r="AD13" s="1013"/>
      <c r="AE13" s="1016"/>
      <c r="AF13" s="1066" t="s">
        <v>363</v>
      </c>
      <c r="AG13" s="1067"/>
      <c r="AH13" s="1067"/>
      <c r="AI13" s="1067"/>
      <c r="AJ13" s="1068"/>
      <c r="AK13" s="1062">
        <v>0</v>
      </c>
      <c r="AL13" s="1063"/>
      <c r="AM13" s="1063"/>
      <c r="AN13" s="1063"/>
      <c r="AO13" s="1063"/>
      <c r="AP13" s="1063" t="s">
        <v>497</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571</v>
      </c>
      <c r="BT13" s="963"/>
      <c r="BU13" s="963"/>
      <c r="BV13" s="963"/>
      <c r="BW13" s="963"/>
      <c r="BX13" s="963"/>
      <c r="BY13" s="963"/>
      <c r="BZ13" s="963"/>
      <c r="CA13" s="963"/>
      <c r="CB13" s="963"/>
      <c r="CC13" s="963"/>
      <c r="CD13" s="963"/>
      <c r="CE13" s="963"/>
      <c r="CF13" s="963"/>
      <c r="CG13" s="984"/>
      <c r="CH13" s="959">
        <v>1</v>
      </c>
      <c r="CI13" s="960"/>
      <c r="CJ13" s="960"/>
      <c r="CK13" s="960"/>
      <c r="CL13" s="961"/>
      <c r="CM13" s="959">
        <v>795</v>
      </c>
      <c r="CN13" s="960"/>
      <c r="CO13" s="960"/>
      <c r="CP13" s="960"/>
      <c r="CQ13" s="961"/>
      <c r="CR13" s="959">
        <v>300</v>
      </c>
      <c r="CS13" s="960"/>
      <c r="CT13" s="960"/>
      <c r="CU13" s="960"/>
      <c r="CV13" s="961"/>
      <c r="CW13" s="959" t="s">
        <v>497</v>
      </c>
      <c r="CX13" s="960"/>
      <c r="CY13" s="960"/>
      <c r="CZ13" s="960"/>
      <c r="DA13" s="961"/>
      <c r="DB13" s="959" t="s">
        <v>497</v>
      </c>
      <c r="DC13" s="960"/>
      <c r="DD13" s="960"/>
      <c r="DE13" s="960"/>
      <c r="DF13" s="961"/>
      <c r="DG13" s="959" t="s">
        <v>497</v>
      </c>
      <c r="DH13" s="960"/>
      <c r="DI13" s="960"/>
      <c r="DJ13" s="960"/>
      <c r="DK13" s="961"/>
      <c r="DL13" s="959" t="s">
        <v>497</v>
      </c>
      <c r="DM13" s="960"/>
      <c r="DN13" s="960"/>
      <c r="DO13" s="960"/>
      <c r="DP13" s="961"/>
      <c r="DQ13" s="959" t="s">
        <v>497</v>
      </c>
      <c r="DR13" s="960"/>
      <c r="DS13" s="960"/>
      <c r="DT13" s="960"/>
      <c r="DU13" s="961"/>
      <c r="DV13" s="962"/>
      <c r="DW13" s="963"/>
      <c r="DX13" s="963"/>
      <c r="DY13" s="963"/>
      <c r="DZ13" s="964"/>
      <c r="EA13" s="235"/>
    </row>
    <row r="14" spans="1:131" s="236" customFormat="1" ht="26.25" customHeight="1" x14ac:dyDescent="0.2">
      <c r="A14" s="239">
        <v>8</v>
      </c>
      <c r="B14" s="1009" t="s">
        <v>370</v>
      </c>
      <c r="C14" s="1010"/>
      <c r="D14" s="1010"/>
      <c r="E14" s="1010"/>
      <c r="F14" s="1010"/>
      <c r="G14" s="1010"/>
      <c r="H14" s="1010"/>
      <c r="I14" s="1010"/>
      <c r="J14" s="1010"/>
      <c r="K14" s="1010"/>
      <c r="L14" s="1010"/>
      <c r="M14" s="1010"/>
      <c r="N14" s="1010"/>
      <c r="O14" s="1010"/>
      <c r="P14" s="1011"/>
      <c r="Q14" s="1015">
        <v>279</v>
      </c>
      <c r="R14" s="1013"/>
      <c r="S14" s="1013"/>
      <c r="T14" s="1013"/>
      <c r="U14" s="1013"/>
      <c r="V14" s="1013">
        <v>10</v>
      </c>
      <c r="W14" s="1013"/>
      <c r="X14" s="1013"/>
      <c r="Y14" s="1013"/>
      <c r="Z14" s="1013"/>
      <c r="AA14" s="1013">
        <v>270</v>
      </c>
      <c r="AB14" s="1013"/>
      <c r="AC14" s="1013"/>
      <c r="AD14" s="1013"/>
      <c r="AE14" s="1016"/>
      <c r="AF14" s="1066" t="s">
        <v>363</v>
      </c>
      <c r="AG14" s="1067"/>
      <c r="AH14" s="1067"/>
      <c r="AI14" s="1067"/>
      <c r="AJ14" s="1068"/>
      <c r="AK14" s="1062" t="s">
        <v>497</v>
      </c>
      <c r="AL14" s="1063"/>
      <c r="AM14" s="1063"/>
      <c r="AN14" s="1063"/>
      <c r="AO14" s="1063"/>
      <c r="AP14" s="1063" t="s">
        <v>497</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572</v>
      </c>
      <c r="BT14" s="963"/>
      <c r="BU14" s="963"/>
      <c r="BV14" s="963"/>
      <c r="BW14" s="963"/>
      <c r="BX14" s="963"/>
      <c r="BY14" s="963"/>
      <c r="BZ14" s="963"/>
      <c r="CA14" s="963"/>
      <c r="CB14" s="963"/>
      <c r="CC14" s="963"/>
      <c r="CD14" s="963"/>
      <c r="CE14" s="963"/>
      <c r="CF14" s="963"/>
      <c r="CG14" s="984"/>
      <c r="CH14" s="959">
        <v>1</v>
      </c>
      <c r="CI14" s="960"/>
      <c r="CJ14" s="960"/>
      <c r="CK14" s="960"/>
      <c r="CL14" s="961"/>
      <c r="CM14" s="959">
        <v>395</v>
      </c>
      <c r="CN14" s="960"/>
      <c r="CO14" s="960"/>
      <c r="CP14" s="960"/>
      <c r="CQ14" s="961"/>
      <c r="CR14" s="959">
        <v>175</v>
      </c>
      <c r="CS14" s="960"/>
      <c r="CT14" s="960"/>
      <c r="CU14" s="960"/>
      <c r="CV14" s="961"/>
      <c r="CW14" s="959" t="s">
        <v>497</v>
      </c>
      <c r="CX14" s="960"/>
      <c r="CY14" s="960"/>
      <c r="CZ14" s="960"/>
      <c r="DA14" s="961"/>
      <c r="DB14" s="959" t="s">
        <v>497</v>
      </c>
      <c r="DC14" s="960"/>
      <c r="DD14" s="960"/>
      <c r="DE14" s="960"/>
      <c r="DF14" s="961"/>
      <c r="DG14" s="959" t="s">
        <v>497</v>
      </c>
      <c r="DH14" s="960"/>
      <c r="DI14" s="960"/>
      <c r="DJ14" s="960"/>
      <c r="DK14" s="961"/>
      <c r="DL14" s="959" t="s">
        <v>497</v>
      </c>
      <c r="DM14" s="960"/>
      <c r="DN14" s="960"/>
      <c r="DO14" s="960"/>
      <c r="DP14" s="961"/>
      <c r="DQ14" s="959" t="s">
        <v>497</v>
      </c>
      <c r="DR14" s="960"/>
      <c r="DS14" s="960"/>
      <c r="DT14" s="960"/>
      <c r="DU14" s="961"/>
      <c r="DV14" s="962"/>
      <c r="DW14" s="963"/>
      <c r="DX14" s="963"/>
      <c r="DY14" s="963"/>
      <c r="DZ14" s="964"/>
      <c r="EA14" s="235"/>
    </row>
    <row r="15" spans="1:131" s="236" customFormat="1" ht="26.25" customHeight="1" x14ac:dyDescent="0.2">
      <c r="A15" s="239">
        <v>9</v>
      </c>
      <c r="B15" s="1009" t="s">
        <v>371</v>
      </c>
      <c r="C15" s="1010"/>
      <c r="D15" s="1010"/>
      <c r="E15" s="1010"/>
      <c r="F15" s="1010"/>
      <c r="G15" s="1010"/>
      <c r="H15" s="1010"/>
      <c r="I15" s="1010"/>
      <c r="J15" s="1010"/>
      <c r="K15" s="1010"/>
      <c r="L15" s="1010"/>
      <c r="M15" s="1010"/>
      <c r="N15" s="1010"/>
      <c r="O15" s="1010"/>
      <c r="P15" s="1011"/>
      <c r="Q15" s="1015">
        <v>402</v>
      </c>
      <c r="R15" s="1013"/>
      <c r="S15" s="1013"/>
      <c r="T15" s="1013"/>
      <c r="U15" s="1013"/>
      <c r="V15" s="1013">
        <v>269</v>
      </c>
      <c r="W15" s="1013"/>
      <c r="X15" s="1013"/>
      <c r="Y15" s="1013"/>
      <c r="Z15" s="1013"/>
      <c r="AA15" s="1013">
        <v>133</v>
      </c>
      <c r="AB15" s="1013"/>
      <c r="AC15" s="1013"/>
      <c r="AD15" s="1013"/>
      <c r="AE15" s="1016"/>
      <c r="AF15" s="1066" t="s">
        <v>363</v>
      </c>
      <c r="AG15" s="1067"/>
      <c r="AH15" s="1067"/>
      <c r="AI15" s="1067"/>
      <c r="AJ15" s="1068"/>
      <c r="AK15" s="1062">
        <v>14</v>
      </c>
      <c r="AL15" s="1063"/>
      <c r="AM15" s="1063"/>
      <c r="AN15" s="1063"/>
      <c r="AO15" s="1063"/>
      <c r="AP15" s="1063">
        <v>4110</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573</v>
      </c>
      <c r="BT15" s="963"/>
      <c r="BU15" s="963"/>
      <c r="BV15" s="963"/>
      <c r="BW15" s="963"/>
      <c r="BX15" s="963"/>
      <c r="BY15" s="963"/>
      <c r="BZ15" s="963"/>
      <c r="CA15" s="963"/>
      <c r="CB15" s="963"/>
      <c r="CC15" s="963"/>
      <c r="CD15" s="963"/>
      <c r="CE15" s="963"/>
      <c r="CF15" s="963"/>
      <c r="CG15" s="984"/>
      <c r="CH15" s="959">
        <v>11</v>
      </c>
      <c r="CI15" s="960"/>
      <c r="CJ15" s="960"/>
      <c r="CK15" s="960"/>
      <c r="CL15" s="961"/>
      <c r="CM15" s="959">
        <v>703</v>
      </c>
      <c r="CN15" s="960"/>
      <c r="CO15" s="960"/>
      <c r="CP15" s="960"/>
      <c r="CQ15" s="961"/>
      <c r="CR15" s="959">
        <v>382</v>
      </c>
      <c r="CS15" s="960"/>
      <c r="CT15" s="960"/>
      <c r="CU15" s="960"/>
      <c r="CV15" s="961"/>
      <c r="CW15" s="959" t="s">
        <v>497</v>
      </c>
      <c r="CX15" s="960"/>
      <c r="CY15" s="960"/>
      <c r="CZ15" s="960"/>
      <c r="DA15" s="961"/>
      <c r="DB15" s="959" t="s">
        <v>497</v>
      </c>
      <c r="DC15" s="960"/>
      <c r="DD15" s="960"/>
      <c r="DE15" s="960"/>
      <c r="DF15" s="961"/>
      <c r="DG15" s="959" t="s">
        <v>497</v>
      </c>
      <c r="DH15" s="960"/>
      <c r="DI15" s="960"/>
      <c r="DJ15" s="960"/>
      <c r="DK15" s="961"/>
      <c r="DL15" s="959" t="s">
        <v>497</v>
      </c>
      <c r="DM15" s="960"/>
      <c r="DN15" s="960"/>
      <c r="DO15" s="960"/>
      <c r="DP15" s="961"/>
      <c r="DQ15" s="959" t="s">
        <v>497</v>
      </c>
      <c r="DR15" s="960"/>
      <c r="DS15" s="960"/>
      <c r="DT15" s="960"/>
      <c r="DU15" s="961"/>
      <c r="DV15" s="962"/>
      <c r="DW15" s="963"/>
      <c r="DX15" s="963"/>
      <c r="DY15" s="963"/>
      <c r="DZ15" s="964"/>
      <c r="EA15" s="235"/>
    </row>
    <row r="16" spans="1:131" s="236" customFormat="1" ht="26.25" customHeight="1" x14ac:dyDescent="0.2">
      <c r="A16" s="239">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574</v>
      </c>
      <c r="BT16" s="963"/>
      <c r="BU16" s="963"/>
      <c r="BV16" s="963"/>
      <c r="BW16" s="963"/>
      <c r="BX16" s="963"/>
      <c r="BY16" s="963"/>
      <c r="BZ16" s="963"/>
      <c r="CA16" s="963"/>
      <c r="CB16" s="963"/>
      <c r="CC16" s="963"/>
      <c r="CD16" s="963"/>
      <c r="CE16" s="963"/>
      <c r="CF16" s="963"/>
      <c r="CG16" s="984"/>
      <c r="CH16" s="959">
        <v>65</v>
      </c>
      <c r="CI16" s="960"/>
      <c r="CJ16" s="960"/>
      <c r="CK16" s="960"/>
      <c r="CL16" s="961"/>
      <c r="CM16" s="959">
        <v>2674</v>
      </c>
      <c r="CN16" s="960"/>
      <c r="CO16" s="960"/>
      <c r="CP16" s="960"/>
      <c r="CQ16" s="961"/>
      <c r="CR16" s="959">
        <v>2000</v>
      </c>
      <c r="CS16" s="960"/>
      <c r="CT16" s="960"/>
      <c r="CU16" s="960"/>
      <c r="CV16" s="961"/>
      <c r="CW16" s="959" t="s">
        <v>497</v>
      </c>
      <c r="CX16" s="960"/>
      <c r="CY16" s="960"/>
      <c r="CZ16" s="960"/>
      <c r="DA16" s="961"/>
      <c r="DB16" s="959" t="s">
        <v>497</v>
      </c>
      <c r="DC16" s="960"/>
      <c r="DD16" s="960"/>
      <c r="DE16" s="960"/>
      <c r="DF16" s="961"/>
      <c r="DG16" s="959" t="s">
        <v>497</v>
      </c>
      <c r="DH16" s="960"/>
      <c r="DI16" s="960"/>
      <c r="DJ16" s="960"/>
      <c r="DK16" s="961"/>
      <c r="DL16" s="959" t="s">
        <v>497</v>
      </c>
      <c r="DM16" s="960"/>
      <c r="DN16" s="960"/>
      <c r="DO16" s="960"/>
      <c r="DP16" s="961"/>
      <c r="DQ16" s="959" t="s">
        <v>497</v>
      </c>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575</v>
      </c>
      <c r="BT17" s="963"/>
      <c r="BU17" s="963"/>
      <c r="BV17" s="963"/>
      <c r="BW17" s="963"/>
      <c r="BX17" s="963"/>
      <c r="BY17" s="963"/>
      <c r="BZ17" s="963"/>
      <c r="CA17" s="963"/>
      <c r="CB17" s="963"/>
      <c r="CC17" s="963"/>
      <c r="CD17" s="963"/>
      <c r="CE17" s="963"/>
      <c r="CF17" s="963"/>
      <c r="CG17" s="984"/>
      <c r="CH17" s="959">
        <v>-2</v>
      </c>
      <c r="CI17" s="960"/>
      <c r="CJ17" s="960"/>
      <c r="CK17" s="960"/>
      <c r="CL17" s="961"/>
      <c r="CM17" s="959">
        <v>54</v>
      </c>
      <c r="CN17" s="960"/>
      <c r="CO17" s="960"/>
      <c r="CP17" s="960"/>
      <c r="CQ17" s="961"/>
      <c r="CR17" s="959">
        <v>15</v>
      </c>
      <c r="CS17" s="960"/>
      <c r="CT17" s="960"/>
      <c r="CU17" s="960"/>
      <c r="CV17" s="961"/>
      <c r="CW17" s="959" t="s">
        <v>497</v>
      </c>
      <c r="CX17" s="960"/>
      <c r="CY17" s="960"/>
      <c r="CZ17" s="960"/>
      <c r="DA17" s="961"/>
      <c r="DB17" s="959" t="s">
        <v>497</v>
      </c>
      <c r="DC17" s="960"/>
      <c r="DD17" s="960"/>
      <c r="DE17" s="960"/>
      <c r="DF17" s="961"/>
      <c r="DG17" s="959" t="s">
        <v>497</v>
      </c>
      <c r="DH17" s="960"/>
      <c r="DI17" s="960"/>
      <c r="DJ17" s="960"/>
      <c r="DK17" s="961"/>
      <c r="DL17" s="959" t="s">
        <v>497</v>
      </c>
      <c r="DM17" s="960"/>
      <c r="DN17" s="960"/>
      <c r="DO17" s="960"/>
      <c r="DP17" s="961"/>
      <c r="DQ17" s="959" t="s">
        <v>497</v>
      </c>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576</v>
      </c>
      <c r="BT18" s="963"/>
      <c r="BU18" s="963"/>
      <c r="BV18" s="963"/>
      <c r="BW18" s="963"/>
      <c r="BX18" s="963"/>
      <c r="BY18" s="963"/>
      <c r="BZ18" s="963"/>
      <c r="CA18" s="963"/>
      <c r="CB18" s="963"/>
      <c r="CC18" s="963"/>
      <c r="CD18" s="963"/>
      <c r="CE18" s="963"/>
      <c r="CF18" s="963"/>
      <c r="CG18" s="984"/>
      <c r="CH18" s="959">
        <v>-1</v>
      </c>
      <c r="CI18" s="960"/>
      <c r="CJ18" s="960"/>
      <c r="CK18" s="960"/>
      <c r="CL18" s="961"/>
      <c r="CM18" s="959">
        <v>118</v>
      </c>
      <c r="CN18" s="960"/>
      <c r="CO18" s="960"/>
      <c r="CP18" s="960"/>
      <c r="CQ18" s="961"/>
      <c r="CR18" s="959">
        <v>50</v>
      </c>
      <c r="CS18" s="960"/>
      <c r="CT18" s="960"/>
      <c r="CU18" s="960"/>
      <c r="CV18" s="961"/>
      <c r="CW18" s="959" t="s">
        <v>497</v>
      </c>
      <c r="CX18" s="960"/>
      <c r="CY18" s="960"/>
      <c r="CZ18" s="960"/>
      <c r="DA18" s="961"/>
      <c r="DB18" s="959" t="s">
        <v>497</v>
      </c>
      <c r="DC18" s="960"/>
      <c r="DD18" s="960"/>
      <c r="DE18" s="960"/>
      <c r="DF18" s="961"/>
      <c r="DG18" s="959" t="s">
        <v>497</v>
      </c>
      <c r="DH18" s="960"/>
      <c r="DI18" s="960"/>
      <c r="DJ18" s="960"/>
      <c r="DK18" s="961"/>
      <c r="DL18" s="959" t="s">
        <v>497</v>
      </c>
      <c r="DM18" s="960"/>
      <c r="DN18" s="960"/>
      <c r="DO18" s="960"/>
      <c r="DP18" s="961"/>
      <c r="DQ18" s="959" t="s">
        <v>497</v>
      </c>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577</v>
      </c>
      <c r="BT19" s="963"/>
      <c r="BU19" s="963"/>
      <c r="BV19" s="963"/>
      <c r="BW19" s="963"/>
      <c r="BX19" s="963"/>
      <c r="BY19" s="963"/>
      <c r="BZ19" s="963"/>
      <c r="CA19" s="963"/>
      <c r="CB19" s="963"/>
      <c r="CC19" s="963"/>
      <c r="CD19" s="963"/>
      <c r="CE19" s="963"/>
      <c r="CF19" s="963"/>
      <c r="CG19" s="984"/>
      <c r="CH19" s="959">
        <v>-242</v>
      </c>
      <c r="CI19" s="960"/>
      <c r="CJ19" s="960"/>
      <c r="CK19" s="960"/>
      <c r="CL19" s="961"/>
      <c r="CM19" s="959">
        <v>344</v>
      </c>
      <c r="CN19" s="960"/>
      <c r="CO19" s="960"/>
      <c r="CP19" s="960"/>
      <c r="CQ19" s="961"/>
      <c r="CR19" s="959">
        <v>144</v>
      </c>
      <c r="CS19" s="960"/>
      <c r="CT19" s="960"/>
      <c r="CU19" s="960"/>
      <c r="CV19" s="961"/>
      <c r="CW19" s="959">
        <v>306</v>
      </c>
      <c r="CX19" s="960"/>
      <c r="CY19" s="960"/>
      <c r="CZ19" s="960"/>
      <c r="DA19" s="961"/>
      <c r="DB19" s="959" t="s">
        <v>497</v>
      </c>
      <c r="DC19" s="960"/>
      <c r="DD19" s="960"/>
      <c r="DE19" s="960"/>
      <c r="DF19" s="961"/>
      <c r="DG19" s="959" t="s">
        <v>497</v>
      </c>
      <c r="DH19" s="960"/>
      <c r="DI19" s="960"/>
      <c r="DJ19" s="960"/>
      <c r="DK19" s="961"/>
      <c r="DL19" s="959" t="s">
        <v>497</v>
      </c>
      <c r="DM19" s="960"/>
      <c r="DN19" s="960"/>
      <c r="DO19" s="960"/>
      <c r="DP19" s="961"/>
      <c r="DQ19" s="959" t="s">
        <v>497</v>
      </c>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578</v>
      </c>
      <c r="BT20" s="963"/>
      <c r="BU20" s="963"/>
      <c r="BV20" s="963"/>
      <c r="BW20" s="963"/>
      <c r="BX20" s="963"/>
      <c r="BY20" s="963"/>
      <c r="BZ20" s="963"/>
      <c r="CA20" s="963"/>
      <c r="CB20" s="963"/>
      <c r="CC20" s="963"/>
      <c r="CD20" s="963"/>
      <c r="CE20" s="963"/>
      <c r="CF20" s="963"/>
      <c r="CG20" s="984"/>
      <c r="CH20" s="959">
        <v>-7</v>
      </c>
      <c r="CI20" s="960"/>
      <c r="CJ20" s="960"/>
      <c r="CK20" s="960"/>
      <c r="CL20" s="961"/>
      <c r="CM20" s="959">
        <v>137</v>
      </c>
      <c r="CN20" s="960"/>
      <c r="CO20" s="960"/>
      <c r="CP20" s="960"/>
      <c r="CQ20" s="961"/>
      <c r="CR20" s="959">
        <v>89</v>
      </c>
      <c r="CS20" s="960"/>
      <c r="CT20" s="960"/>
      <c r="CU20" s="960"/>
      <c r="CV20" s="961"/>
      <c r="CW20" s="959" t="s">
        <v>497</v>
      </c>
      <c r="CX20" s="960"/>
      <c r="CY20" s="960"/>
      <c r="CZ20" s="960"/>
      <c r="DA20" s="961"/>
      <c r="DB20" s="959" t="s">
        <v>497</v>
      </c>
      <c r="DC20" s="960"/>
      <c r="DD20" s="960"/>
      <c r="DE20" s="960"/>
      <c r="DF20" s="961"/>
      <c r="DG20" s="959" t="s">
        <v>497</v>
      </c>
      <c r="DH20" s="960"/>
      <c r="DI20" s="960"/>
      <c r="DJ20" s="960"/>
      <c r="DK20" s="961"/>
      <c r="DL20" s="959" t="s">
        <v>497</v>
      </c>
      <c r="DM20" s="960"/>
      <c r="DN20" s="960"/>
      <c r="DO20" s="960"/>
      <c r="DP20" s="961"/>
      <c r="DQ20" s="959" t="s">
        <v>497</v>
      </c>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t="s">
        <v>579</v>
      </c>
      <c r="BT21" s="963"/>
      <c r="BU21" s="963"/>
      <c r="BV21" s="963"/>
      <c r="BW21" s="963"/>
      <c r="BX21" s="963"/>
      <c r="BY21" s="963"/>
      <c r="BZ21" s="963"/>
      <c r="CA21" s="963"/>
      <c r="CB21" s="963"/>
      <c r="CC21" s="963"/>
      <c r="CD21" s="963"/>
      <c r="CE21" s="963"/>
      <c r="CF21" s="963"/>
      <c r="CG21" s="984"/>
      <c r="CH21" s="959">
        <v>-1</v>
      </c>
      <c r="CI21" s="960"/>
      <c r="CJ21" s="960"/>
      <c r="CK21" s="960"/>
      <c r="CL21" s="961"/>
      <c r="CM21" s="959">
        <v>1780</v>
      </c>
      <c r="CN21" s="960"/>
      <c r="CO21" s="960"/>
      <c r="CP21" s="960"/>
      <c r="CQ21" s="961"/>
      <c r="CR21" s="959">
        <v>78</v>
      </c>
      <c r="CS21" s="960"/>
      <c r="CT21" s="960"/>
      <c r="CU21" s="960"/>
      <c r="CV21" s="961"/>
      <c r="CW21" s="959">
        <v>18</v>
      </c>
      <c r="CX21" s="960"/>
      <c r="CY21" s="960"/>
      <c r="CZ21" s="960"/>
      <c r="DA21" s="961"/>
      <c r="DB21" s="959" t="s">
        <v>497</v>
      </c>
      <c r="DC21" s="960"/>
      <c r="DD21" s="960"/>
      <c r="DE21" s="960"/>
      <c r="DF21" s="961"/>
      <c r="DG21" s="959" t="s">
        <v>497</v>
      </c>
      <c r="DH21" s="960"/>
      <c r="DI21" s="960"/>
      <c r="DJ21" s="960"/>
      <c r="DK21" s="961"/>
      <c r="DL21" s="959" t="s">
        <v>497</v>
      </c>
      <c r="DM21" s="960"/>
      <c r="DN21" s="960"/>
      <c r="DO21" s="960"/>
      <c r="DP21" s="961"/>
      <c r="DQ21" s="959" t="s">
        <v>497</v>
      </c>
      <c r="DR21" s="960"/>
      <c r="DS21" s="960"/>
      <c r="DT21" s="960"/>
      <c r="DU21" s="961"/>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372</v>
      </c>
      <c r="BA22" s="1000"/>
      <c r="BB22" s="1000"/>
      <c r="BC22" s="1000"/>
      <c r="BD22" s="1001"/>
      <c r="BE22" s="234"/>
      <c r="BF22" s="234"/>
      <c r="BG22" s="234"/>
      <c r="BH22" s="234"/>
      <c r="BI22" s="234"/>
      <c r="BJ22" s="234"/>
      <c r="BK22" s="234"/>
      <c r="BL22" s="234"/>
      <c r="BM22" s="234"/>
      <c r="BN22" s="234"/>
      <c r="BO22" s="234"/>
      <c r="BP22" s="234"/>
      <c r="BQ22" s="239">
        <v>16</v>
      </c>
      <c r="BR22" s="240"/>
      <c r="BS22" s="962" t="s">
        <v>580</v>
      </c>
      <c r="BT22" s="963"/>
      <c r="BU22" s="963"/>
      <c r="BV22" s="963"/>
      <c r="BW22" s="963"/>
      <c r="BX22" s="963"/>
      <c r="BY22" s="963"/>
      <c r="BZ22" s="963"/>
      <c r="CA22" s="963"/>
      <c r="CB22" s="963"/>
      <c r="CC22" s="963"/>
      <c r="CD22" s="963"/>
      <c r="CE22" s="963"/>
      <c r="CF22" s="963"/>
      <c r="CG22" s="984"/>
      <c r="CH22" s="959">
        <v>0</v>
      </c>
      <c r="CI22" s="960"/>
      <c r="CJ22" s="960"/>
      <c r="CK22" s="960"/>
      <c r="CL22" s="961"/>
      <c r="CM22" s="959">
        <v>39</v>
      </c>
      <c r="CN22" s="960"/>
      <c r="CO22" s="960"/>
      <c r="CP22" s="960"/>
      <c r="CQ22" s="961"/>
      <c r="CR22" s="959">
        <v>10</v>
      </c>
      <c r="CS22" s="960"/>
      <c r="CT22" s="960"/>
      <c r="CU22" s="960"/>
      <c r="CV22" s="961"/>
      <c r="CW22" s="959">
        <v>12</v>
      </c>
      <c r="CX22" s="960"/>
      <c r="CY22" s="960"/>
      <c r="CZ22" s="960"/>
      <c r="DA22" s="961"/>
      <c r="DB22" s="959" t="s">
        <v>497</v>
      </c>
      <c r="DC22" s="960"/>
      <c r="DD22" s="960"/>
      <c r="DE22" s="960"/>
      <c r="DF22" s="961"/>
      <c r="DG22" s="959" t="s">
        <v>497</v>
      </c>
      <c r="DH22" s="960"/>
      <c r="DI22" s="960"/>
      <c r="DJ22" s="960"/>
      <c r="DK22" s="961"/>
      <c r="DL22" s="959" t="s">
        <v>497</v>
      </c>
      <c r="DM22" s="960"/>
      <c r="DN22" s="960"/>
      <c r="DO22" s="960"/>
      <c r="DP22" s="961"/>
      <c r="DQ22" s="959" t="s">
        <v>497</v>
      </c>
      <c r="DR22" s="960"/>
      <c r="DS22" s="960"/>
      <c r="DT22" s="960"/>
      <c r="DU22" s="961"/>
      <c r="DV22" s="962"/>
      <c r="DW22" s="963"/>
      <c r="DX22" s="963"/>
      <c r="DY22" s="963"/>
      <c r="DZ22" s="964"/>
      <c r="EA22" s="235"/>
    </row>
    <row r="23" spans="1:131" s="236" customFormat="1" ht="26.25" customHeight="1" thickBot="1" x14ac:dyDescent="0.25">
      <c r="A23" s="241" t="s">
        <v>373</v>
      </c>
      <c r="B23" s="907" t="s">
        <v>374</v>
      </c>
      <c r="C23" s="908"/>
      <c r="D23" s="908"/>
      <c r="E23" s="908"/>
      <c r="F23" s="908"/>
      <c r="G23" s="908"/>
      <c r="H23" s="908"/>
      <c r="I23" s="908"/>
      <c r="J23" s="908"/>
      <c r="K23" s="908"/>
      <c r="L23" s="908"/>
      <c r="M23" s="908"/>
      <c r="N23" s="908"/>
      <c r="O23" s="908"/>
      <c r="P23" s="918"/>
      <c r="Q23" s="1043">
        <v>893809</v>
      </c>
      <c r="R23" s="1037"/>
      <c r="S23" s="1037"/>
      <c r="T23" s="1037"/>
      <c r="U23" s="1037"/>
      <c r="V23" s="1037">
        <v>853902</v>
      </c>
      <c r="W23" s="1037"/>
      <c r="X23" s="1037"/>
      <c r="Y23" s="1037"/>
      <c r="Z23" s="1037"/>
      <c r="AA23" s="1037">
        <v>39907</v>
      </c>
      <c r="AB23" s="1037"/>
      <c r="AC23" s="1037"/>
      <c r="AD23" s="1037"/>
      <c r="AE23" s="1044"/>
      <c r="AF23" s="1045">
        <v>20099</v>
      </c>
      <c r="AG23" s="1037"/>
      <c r="AH23" s="1037"/>
      <c r="AI23" s="1037"/>
      <c r="AJ23" s="1046"/>
      <c r="AK23" s="1047"/>
      <c r="AL23" s="1048"/>
      <c r="AM23" s="1048"/>
      <c r="AN23" s="1048"/>
      <c r="AO23" s="1048"/>
      <c r="AP23" s="1037">
        <v>1510740</v>
      </c>
      <c r="AQ23" s="1037"/>
      <c r="AR23" s="1037"/>
      <c r="AS23" s="1037"/>
      <c r="AT23" s="1037"/>
      <c r="AU23" s="1038"/>
      <c r="AV23" s="1038"/>
      <c r="AW23" s="1038"/>
      <c r="AX23" s="1038"/>
      <c r="AY23" s="1039"/>
      <c r="AZ23" s="1040" t="s">
        <v>363</v>
      </c>
      <c r="BA23" s="1041"/>
      <c r="BB23" s="1041"/>
      <c r="BC23" s="1041"/>
      <c r="BD23" s="1042"/>
      <c r="BE23" s="234"/>
      <c r="BF23" s="234"/>
      <c r="BG23" s="234"/>
      <c r="BH23" s="234"/>
      <c r="BI23" s="234"/>
      <c r="BJ23" s="234"/>
      <c r="BK23" s="234"/>
      <c r="BL23" s="234"/>
      <c r="BM23" s="234"/>
      <c r="BN23" s="234"/>
      <c r="BO23" s="234"/>
      <c r="BP23" s="234"/>
      <c r="BQ23" s="239">
        <v>17</v>
      </c>
      <c r="BR23" s="240"/>
      <c r="BS23" s="962" t="s">
        <v>581</v>
      </c>
      <c r="BT23" s="963"/>
      <c r="BU23" s="963"/>
      <c r="BV23" s="963"/>
      <c r="BW23" s="963"/>
      <c r="BX23" s="963"/>
      <c r="BY23" s="963"/>
      <c r="BZ23" s="963"/>
      <c r="CA23" s="963"/>
      <c r="CB23" s="963"/>
      <c r="CC23" s="963"/>
      <c r="CD23" s="963"/>
      <c r="CE23" s="963"/>
      <c r="CF23" s="963"/>
      <c r="CG23" s="984"/>
      <c r="CH23" s="959">
        <v>2</v>
      </c>
      <c r="CI23" s="960"/>
      <c r="CJ23" s="960"/>
      <c r="CK23" s="960"/>
      <c r="CL23" s="961"/>
      <c r="CM23" s="959">
        <v>355</v>
      </c>
      <c r="CN23" s="960"/>
      <c r="CO23" s="960"/>
      <c r="CP23" s="960"/>
      <c r="CQ23" s="961"/>
      <c r="CR23" s="959">
        <v>127</v>
      </c>
      <c r="CS23" s="960"/>
      <c r="CT23" s="960"/>
      <c r="CU23" s="960"/>
      <c r="CV23" s="961"/>
      <c r="CW23" s="959" t="s">
        <v>497</v>
      </c>
      <c r="CX23" s="960"/>
      <c r="CY23" s="960"/>
      <c r="CZ23" s="960"/>
      <c r="DA23" s="961"/>
      <c r="DB23" s="959" t="s">
        <v>497</v>
      </c>
      <c r="DC23" s="960"/>
      <c r="DD23" s="960"/>
      <c r="DE23" s="960"/>
      <c r="DF23" s="961"/>
      <c r="DG23" s="959" t="s">
        <v>497</v>
      </c>
      <c r="DH23" s="960"/>
      <c r="DI23" s="960"/>
      <c r="DJ23" s="960"/>
      <c r="DK23" s="961"/>
      <c r="DL23" s="959" t="s">
        <v>497</v>
      </c>
      <c r="DM23" s="960"/>
      <c r="DN23" s="960"/>
      <c r="DO23" s="960"/>
      <c r="DP23" s="961"/>
      <c r="DQ23" s="959" t="s">
        <v>497</v>
      </c>
      <c r="DR23" s="960"/>
      <c r="DS23" s="960"/>
      <c r="DT23" s="960"/>
      <c r="DU23" s="961"/>
      <c r="DV23" s="962"/>
      <c r="DW23" s="963"/>
      <c r="DX23" s="963"/>
      <c r="DY23" s="963"/>
      <c r="DZ23" s="964"/>
      <c r="EA23" s="235"/>
    </row>
    <row r="24" spans="1:131" s="236" customFormat="1" ht="26.25" customHeight="1" x14ac:dyDescent="0.2">
      <c r="A24" s="1036" t="s">
        <v>375</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582</v>
      </c>
      <c r="BT24" s="963"/>
      <c r="BU24" s="963"/>
      <c r="BV24" s="963"/>
      <c r="BW24" s="963"/>
      <c r="BX24" s="963"/>
      <c r="BY24" s="963"/>
      <c r="BZ24" s="963"/>
      <c r="CA24" s="963"/>
      <c r="CB24" s="963"/>
      <c r="CC24" s="963"/>
      <c r="CD24" s="963"/>
      <c r="CE24" s="963"/>
      <c r="CF24" s="963"/>
      <c r="CG24" s="984"/>
      <c r="CH24" s="959">
        <v>-2</v>
      </c>
      <c r="CI24" s="960"/>
      <c r="CJ24" s="960"/>
      <c r="CK24" s="960"/>
      <c r="CL24" s="961"/>
      <c r="CM24" s="959">
        <v>1</v>
      </c>
      <c r="CN24" s="960"/>
      <c r="CO24" s="960"/>
      <c r="CP24" s="960"/>
      <c r="CQ24" s="961"/>
      <c r="CR24" s="959">
        <v>2</v>
      </c>
      <c r="CS24" s="960"/>
      <c r="CT24" s="960"/>
      <c r="CU24" s="960"/>
      <c r="CV24" s="961"/>
      <c r="CW24" s="959" t="s">
        <v>497</v>
      </c>
      <c r="CX24" s="960"/>
      <c r="CY24" s="960"/>
      <c r="CZ24" s="960"/>
      <c r="DA24" s="961"/>
      <c r="DB24" s="959" t="s">
        <v>497</v>
      </c>
      <c r="DC24" s="960"/>
      <c r="DD24" s="960"/>
      <c r="DE24" s="960"/>
      <c r="DF24" s="961"/>
      <c r="DG24" s="959" t="s">
        <v>497</v>
      </c>
      <c r="DH24" s="960"/>
      <c r="DI24" s="960"/>
      <c r="DJ24" s="960"/>
      <c r="DK24" s="961"/>
      <c r="DL24" s="959" t="s">
        <v>497</v>
      </c>
      <c r="DM24" s="960"/>
      <c r="DN24" s="960"/>
      <c r="DO24" s="960"/>
      <c r="DP24" s="961"/>
      <c r="DQ24" s="959" t="s">
        <v>497</v>
      </c>
      <c r="DR24" s="960"/>
      <c r="DS24" s="960"/>
      <c r="DT24" s="960"/>
      <c r="DU24" s="961"/>
      <c r="DV24" s="962"/>
      <c r="DW24" s="963"/>
      <c r="DX24" s="963"/>
      <c r="DY24" s="963"/>
      <c r="DZ24" s="964"/>
      <c r="EA24" s="235"/>
    </row>
    <row r="25" spans="1:131" ht="26.25" customHeight="1" thickBot="1" x14ac:dyDescent="0.25">
      <c r="A25" s="1035" t="s">
        <v>376</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583</v>
      </c>
      <c r="BT25" s="963"/>
      <c r="BU25" s="963"/>
      <c r="BV25" s="963"/>
      <c r="BW25" s="963"/>
      <c r="BX25" s="963"/>
      <c r="BY25" s="963"/>
      <c r="BZ25" s="963"/>
      <c r="CA25" s="963"/>
      <c r="CB25" s="963"/>
      <c r="CC25" s="963"/>
      <c r="CD25" s="963"/>
      <c r="CE25" s="963"/>
      <c r="CF25" s="963"/>
      <c r="CG25" s="984"/>
      <c r="CH25" s="959">
        <v>-3</v>
      </c>
      <c r="CI25" s="960"/>
      <c r="CJ25" s="960"/>
      <c r="CK25" s="960"/>
      <c r="CL25" s="961"/>
      <c r="CM25" s="959">
        <v>502</v>
      </c>
      <c r="CN25" s="960"/>
      <c r="CO25" s="960"/>
      <c r="CP25" s="960"/>
      <c r="CQ25" s="961"/>
      <c r="CR25" s="959">
        <v>32</v>
      </c>
      <c r="CS25" s="960"/>
      <c r="CT25" s="960"/>
      <c r="CU25" s="960"/>
      <c r="CV25" s="961"/>
      <c r="CW25" s="959">
        <v>76</v>
      </c>
      <c r="CX25" s="960"/>
      <c r="CY25" s="960"/>
      <c r="CZ25" s="960"/>
      <c r="DA25" s="961"/>
      <c r="DB25" s="959" t="s">
        <v>497</v>
      </c>
      <c r="DC25" s="960"/>
      <c r="DD25" s="960"/>
      <c r="DE25" s="960"/>
      <c r="DF25" s="961"/>
      <c r="DG25" s="959" t="s">
        <v>497</v>
      </c>
      <c r="DH25" s="960"/>
      <c r="DI25" s="960"/>
      <c r="DJ25" s="960"/>
      <c r="DK25" s="961"/>
      <c r="DL25" s="959" t="s">
        <v>497</v>
      </c>
      <c r="DM25" s="960"/>
      <c r="DN25" s="960"/>
      <c r="DO25" s="960"/>
      <c r="DP25" s="961"/>
      <c r="DQ25" s="959" t="s">
        <v>497</v>
      </c>
      <c r="DR25" s="960"/>
      <c r="DS25" s="960"/>
      <c r="DT25" s="960"/>
      <c r="DU25" s="961"/>
      <c r="DV25" s="962"/>
      <c r="DW25" s="963"/>
      <c r="DX25" s="963"/>
      <c r="DY25" s="963"/>
      <c r="DZ25" s="964"/>
      <c r="EA25" s="231"/>
    </row>
    <row r="26" spans="1:131" ht="26.25" customHeight="1" x14ac:dyDescent="0.2">
      <c r="A26" s="965" t="s">
        <v>344</v>
      </c>
      <c r="B26" s="966"/>
      <c r="C26" s="966"/>
      <c r="D26" s="966"/>
      <c r="E26" s="966"/>
      <c r="F26" s="966"/>
      <c r="G26" s="966"/>
      <c r="H26" s="966"/>
      <c r="I26" s="966"/>
      <c r="J26" s="966"/>
      <c r="K26" s="966"/>
      <c r="L26" s="966"/>
      <c r="M26" s="966"/>
      <c r="N26" s="966"/>
      <c r="O26" s="966"/>
      <c r="P26" s="967"/>
      <c r="Q26" s="971" t="s">
        <v>377</v>
      </c>
      <c r="R26" s="972"/>
      <c r="S26" s="972"/>
      <c r="T26" s="972"/>
      <c r="U26" s="973"/>
      <c r="V26" s="971" t="s">
        <v>378</v>
      </c>
      <c r="W26" s="972"/>
      <c r="X26" s="972"/>
      <c r="Y26" s="972"/>
      <c r="Z26" s="973"/>
      <c r="AA26" s="971" t="s">
        <v>379</v>
      </c>
      <c r="AB26" s="972"/>
      <c r="AC26" s="972"/>
      <c r="AD26" s="972"/>
      <c r="AE26" s="972"/>
      <c r="AF26" s="1031" t="s">
        <v>380</v>
      </c>
      <c r="AG26" s="978"/>
      <c r="AH26" s="978"/>
      <c r="AI26" s="978"/>
      <c r="AJ26" s="1032"/>
      <c r="AK26" s="972" t="s">
        <v>381</v>
      </c>
      <c r="AL26" s="972"/>
      <c r="AM26" s="972"/>
      <c r="AN26" s="972"/>
      <c r="AO26" s="973"/>
      <c r="AP26" s="971" t="s">
        <v>382</v>
      </c>
      <c r="AQ26" s="972"/>
      <c r="AR26" s="972"/>
      <c r="AS26" s="972"/>
      <c r="AT26" s="973"/>
      <c r="AU26" s="971" t="s">
        <v>383</v>
      </c>
      <c r="AV26" s="972"/>
      <c r="AW26" s="972"/>
      <c r="AX26" s="972"/>
      <c r="AY26" s="973"/>
      <c r="AZ26" s="971" t="s">
        <v>384</v>
      </c>
      <c r="BA26" s="972"/>
      <c r="BB26" s="972"/>
      <c r="BC26" s="972"/>
      <c r="BD26" s="973"/>
      <c r="BE26" s="971" t="s">
        <v>351</v>
      </c>
      <c r="BF26" s="972"/>
      <c r="BG26" s="972"/>
      <c r="BH26" s="972"/>
      <c r="BI26" s="985"/>
      <c r="BJ26" s="233"/>
      <c r="BK26" s="233"/>
      <c r="BL26" s="233"/>
      <c r="BM26" s="233"/>
      <c r="BN26" s="233"/>
      <c r="BO26" s="242"/>
      <c r="BP26" s="242"/>
      <c r="BQ26" s="239">
        <v>20</v>
      </c>
      <c r="BR26" s="240"/>
      <c r="BS26" s="962" t="s">
        <v>584</v>
      </c>
      <c r="BT26" s="963"/>
      <c r="BU26" s="963"/>
      <c r="BV26" s="963"/>
      <c r="BW26" s="963"/>
      <c r="BX26" s="963"/>
      <c r="BY26" s="963"/>
      <c r="BZ26" s="963"/>
      <c r="CA26" s="963"/>
      <c r="CB26" s="963"/>
      <c r="CC26" s="963"/>
      <c r="CD26" s="963"/>
      <c r="CE26" s="963"/>
      <c r="CF26" s="963"/>
      <c r="CG26" s="984"/>
      <c r="CH26" s="959">
        <v>6</v>
      </c>
      <c r="CI26" s="960"/>
      <c r="CJ26" s="960"/>
      <c r="CK26" s="960"/>
      <c r="CL26" s="961"/>
      <c r="CM26" s="959">
        <v>23</v>
      </c>
      <c r="CN26" s="960"/>
      <c r="CO26" s="960"/>
      <c r="CP26" s="960"/>
      <c r="CQ26" s="961"/>
      <c r="CR26" s="959">
        <v>25</v>
      </c>
      <c r="CS26" s="960"/>
      <c r="CT26" s="960"/>
      <c r="CU26" s="960"/>
      <c r="CV26" s="961"/>
      <c r="CW26" s="959">
        <v>40</v>
      </c>
      <c r="CX26" s="960"/>
      <c r="CY26" s="960"/>
      <c r="CZ26" s="960"/>
      <c r="DA26" s="961"/>
      <c r="DB26" s="959" t="s">
        <v>497</v>
      </c>
      <c r="DC26" s="960"/>
      <c r="DD26" s="960"/>
      <c r="DE26" s="960"/>
      <c r="DF26" s="961"/>
      <c r="DG26" s="959" t="s">
        <v>497</v>
      </c>
      <c r="DH26" s="960"/>
      <c r="DI26" s="960"/>
      <c r="DJ26" s="960"/>
      <c r="DK26" s="961"/>
      <c r="DL26" s="959" t="s">
        <v>497</v>
      </c>
      <c r="DM26" s="960"/>
      <c r="DN26" s="960"/>
      <c r="DO26" s="960"/>
      <c r="DP26" s="961"/>
      <c r="DQ26" s="959" t="s">
        <v>497</v>
      </c>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585</v>
      </c>
      <c r="BT27" s="963"/>
      <c r="BU27" s="963"/>
      <c r="BV27" s="963"/>
      <c r="BW27" s="963"/>
      <c r="BX27" s="963"/>
      <c r="BY27" s="963"/>
      <c r="BZ27" s="963"/>
      <c r="CA27" s="963"/>
      <c r="CB27" s="963"/>
      <c r="CC27" s="963"/>
      <c r="CD27" s="963"/>
      <c r="CE27" s="963"/>
      <c r="CF27" s="963"/>
      <c r="CG27" s="984"/>
      <c r="CH27" s="959">
        <v>0</v>
      </c>
      <c r="CI27" s="960"/>
      <c r="CJ27" s="960"/>
      <c r="CK27" s="960"/>
      <c r="CL27" s="961"/>
      <c r="CM27" s="959">
        <v>261</v>
      </c>
      <c r="CN27" s="960"/>
      <c r="CO27" s="960"/>
      <c r="CP27" s="960"/>
      <c r="CQ27" s="961"/>
      <c r="CR27" s="959">
        <v>78</v>
      </c>
      <c r="CS27" s="960"/>
      <c r="CT27" s="960"/>
      <c r="CU27" s="960"/>
      <c r="CV27" s="961"/>
      <c r="CW27" s="959">
        <v>96</v>
      </c>
      <c r="CX27" s="960"/>
      <c r="CY27" s="960"/>
      <c r="CZ27" s="960"/>
      <c r="DA27" s="961"/>
      <c r="DB27" s="959" t="s">
        <v>497</v>
      </c>
      <c r="DC27" s="960"/>
      <c r="DD27" s="960"/>
      <c r="DE27" s="960"/>
      <c r="DF27" s="961"/>
      <c r="DG27" s="959" t="s">
        <v>497</v>
      </c>
      <c r="DH27" s="960"/>
      <c r="DI27" s="960"/>
      <c r="DJ27" s="960"/>
      <c r="DK27" s="961"/>
      <c r="DL27" s="959" t="s">
        <v>497</v>
      </c>
      <c r="DM27" s="960"/>
      <c r="DN27" s="960"/>
      <c r="DO27" s="960"/>
      <c r="DP27" s="961"/>
      <c r="DQ27" s="959" t="s">
        <v>497</v>
      </c>
      <c r="DR27" s="960"/>
      <c r="DS27" s="960"/>
      <c r="DT27" s="960"/>
      <c r="DU27" s="961"/>
      <c r="DV27" s="962"/>
      <c r="DW27" s="963"/>
      <c r="DX27" s="963"/>
      <c r="DY27" s="963"/>
      <c r="DZ27" s="964"/>
      <c r="EA27" s="231"/>
    </row>
    <row r="28" spans="1:131" ht="26.25" customHeight="1" thickTop="1" x14ac:dyDescent="0.2">
      <c r="A28" s="243">
        <v>1</v>
      </c>
      <c r="B28" s="1023" t="s">
        <v>385</v>
      </c>
      <c r="C28" s="1024"/>
      <c r="D28" s="1024"/>
      <c r="E28" s="1024"/>
      <c r="F28" s="1024"/>
      <c r="G28" s="1024"/>
      <c r="H28" s="1024"/>
      <c r="I28" s="1024"/>
      <c r="J28" s="1024"/>
      <c r="K28" s="1024"/>
      <c r="L28" s="1024"/>
      <c r="M28" s="1024"/>
      <c r="N28" s="1024"/>
      <c r="O28" s="1024"/>
      <c r="P28" s="1025"/>
      <c r="Q28" s="1026">
        <v>169589</v>
      </c>
      <c r="R28" s="1027"/>
      <c r="S28" s="1027"/>
      <c r="T28" s="1027"/>
      <c r="U28" s="1027"/>
      <c r="V28" s="1027">
        <v>165146</v>
      </c>
      <c r="W28" s="1027"/>
      <c r="X28" s="1027"/>
      <c r="Y28" s="1027"/>
      <c r="Z28" s="1027"/>
      <c r="AA28" s="1027">
        <v>4443</v>
      </c>
      <c r="AB28" s="1027"/>
      <c r="AC28" s="1027"/>
      <c r="AD28" s="1027"/>
      <c r="AE28" s="1028"/>
      <c r="AF28" s="1029">
        <v>4443</v>
      </c>
      <c r="AG28" s="1027"/>
      <c r="AH28" s="1027"/>
      <c r="AI28" s="1027"/>
      <c r="AJ28" s="1030"/>
      <c r="AK28" s="1018">
        <v>9105</v>
      </c>
      <c r="AL28" s="1019"/>
      <c r="AM28" s="1019"/>
      <c r="AN28" s="1019"/>
      <c r="AO28" s="1019"/>
      <c r="AP28" s="1019" t="s">
        <v>497</v>
      </c>
      <c r="AQ28" s="1019"/>
      <c r="AR28" s="1019"/>
      <c r="AS28" s="1019"/>
      <c r="AT28" s="1019"/>
      <c r="AU28" s="1019" t="s">
        <v>497</v>
      </c>
      <c r="AV28" s="1019"/>
      <c r="AW28" s="1019"/>
      <c r="AX28" s="1019"/>
      <c r="AY28" s="1019"/>
      <c r="AZ28" s="1020" t="s">
        <v>497</v>
      </c>
      <c r="BA28" s="1020"/>
      <c r="BB28" s="1020"/>
      <c r="BC28" s="1020"/>
      <c r="BD28" s="1020"/>
      <c r="BE28" s="1021"/>
      <c r="BF28" s="1021"/>
      <c r="BG28" s="1021"/>
      <c r="BH28" s="1021"/>
      <c r="BI28" s="1022"/>
      <c r="BJ28" s="233"/>
      <c r="BK28" s="233"/>
      <c r="BL28" s="233"/>
      <c r="BM28" s="233"/>
      <c r="BN28" s="233"/>
      <c r="BO28" s="242"/>
      <c r="BP28" s="242"/>
      <c r="BQ28" s="239">
        <v>22</v>
      </c>
      <c r="BR28" s="240"/>
      <c r="BS28" s="962" t="s">
        <v>586</v>
      </c>
      <c r="BT28" s="963"/>
      <c r="BU28" s="963"/>
      <c r="BV28" s="963"/>
      <c r="BW28" s="963"/>
      <c r="BX28" s="963"/>
      <c r="BY28" s="963"/>
      <c r="BZ28" s="963"/>
      <c r="CA28" s="963"/>
      <c r="CB28" s="963"/>
      <c r="CC28" s="963"/>
      <c r="CD28" s="963"/>
      <c r="CE28" s="963"/>
      <c r="CF28" s="963"/>
      <c r="CG28" s="984"/>
      <c r="CH28" s="959">
        <v>8</v>
      </c>
      <c r="CI28" s="960"/>
      <c r="CJ28" s="960"/>
      <c r="CK28" s="960"/>
      <c r="CL28" s="961"/>
      <c r="CM28" s="959">
        <v>1756</v>
      </c>
      <c r="CN28" s="960"/>
      <c r="CO28" s="960"/>
      <c r="CP28" s="960"/>
      <c r="CQ28" s="961"/>
      <c r="CR28" s="959">
        <v>1497</v>
      </c>
      <c r="CS28" s="960"/>
      <c r="CT28" s="960"/>
      <c r="CU28" s="960"/>
      <c r="CV28" s="961"/>
      <c r="CW28" s="959">
        <v>92</v>
      </c>
      <c r="CX28" s="960"/>
      <c r="CY28" s="960"/>
      <c r="CZ28" s="960"/>
      <c r="DA28" s="961"/>
      <c r="DB28" s="959">
        <v>1</v>
      </c>
      <c r="DC28" s="960"/>
      <c r="DD28" s="960"/>
      <c r="DE28" s="960"/>
      <c r="DF28" s="961"/>
      <c r="DG28" s="959" t="s">
        <v>497</v>
      </c>
      <c r="DH28" s="960"/>
      <c r="DI28" s="960"/>
      <c r="DJ28" s="960"/>
      <c r="DK28" s="961"/>
      <c r="DL28" s="959">
        <v>22</v>
      </c>
      <c r="DM28" s="960"/>
      <c r="DN28" s="960"/>
      <c r="DO28" s="960"/>
      <c r="DP28" s="961"/>
      <c r="DQ28" s="959" t="s">
        <v>497</v>
      </c>
      <c r="DR28" s="960"/>
      <c r="DS28" s="960"/>
      <c r="DT28" s="960"/>
      <c r="DU28" s="961"/>
      <c r="DV28" s="962"/>
      <c r="DW28" s="963"/>
      <c r="DX28" s="963"/>
      <c r="DY28" s="963"/>
      <c r="DZ28" s="964"/>
      <c r="EA28" s="231"/>
    </row>
    <row r="29" spans="1:131" ht="26.25" customHeight="1" x14ac:dyDescent="0.2">
      <c r="A29" s="243">
        <v>2</v>
      </c>
      <c r="B29" s="1009" t="s">
        <v>386</v>
      </c>
      <c r="C29" s="1010"/>
      <c r="D29" s="1010"/>
      <c r="E29" s="1010"/>
      <c r="F29" s="1010"/>
      <c r="G29" s="1010"/>
      <c r="H29" s="1010"/>
      <c r="I29" s="1010"/>
      <c r="J29" s="1010"/>
      <c r="K29" s="1010"/>
      <c r="L29" s="1010"/>
      <c r="M29" s="1010"/>
      <c r="N29" s="1010"/>
      <c r="O29" s="1010"/>
      <c r="P29" s="1011"/>
      <c r="Q29" s="1015">
        <v>9427</v>
      </c>
      <c r="R29" s="1013"/>
      <c r="S29" s="1013"/>
      <c r="T29" s="1013"/>
      <c r="U29" s="1013"/>
      <c r="V29" s="1013">
        <v>9032</v>
      </c>
      <c r="W29" s="1013"/>
      <c r="X29" s="1013"/>
      <c r="Y29" s="1013"/>
      <c r="Z29" s="1013"/>
      <c r="AA29" s="1013">
        <v>395</v>
      </c>
      <c r="AB29" s="1013"/>
      <c r="AC29" s="1013"/>
      <c r="AD29" s="1013"/>
      <c r="AE29" s="1016"/>
      <c r="AF29" s="1012">
        <v>12148</v>
      </c>
      <c r="AG29" s="1013"/>
      <c r="AH29" s="1013"/>
      <c r="AI29" s="1013"/>
      <c r="AJ29" s="1014"/>
      <c r="AK29" s="950">
        <v>703</v>
      </c>
      <c r="AL29" s="941"/>
      <c r="AM29" s="941"/>
      <c r="AN29" s="941"/>
      <c r="AO29" s="941"/>
      <c r="AP29" s="941">
        <v>10952</v>
      </c>
      <c r="AQ29" s="941"/>
      <c r="AR29" s="941"/>
      <c r="AS29" s="941"/>
      <c r="AT29" s="941"/>
      <c r="AU29" s="941">
        <v>99</v>
      </c>
      <c r="AV29" s="941"/>
      <c r="AW29" s="941"/>
      <c r="AX29" s="941"/>
      <c r="AY29" s="941"/>
      <c r="AZ29" s="1017" t="s">
        <v>497</v>
      </c>
      <c r="BA29" s="1017"/>
      <c r="BB29" s="1017"/>
      <c r="BC29" s="1017"/>
      <c r="BD29" s="1017"/>
      <c r="BE29" s="942" t="s">
        <v>387</v>
      </c>
      <c r="BF29" s="942"/>
      <c r="BG29" s="942"/>
      <c r="BH29" s="942"/>
      <c r="BI29" s="943"/>
      <c r="BJ29" s="233"/>
      <c r="BK29" s="233"/>
      <c r="BL29" s="233"/>
      <c r="BM29" s="233"/>
      <c r="BN29" s="233"/>
      <c r="BO29" s="242"/>
      <c r="BP29" s="242"/>
      <c r="BQ29" s="239">
        <v>23</v>
      </c>
      <c r="BR29" s="240"/>
      <c r="BS29" s="962" t="s">
        <v>587</v>
      </c>
      <c r="BT29" s="963"/>
      <c r="BU29" s="963"/>
      <c r="BV29" s="963"/>
      <c r="BW29" s="963"/>
      <c r="BX29" s="963"/>
      <c r="BY29" s="963"/>
      <c r="BZ29" s="963"/>
      <c r="CA29" s="963"/>
      <c r="CB29" s="963"/>
      <c r="CC29" s="963"/>
      <c r="CD29" s="963"/>
      <c r="CE29" s="963"/>
      <c r="CF29" s="963"/>
      <c r="CG29" s="984"/>
      <c r="CH29" s="959">
        <v>-10</v>
      </c>
      <c r="CI29" s="960"/>
      <c r="CJ29" s="960"/>
      <c r="CK29" s="960"/>
      <c r="CL29" s="961"/>
      <c r="CM29" s="959">
        <v>220</v>
      </c>
      <c r="CN29" s="960"/>
      <c r="CO29" s="960"/>
      <c r="CP29" s="960"/>
      <c r="CQ29" s="961"/>
      <c r="CR29" s="959">
        <v>119</v>
      </c>
      <c r="CS29" s="960"/>
      <c r="CT29" s="960"/>
      <c r="CU29" s="960"/>
      <c r="CV29" s="961"/>
      <c r="CW29" s="959">
        <v>20</v>
      </c>
      <c r="CX29" s="960"/>
      <c r="CY29" s="960"/>
      <c r="CZ29" s="960"/>
      <c r="DA29" s="961"/>
      <c r="DB29" s="959" t="s">
        <v>497</v>
      </c>
      <c r="DC29" s="960"/>
      <c r="DD29" s="960"/>
      <c r="DE29" s="960"/>
      <c r="DF29" s="961"/>
      <c r="DG29" s="959" t="s">
        <v>497</v>
      </c>
      <c r="DH29" s="960"/>
      <c r="DI29" s="960"/>
      <c r="DJ29" s="960"/>
      <c r="DK29" s="961"/>
      <c r="DL29" s="959" t="s">
        <v>497</v>
      </c>
      <c r="DM29" s="960"/>
      <c r="DN29" s="960"/>
      <c r="DO29" s="960"/>
      <c r="DP29" s="961"/>
      <c r="DQ29" s="959" t="s">
        <v>497</v>
      </c>
      <c r="DR29" s="960"/>
      <c r="DS29" s="960"/>
      <c r="DT29" s="960"/>
      <c r="DU29" s="961"/>
      <c r="DV29" s="962"/>
      <c r="DW29" s="963"/>
      <c r="DX29" s="963"/>
      <c r="DY29" s="963"/>
      <c r="DZ29" s="964"/>
      <c r="EA29" s="231"/>
    </row>
    <row r="30" spans="1:131" ht="26.25" customHeight="1" x14ac:dyDescent="0.2">
      <c r="A30" s="243">
        <v>3</v>
      </c>
      <c r="B30" s="1009" t="s">
        <v>388</v>
      </c>
      <c r="C30" s="1010"/>
      <c r="D30" s="1010"/>
      <c r="E30" s="1010"/>
      <c r="F30" s="1010"/>
      <c r="G30" s="1010"/>
      <c r="H30" s="1010"/>
      <c r="I30" s="1010"/>
      <c r="J30" s="1010"/>
      <c r="K30" s="1010"/>
      <c r="L30" s="1010"/>
      <c r="M30" s="1010"/>
      <c r="N30" s="1010"/>
      <c r="O30" s="1010"/>
      <c r="P30" s="1011"/>
      <c r="Q30" s="1015">
        <v>5780</v>
      </c>
      <c r="R30" s="1013"/>
      <c r="S30" s="1013"/>
      <c r="T30" s="1013"/>
      <c r="U30" s="1013"/>
      <c r="V30" s="1013">
        <v>5390</v>
      </c>
      <c r="W30" s="1013"/>
      <c r="X30" s="1013"/>
      <c r="Y30" s="1013"/>
      <c r="Z30" s="1013"/>
      <c r="AA30" s="1013">
        <v>389</v>
      </c>
      <c r="AB30" s="1013"/>
      <c r="AC30" s="1013"/>
      <c r="AD30" s="1013"/>
      <c r="AE30" s="1016"/>
      <c r="AF30" s="1012">
        <v>8056</v>
      </c>
      <c r="AG30" s="1013"/>
      <c r="AH30" s="1013"/>
      <c r="AI30" s="1013"/>
      <c r="AJ30" s="1014"/>
      <c r="AK30" s="950">
        <v>307</v>
      </c>
      <c r="AL30" s="941"/>
      <c r="AM30" s="941"/>
      <c r="AN30" s="941"/>
      <c r="AO30" s="941"/>
      <c r="AP30" s="941">
        <v>19786</v>
      </c>
      <c r="AQ30" s="941"/>
      <c r="AR30" s="941"/>
      <c r="AS30" s="941"/>
      <c r="AT30" s="941"/>
      <c r="AU30" s="941" t="s">
        <v>497</v>
      </c>
      <c r="AV30" s="941"/>
      <c r="AW30" s="941"/>
      <c r="AX30" s="941"/>
      <c r="AY30" s="941"/>
      <c r="AZ30" s="1017" t="s">
        <v>497</v>
      </c>
      <c r="BA30" s="1017"/>
      <c r="BB30" s="1017"/>
      <c r="BC30" s="1017"/>
      <c r="BD30" s="1017"/>
      <c r="BE30" s="942" t="s">
        <v>389</v>
      </c>
      <c r="BF30" s="942"/>
      <c r="BG30" s="942"/>
      <c r="BH30" s="942"/>
      <c r="BI30" s="943"/>
      <c r="BJ30" s="233"/>
      <c r="BK30" s="233"/>
      <c r="BL30" s="233"/>
      <c r="BM30" s="233"/>
      <c r="BN30" s="233"/>
      <c r="BO30" s="242"/>
      <c r="BP30" s="242"/>
      <c r="BQ30" s="239">
        <v>24</v>
      </c>
      <c r="BR30" s="240"/>
      <c r="BS30" s="962" t="s">
        <v>588</v>
      </c>
      <c r="BT30" s="963"/>
      <c r="BU30" s="963"/>
      <c r="BV30" s="963"/>
      <c r="BW30" s="963"/>
      <c r="BX30" s="963"/>
      <c r="BY30" s="963"/>
      <c r="BZ30" s="963"/>
      <c r="CA30" s="963"/>
      <c r="CB30" s="963"/>
      <c r="CC30" s="963"/>
      <c r="CD30" s="963"/>
      <c r="CE30" s="963"/>
      <c r="CF30" s="963"/>
      <c r="CG30" s="984"/>
      <c r="CH30" s="959">
        <v>-81</v>
      </c>
      <c r="CI30" s="960"/>
      <c r="CJ30" s="960"/>
      <c r="CK30" s="960"/>
      <c r="CL30" s="961"/>
      <c r="CM30" s="959">
        <v>6115</v>
      </c>
      <c r="CN30" s="960"/>
      <c r="CO30" s="960"/>
      <c r="CP30" s="960"/>
      <c r="CQ30" s="961"/>
      <c r="CR30" s="959">
        <v>1490</v>
      </c>
      <c r="CS30" s="960"/>
      <c r="CT30" s="960"/>
      <c r="CU30" s="960"/>
      <c r="CV30" s="961"/>
      <c r="CW30" s="959" t="s">
        <v>497</v>
      </c>
      <c r="CX30" s="960"/>
      <c r="CY30" s="960"/>
      <c r="CZ30" s="960"/>
      <c r="DA30" s="961"/>
      <c r="DB30" s="959" t="s">
        <v>497</v>
      </c>
      <c r="DC30" s="960"/>
      <c r="DD30" s="960"/>
      <c r="DE30" s="960"/>
      <c r="DF30" s="961"/>
      <c r="DG30" s="959" t="s">
        <v>497</v>
      </c>
      <c r="DH30" s="960"/>
      <c r="DI30" s="960"/>
      <c r="DJ30" s="960"/>
      <c r="DK30" s="961"/>
      <c r="DL30" s="959" t="s">
        <v>497</v>
      </c>
      <c r="DM30" s="960"/>
      <c r="DN30" s="960"/>
      <c r="DO30" s="960"/>
      <c r="DP30" s="961"/>
      <c r="DQ30" s="959" t="s">
        <v>497</v>
      </c>
      <c r="DR30" s="960"/>
      <c r="DS30" s="960"/>
      <c r="DT30" s="960"/>
      <c r="DU30" s="961"/>
      <c r="DV30" s="962"/>
      <c r="DW30" s="963"/>
      <c r="DX30" s="963"/>
      <c r="DY30" s="963"/>
      <c r="DZ30" s="964"/>
      <c r="EA30" s="231"/>
    </row>
    <row r="31" spans="1:131" ht="26.25" customHeight="1" x14ac:dyDescent="0.2">
      <c r="A31" s="243">
        <v>4</v>
      </c>
      <c r="B31" s="1009" t="s">
        <v>390</v>
      </c>
      <c r="C31" s="1010"/>
      <c r="D31" s="1010"/>
      <c r="E31" s="1010"/>
      <c r="F31" s="1010"/>
      <c r="G31" s="1010"/>
      <c r="H31" s="1010"/>
      <c r="I31" s="1010"/>
      <c r="J31" s="1010"/>
      <c r="K31" s="1010"/>
      <c r="L31" s="1010"/>
      <c r="M31" s="1010"/>
      <c r="N31" s="1010"/>
      <c r="O31" s="1010"/>
      <c r="P31" s="1011"/>
      <c r="Q31" s="1015">
        <v>2</v>
      </c>
      <c r="R31" s="1013"/>
      <c r="S31" s="1013"/>
      <c r="T31" s="1013"/>
      <c r="U31" s="1013"/>
      <c r="V31" s="1013">
        <v>1303</v>
      </c>
      <c r="W31" s="1013"/>
      <c r="X31" s="1013"/>
      <c r="Y31" s="1013"/>
      <c r="Z31" s="1013"/>
      <c r="AA31" s="1013">
        <v>-1302</v>
      </c>
      <c r="AB31" s="1013"/>
      <c r="AC31" s="1013"/>
      <c r="AD31" s="1013"/>
      <c r="AE31" s="1016"/>
      <c r="AF31" s="1012">
        <v>1866</v>
      </c>
      <c r="AG31" s="1013"/>
      <c r="AH31" s="1013"/>
      <c r="AI31" s="1013"/>
      <c r="AJ31" s="1014"/>
      <c r="AK31" s="950">
        <v>1</v>
      </c>
      <c r="AL31" s="941"/>
      <c r="AM31" s="941"/>
      <c r="AN31" s="941"/>
      <c r="AO31" s="941"/>
      <c r="AP31" s="941" t="s">
        <v>497</v>
      </c>
      <c r="AQ31" s="941"/>
      <c r="AR31" s="941"/>
      <c r="AS31" s="941"/>
      <c r="AT31" s="941"/>
      <c r="AU31" s="941" t="s">
        <v>497</v>
      </c>
      <c r="AV31" s="941"/>
      <c r="AW31" s="941"/>
      <c r="AX31" s="941"/>
      <c r="AY31" s="941"/>
      <c r="AZ31" s="1017" t="s">
        <v>497</v>
      </c>
      <c r="BA31" s="1017"/>
      <c r="BB31" s="1017"/>
      <c r="BC31" s="1017"/>
      <c r="BD31" s="1017"/>
      <c r="BE31" s="942" t="s">
        <v>387</v>
      </c>
      <c r="BF31" s="942"/>
      <c r="BG31" s="942"/>
      <c r="BH31" s="942"/>
      <c r="BI31" s="943"/>
      <c r="BJ31" s="233"/>
      <c r="BK31" s="233"/>
      <c r="BL31" s="233"/>
      <c r="BM31" s="233"/>
      <c r="BN31" s="233"/>
      <c r="BO31" s="242"/>
      <c r="BP31" s="242"/>
      <c r="BQ31" s="239">
        <v>25</v>
      </c>
      <c r="BR31" s="240"/>
      <c r="BS31" s="962" t="s">
        <v>589</v>
      </c>
      <c r="BT31" s="963"/>
      <c r="BU31" s="963"/>
      <c r="BV31" s="963"/>
      <c r="BW31" s="963"/>
      <c r="BX31" s="963"/>
      <c r="BY31" s="963"/>
      <c r="BZ31" s="963"/>
      <c r="CA31" s="963"/>
      <c r="CB31" s="963"/>
      <c r="CC31" s="963"/>
      <c r="CD31" s="963"/>
      <c r="CE31" s="963"/>
      <c r="CF31" s="963"/>
      <c r="CG31" s="984"/>
      <c r="CH31" s="959">
        <v>7</v>
      </c>
      <c r="CI31" s="960"/>
      <c r="CJ31" s="960"/>
      <c r="CK31" s="960"/>
      <c r="CL31" s="961"/>
      <c r="CM31" s="959">
        <v>156</v>
      </c>
      <c r="CN31" s="960"/>
      <c r="CO31" s="960"/>
      <c r="CP31" s="960"/>
      <c r="CQ31" s="961"/>
      <c r="CR31" s="959">
        <v>20</v>
      </c>
      <c r="CS31" s="960"/>
      <c r="CT31" s="960"/>
      <c r="CU31" s="960"/>
      <c r="CV31" s="961"/>
      <c r="CW31" s="959" t="s">
        <v>497</v>
      </c>
      <c r="CX31" s="960"/>
      <c r="CY31" s="960"/>
      <c r="CZ31" s="960"/>
      <c r="DA31" s="961"/>
      <c r="DB31" s="959" t="s">
        <v>497</v>
      </c>
      <c r="DC31" s="960"/>
      <c r="DD31" s="960"/>
      <c r="DE31" s="960"/>
      <c r="DF31" s="961"/>
      <c r="DG31" s="959" t="s">
        <v>497</v>
      </c>
      <c r="DH31" s="960"/>
      <c r="DI31" s="960"/>
      <c r="DJ31" s="960"/>
      <c r="DK31" s="961"/>
      <c r="DL31" s="959" t="s">
        <v>497</v>
      </c>
      <c r="DM31" s="960"/>
      <c r="DN31" s="960"/>
      <c r="DO31" s="960"/>
      <c r="DP31" s="961"/>
      <c r="DQ31" s="959" t="s">
        <v>497</v>
      </c>
      <c r="DR31" s="960"/>
      <c r="DS31" s="960"/>
      <c r="DT31" s="960"/>
      <c r="DU31" s="961"/>
      <c r="DV31" s="962"/>
      <c r="DW31" s="963"/>
      <c r="DX31" s="963"/>
      <c r="DY31" s="963"/>
      <c r="DZ31" s="964"/>
      <c r="EA31" s="231"/>
    </row>
    <row r="32" spans="1:131" ht="26.25" customHeight="1" x14ac:dyDescent="0.2">
      <c r="A32" s="243">
        <v>5</v>
      </c>
      <c r="B32" s="1009" t="s">
        <v>391</v>
      </c>
      <c r="C32" s="1010"/>
      <c r="D32" s="1010"/>
      <c r="E32" s="1010"/>
      <c r="F32" s="1010"/>
      <c r="G32" s="1010"/>
      <c r="H32" s="1010"/>
      <c r="I32" s="1010"/>
      <c r="J32" s="1010"/>
      <c r="K32" s="1010"/>
      <c r="L32" s="1010"/>
      <c r="M32" s="1010"/>
      <c r="N32" s="1010"/>
      <c r="O32" s="1010"/>
      <c r="P32" s="1011"/>
      <c r="Q32" s="1015">
        <v>6244</v>
      </c>
      <c r="R32" s="1013"/>
      <c r="S32" s="1013"/>
      <c r="T32" s="1013"/>
      <c r="U32" s="1013"/>
      <c r="V32" s="1013">
        <v>5277</v>
      </c>
      <c r="W32" s="1013"/>
      <c r="X32" s="1013"/>
      <c r="Y32" s="1013"/>
      <c r="Z32" s="1013"/>
      <c r="AA32" s="1013">
        <v>967</v>
      </c>
      <c r="AB32" s="1013"/>
      <c r="AC32" s="1013"/>
      <c r="AD32" s="1013"/>
      <c r="AE32" s="1016"/>
      <c r="AF32" s="1012">
        <v>1693</v>
      </c>
      <c r="AG32" s="1013"/>
      <c r="AH32" s="1013"/>
      <c r="AI32" s="1013"/>
      <c r="AJ32" s="1014"/>
      <c r="AK32" s="950">
        <v>2397</v>
      </c>
      <c r="AL32" s="941"/>
      <c r="AM32" s="941"/>
      <c r="AN32" s="941"/>
      <c r="AO32" s="941"/>
      <c r="AP32" s="941">
        <v>7479</v>
      </c>
      <c r="AQ32" s="941"/>
      <c r="AR32" s="941"/>
      <c r="AS32" s="941"/>
      <c r="AT32" s="941"/>
      <c r="AU32" s="941">
        <v>3988</v>
      </c>
      <c r="AV32" s="941"/>
      <c r="AW32" s="941"/>
      <c r="AX32" s="941"/>
      <c r="AY32" s="941"/>
      <c r="AZ32" s="1017" t="s">
        <v>497</v>
      </c>
      <c r="BA32" s="1017"/>
      <c r="BB32" s="1017"/>
      <c r="BC32" s="1017"/>
      <c r="BD32" s="1017"/>
      <c r="BE32" s="942" t="s">
        <v>387</v>
      </c>
      <c r="BF32" s="942"/>
      <c r="BG32" s="942"/>
      <c r="BH32" s="942"/>
      <c r="BI32" s="943"/>
      <c r="BJ32" s="233"/>
      <c r="BK32" s="233"/>
      <c r="BL32" s="233"/>
      <c r="BM32" s="233"/>
      <c r="BN32" s="233"/>
      <c r="BO32" s="242"/>
      <c r="BP32" s="242"/>
      <c r="BQ32" s="239">
        <v>26</v>
      </c>
      <c r="BR32" s="240"/>
      <c r="BS32" s="962" t="s">
        <v>590</v>
      </c>
      <c r="BT32" s="963"/>
      <c r="BU32" s="963"/>
      <c r="BV32" s="963"/>
      <c r="BW32" s="963"/>
      <c r="BX32" s="963"/>
      <c r="BY32" s="963"/>
      <c r="BZ32" s="963"/>
      <c r="CA32" s="963"/>
      <c r="CB32" s="963"/>
      <c r="CC32" s="963"/>
      <c r="CD32" s="963"/>
      <c r="CE32" s="963"/>
      <c r="CF32" s="963"/>
      <c r="CG32" s="984"/>
      <c r="CH32" s="959">
        <v>5</v>
      </c>
      <c r="CI32" s="960"/>
      <c r="CJ32" s="960"/>
      <c r="CK32" s="960"/>
      <c r="CL32" s="961"/>
      <c r="CM32" s="959">
        <v>1370</v>
      </c>
      <c r="CN32" s="960"/>
      <c r="CO32" s="960"/>
      <c r="CP32" s="960"/>
      <c r="CQ32" s="961"/>
      <c r="CR32" s="959">
        <v>647</v>
      </c>
      <c r="CS32" s="960"/>
      <c r="CT32" s="960"/>
      <c r="CU32" s="960"/>
      <c r="CV32" s="961"/>
      <c r="CW32" s="959">
        <v>942</v>
      </c>
      <c r="CX32" s="960"/>
      <c r="CY32" s="960"/>
      <c r="CZ32" s="960"/>
      <c r="DA32" s="961"/>
      <c r="DB32" s="959">
        <v>51</v>
      </c>
      <c r="DC32" s="960"/>
      <c r="DD32" s="960"/>
      <c r="DE32" s="960"/>
      <c r="DF32" s="961"/>
      <c r="DG32" s="959" t="s">
        <v>497</v>
      </c>
      <c r="DH32" s="960"/>
      <c r="DI32" s="960"/>
      <c r="DJ32" s="960"/>
      <c r="DK32" s="961"/>
      <c r="DL32" s="959" t="s">
        <v>497</v>
      </c>
      <c r="DM32" s="960"/>
      <c r="DN32" s="960"/>
      <c r="DO32" s="960"/>
      <c r="DP32" s="961"/>
      <c r="DQ32" s="959" t="s">
        <v>497</v>
      </c>
      <c r="DR32" s="960"/>
      <c r="DS32" s="960"/>
      <c r="DT32" s="960"/>
      <c r="DU32" s="961"/>
      <c r="DV32" s="962"/>
      <c r="DW32" s="963"/>
      <c r="DX32" s="963"/>
      <c r="DY32" s="963"/>
      <c r="DZ32" s="964"/>
      <c r="EA32" s="231"/>
    </row>
    <row r="33" spans="1:131" ht="26.25" customHeight="1" x14ac:dyDescent="0.2">
      <c r="A33" s="243">
        <v>6</v>
      </c>
      <c r="B33" s="1009" t="s">
        <v>392</v>
      </c>
      <c r="C33" s="1010"/>
      <c r="D33" s="1010"/>
      <c r="E33" s="1010"/>
      <c r="F33" s="1010"/>
      <c r="G33" s="1010"/>
      <c r="H33" s="1010"/>
      <c r="I33" s="1010"/>
      <c r="J33" s="1010"/>
      <c r="K33" s="1010"/>
      <c r="L33" s="1010"/>
      <c r="M33" s="1010"/>
      <c r="N33" s="1010"/>
      <c r="O33" s="1010"/>
      <c r="P33" s="1011"/>
      <c r="Q33" s="1015">
        <v>13179</v>
      </c>
      <c r="R33" s="1013"/>
      <c r="S33" s="1013"/>
      <c r="T33" s="1013"/>
      <c r="U33" s="1013"/>
      <c r="V33" s="1013">
        <v>12948</v>
      </c>
      <c r="W33" s="1013"/>
      <c r="X33" s="1013"/>
      <c r="Y33" s="1013"/>
      <c r="Z33" s="1013"/>
      <c r="AA33" s="1013">
        <v>231</v>
      </c>
      <c r="AB33" s="1013"/>
      <c r="AC33" s="1013"/>
      <c r="AD33" s="1013"/>
      <c r="AE33" s="1016"/>
      <c r="AF33" s="1012">
        <v>430</v>
      </c>
      <c r="AG33" s="1013"/>
      <c r="AH33" s="1013"/>
      <c r="AI33" s="1013"/>
      <c r="AJ33" s="1014"/>
      <c r="AK33" s="950">
        <v>2598</v>
      </c>
      <c r="AL33" s="941"/>
      <c r="AM33" s="941"/>
      <c r="AN33" s="941"/>
      <c r="AO33" s="941"/>
      <c r="AP33" s="941">
        <v>40063</v>
      </c>
      <c r="AQ33" s="941"/>
      <c r="AR33" s="941"/>
      <c r="AS33" s="941"/>
      <c r="AT33" s="941"/>
      <c r="AU33" s="941">
        <v>27644</v>
      </c>
      <c r="AV33" s="941"/>
      <c r="AW33" s="941"/>
      <c r="AX33" s="941"/>
      <c r="AY33" s="941"/>
      <c r="AZ33" s="1017" t="s">
        <v>497</v>
      </c>
      <c r="BA33" s="1017"/>
      <c r="BB33" s="1017"/>
      <c r="BC33" s="1017"/>
      <c r="BD33" s="1017"/>
      <c r="BE33" s="942" t="s">
        <v>387</v>
      </c>
      <c r="BF33" s="942"/>
      <c r="BG33" s="942"/>
      <c r="BH33" s="942"/>
      <c r="BI33" s="943"/>
      <c r="BJ33" s="233"/>
      <c r="BK33" s="233"/>
      <c r="BL33" s="233"/>
      <c r="BM33" s="233"/>
      <c r="BN33" s="233"/>
      <c r="BO33" s="242"/>
      <c r="BP33" s="242"/>
      <c r="BQ33" s="239">
        <v>27</v>
      </c>
      <c r="BR33" s="240"/>
      <c r="BS33" s="962" t="s">
        <v>591</v>
      </c>
      <c r="BT33" s="963"/>
      <c r="BU33" s="963"/>
      <c r="BV33" s="963"/>
      <c r="BW33" s="963"/>
      <c r="BX33" s="963"/>
      <c r="BY33" s="963"/>
      <c r="BZ33" s="963"/>
      <c r="CA33" s="963"/>
      <c r="CB33" s="963"/>
      <c r="CC33" s="963"/>
      <c r="CD33" s="963"/>
      <c r="CE33" s="963"/>
      <c r="CF33" s="963"/>
      <c r="CG33" s="984"/>
      <c r="CH33" s="959">
        <v>68</v>
      </c>
      <c r="CI33" s="960"/>
      <c r="CJ33" s="960"/>
      <c r="CK33" s="960"/>
      <c r="CL33" s="961"/>
      <c r="CM33" s="959">
        <v>7521</v>
      </c>
      <c r="CN33" s="960"/>
      <c r="CO33" s="960"/>
      <c r="CP33" s="960"/>
      <c r="CQ33" s="961"/>
      <c r="CR33" s="959">
        <v>5</v>
      </c>
      <c r="CS33" s="960"/>
      <c r="CT33" s="960"/>
      <c r="CU33" s="960"/>
      <c r="CV33" s="961"/>
      <c r="CW33" s="959" t="s">
        <v>497</v>
      </c>
      <c r="CX33" s="960"/>
      <c r="CY33" s="960"/>
      <c r="CZ33" s="960"/>
      <c r="DA33" s="961"/>
      <c r="DB33" s="959" t="s">
        <v>497</v>
      </c>
      <c r="DC33" s="960"/>
      <c r="DD33" s="960"/>
      <c r="DE33" s="960"/>
      <c r="DF33" s="961"/>
      <c r="DG33" s="959" t="s">
        <v>497</v>
      </c>
      <c r="DH33" s="960"/>
      <c r="DI33" s="960"/>
      <c r="DJ33" s="960"/>
      <c r="DK33" s="961"/>
      <c r="DL33" s="959" t="s">
        <v>497</v>
      </c>
      <c r="DM33" s="960"/>
      <c r="DN33" s="960"/>
      <c r="DO33" s="960"/>
      <c r="DP33" s="961"/>
      <c r="DQ33" s="959" t="s">
        <v>497</v>
      </c>
      <c r="DR33" s="960"/>
      <c r="DS33" s="960"/>
      <c r="DT33" s="960"/>
      <c r="DU33" s="961"/>
      <c r="DV33" s="962"/>
      <c r="DW33" s="963"/>
      <c r="DX33" s="963"/>
      <c r="DY33" s="963"/>
      <c r="DZ33" s="964"/>
      <c r="EA33" s="231"/>
    </row>
    <row r="34" spans="1:131" ht="26.25" customHeight="1" x14ac:dyDescent="0.2">
      <c r="A34" s="243">
        <v>7</v>
      </c>
      <c r="B34" s="1009" t="s">
        <v>393</v>
      </c>
      <c r="C34" s="1010"/>
      <c r="D34" s="1010"/>
      <c r="E34" s="1010"/>
      <c r="F34" s="1010"/>
      <c r="G34" s="1010"/>
      <c r="H34" s="1010"/>
      <c r="I34" s="1010"/>
      <c r="J34" s="1010"/>
      <c r="K34" s="1010"/>
      <c r="L34" s="1010"/>
      <c r="M34" s="1010"/>
      <c r="N34" s="1010"/>
      <c r="O34" s="1010"/>
      <c r="P34" s="1011"/>
      <c r="Q34" s="1015">
        <v>567</v>
      </c>
      <c r="R34" s="1013"/>
      <c r="S34" s="1013"/>
      <c r="T34" s="1013"/>
      <c r="U34" s="1013"/>
      <c r="V34" s="1013">
        <v>504</v>
      </c>
      <c r="W34" s="1013"/>
      <c r="X34" s="1013"/>
      <c r="Y34" s="1013"/>
      <c r="Z34" s="1013"/>
      <c r="AA34" s="1013">
        <v>63</v>
      </c>
      <c r="AB34" s="1013"/>
      <c r="AC34" s="1013"/>
      <c r="AD34" s="1013"/>
      <c r="AE34" s="1016"/>
      <c r="AF34" s="1012">
        <v>17</v>
      </c>
      <c r="AG34" s="1013"/>
      <c r="AH34" s="1013"/>
      <c r="AI34" s="1013"/>
      <c r="AJ34" s="1014"/>
      <c r="AK34" s="950">
        <v>131</v>
      </c>
      <c r="AL34" s="941"/>
      <c r="AM34" s="941"/>
      <c r="AN34" s="941"/>
      <c r="AO34" s="941"/>
      <c r="AP34" s="941">
        <v>1097</v>
      </c>
      <c r="AQ34" s="941"/>
      <c r="AR34" s="941"/>
      <c r="AS34" s="941"/>
      <c r="AT34" s="941"/>
      <c r="AU34" s="941">
        <v>906</v>
      </c>
      <c r="AV34" s="941"/>
      <c r="AW34" s="941"/>
      <c r="AX34" s="941"/>
      <c r="AY34" s="941"/>
      <c r="AZ34" s="1017" t="s">
        <v>497</v>
      </c>
      <c r="BA34" s="1017"/>
      <c r="BB34" s="1017"/>
      <c r="BC34" s="1017"/>
      <c r="BD34" s="1017"/>
      <c r="BE34" s="942" t="s">
        <v>394</v>
      </c>
      <c r="BF34" s="942"/>
      <c r="BG34" s="942"/>
      <c r="BH34" s="942"/>
      <c r="BI34" s="943"/>
      <c r="BJ34" s="233"/>
      <c r="BK34" s="233"/>
      <c r="BL34" s="233"/>
      <c r="BM34" s="233"/>
      <c r="BN34" s="233"/>
      <c r="BO34" s="242"/>
      <c r="BP34" s="242"/>
      <c r="BQ34" s="239">
        <v>28</v>
      </c>
      <c r="BR34" s="240"/>
      <c r="BS34" s="962" t="s">
        <v>592</v>
      </c>
      <c r="BT34" s="963"/>
      <c r="BU34" s="963"/>
      <c r="BV34" s="963"/>
      <c r="BW34" s="963"/>
      <c r="BX34" s="963"/>
      <c r="BY34" s="963"/>
      <c r="BZ34" s="963"/>
      <c r="CA34" s="963"/>
      <c r="CB34" s="963"/>
      <c r="CC34" s="963"/>
      <c r="CD34" s="963"/>
      <c r="CE34" s="963"/>
      <c r="CF34" s="963"/>
      <c r="CG34" s="984"/>
      <c r="CH34" s="959">
        <v>-2</v>
      </c>
      <c r="CI34" s="960"/>
      <c r="CJ34" s="960"/>
      <c r="CK34" s="960"/>
      <c r="CL34" s="961"/>
      <c r="CM34" s="959">
        <v>97</v>
      </c>
      <c r="CN34" s="960"/>
      <c r="CO34" s="960"/>
      <c r="CP34" s="960"/>
      <c r="CQ34" s="961"/>
      <c r="CR34" s="959">
        <v>30</v>
      </c>
      <c r="CS34" s="960"/>
      <c r="CT34" s="960"/>
      <c r="CU34" s="960"/>
      <c r="CV34" s="961"/>
      <c r="CW34" s="959" t="s">
        <v>497</v>
      </c>
      <c r="CX34" s="960"/>
      <c r="CY34" s="960"/>
      <c r="CZ34" s="960"/>
      <c r="DA34" s="961"/>
      <c r="DB34" s="959" t="s">
        <v>497</v>
      </c>
      <c r="DC34" s="960"/>
      <c r="DD34" s="960"/>
      <c r="DE34" s="960"/>
      <c r="DF34" s="961"/>
      <c r="DG34" s="959" t="s">
        <v>497</v>
      </c>
      <c r="DH34" s="960"/>
      <c r="DI34" s="960"/>
      <c r="DJ34" s="960"/>
      <c r="DK34" s="961"/>
      <c r="DL34" s="959" t="s">
        <v>497</v>
      </c>
      <c r="DM34" s="960"/>
      <c r="DN34" s="960"/>
      <c r="DO34" s="960"/>
      <c r="DP34" s="961"/>
      <c r="DQ34" s="959" t="s">
        <v>497</v>
      </c>
      <c r="DR34" s="960"/>
      <c r="DS34" s="960"/>
      <c r="DT34" s="960"/>
      <c r="DU34" s="961"/>
      <c r="DV34" s="962"/>
      <c r="DW34" s="963"/>
      <c r="DX34" s="963"/>
      <c r="DY34" s="963"/>
      <c r="DZ34" s="964"/>
      <c r="EA34" s="231"/>
    </row>
    <row r="35" spans="1:131" ht="26.25" customHeight="1" x14ac:dyDescent="0.2">
      <c r="A35" s="243">
        <v>8</v>
      </c>
      <c r="B35" s="1009" t="s">
        <v>395</v>
      </c>
      <c r="C35" s="1010"/>
      <c r="D35" s="1010"/>
      <c r="E35" s="1010"/>
      <c r="F35" s="1010"/>
      <c r="G35" s="1010"/>
      <c r="H35" s="1010"/>
      <c r="I35" s="1010"/>
      <c r="J35" s="1010"/>
      <c r="K35" s="1010"/>
      <c r="L35" s="1010"/>
      <c r="M35" s="1010"/>
      <c r="N35" s="1010"/>
      <c r="O35" s="1010"/>
      <c r="P35" s="1011"/>
      <c r="Q35" s="1015">
        <v>176</v>
      </c>
      <c r="R35" s="1013"/>
      <c r="S35" s="1013"/>
      <c r="T35" s="1013"/>
      <c r="U35" s="1013"/>
      <c r="V35" s="1013">
        <v>165</v>
      </c>
      <c r="W35" s="1013"/>
      <c r="X35" s="1013"/>
      <c r="Y35" s="1013"/>
      <c r="Z35" s="1013"/>
      <c r="AA35" s="1013">
        <v>10</v>
      </c>
      <c r="AB35" s="1013"/>
      <c r="AC35" s="1013"/>
      <c r="AD35" s="1013"/>
      <c r="AE35" s="1016"/>
      <c r="AF35" s="1012">
        <v>10</v>
      </c>
      <c r="AG35" s="1013"/>
      <c r="AH35" s="1013"/>
      <c r="AI35" s="1013"/>
      <c r="AJ35" s="1014"/>
      <c r="AK35" s="950">
        <v>74</v>
      </c>
      <c r="AL35" s="941"/>
      <c r="AM35" s="941"/>
      <c r="AN35" s="941"/>
      <c r="AO35" s="941"/>
      <c r="AP35" s="941">
        <v>637</v>
      </c>
      <c r="AQ35" s="941"/>
      <c r="AR35" s="941"/>
      <c r="AS35" s="941"/>
      <c r="AT35" s="941"/>
      <c r="AU35" s="941">
        <v>201</v>
      </c>
      <c r="AV35" s="941"/>
      <c r="AW35" s="941"/>
      <c r="AX35" s="941"/>
      <c r="AY35" s="941"/>
      <c r="AZ35" s="1017" t="s">
        <v>497</v>
      </c>
      <c r="BA35" s="1017"/>
      <c r="BB35" s="1017"/>
      <c r="BC35" s="1017"/>
      <c r="BD35" s="1017"/>
      <c r="BE35" s="942" t="s">
        <v>394</v>
      </c>
      <c r="BF35" s="942"/>
      <c r="BG35" s="942"/>
      <c r="BH35" s="942"/>
      <c r="BI35" s="943"/>
      <c r="BJ35" s="233"/>
      <c r="BK35" s="233"/>
      <c r="BL35" s="233"/>
      <c r="BM35" s="233"/>
      <c r="BN35" s="233"/>
      <c r="BO35" s="242"/>
      <c r="BP35" s="242"/>
      <c r="BQ35" s="239">
        <v>29</v>
      </c>
      <c r="BR35" s="240"/>
      <c r="BS35" s="962" t="s">
        <v>593</v>
      </c>
      <c r="BT35" s="963"/>
      <c r="BU35" s="963"/>
      <c r="BV35" s="963"/>
      <c r="BW35" s="963"/>
      <c r="BX35" s="963"/>
      <c r="BY35" s="963"/>
      <c r="BZ35" s="963"/>
      <c r="CA35" s="963"/>
      <c r="CB35" s="963"/>
      <c r="CC35" s="963"/>
      <c r="CD35" s="963"/>
      <c r="CE35" s="963"/>
      <c r="CF35" s="963"/>
      <c r="CG35" s="984"/>
      <c r="CH35" s="959">
        <v>2</v>
      </c>
      <c r="CI35" s="960"/>
      <c r="CJ35" s="960"/>
      <c r="CK35" s="960"/>
      <c r="CL35" s="961"/>
      <c r="CM35" s="959">
        <v>1085</v>
      </c>
      <c r="CN35" s="960"/>
      <c r="CO35" s="960"/>
      <c r="CP35" s="960"/>
      <c r="CQ35" s="961"/>
      <c r="CR35" s="959">
        <v>738</v>
      </c>
      <c r="CS35" s="960"/>
      <c r="CT35" s="960"/>
      <c r="CU35" s="960"/>
      <c r="CV35" s="961"/>
      <c r="CW35" s="959" t="s">
        <v>497</v>
      </c>
      <c r="CX35" s="960"/>
      <c r="CY35" s="960"/>
      <c r="CZ35" s="960"/>
      <c r="DA35" s="961"/>
      <c r="DB35" s="959" t="s">
        <v>497</v>
      </c>
      <c r="DC35" s="960"/>
      <c r="DD35" s="960"/>
      <c r="DE35" s="960"/>
      <c r="DF35" s="961"/>
      <c r="DG35" s="959" t="s">
        <v>497</v>
      </c>
      <c r="DH35" s="960"/>
      <c r="DI35" s="960"/>
      <c r="DJ35" s="960"/>
      <c r="DK35" s="961"/>
      <c r="DL35" s="959" t="s">
        <v>497</v>
      </c>
      <c r="DM35" s="960"/>
      <c r="DN35" s="960"/>
      <c r="DO35" s="960"/>
      <c r="DP35" s="961"/>
      <c r="DQ35" s="959" t="s">
        <v>497</v>
      </c>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396</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373</v>
      </c>
      <c r="B63" s="907" t="s">
        <v>397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28662</v>
      </c>
      <c r="AG63" s="929"/>
      <c r="AH63" s="929"/>
      <c r="AI63" s="929"/>
      <c r="AJ63" s="992"/>
      <c r="AK63" s="993"/>
      <c r="AL63" s="933"/>
      <c r="AM63" s="933"/>
      <c r="AN63" s="933"/>
      <c r="AO63" s="933"/>
      <c r="AP63" s="929">
        <v>80014</v>
      </c>
      <c r="AQ63" s="929"/>
      <c r="AR63" s="929"/>
      <c r="AS63" s="929"/>
      <c r="AT63" s="929"/>
      <c r="AU63" s="929">
        <v>32837</v>
      </c>
      <c r="AV63" s="929"/>
      <c r="AW63" s="929"/>
      <c r="AX63" s="929"/>
      <c r="AY63" s="929"/>
      <c r="AZ63" s="987"/>
      <c r="BA63" s="987"/>
      <c r="BB63" s="987"/>
      <c r="BC63" s="987"/>
      <c r="BD63" s="987"/>
      <c r="BE63" s="930"/>
      <c r="BF63" s="930"/>
      <c r="BG63" s="930"/>
      <c r="BH63" s="930"/>
      <c r="BI63" s="931"/>
      <c r="BJ63" s="988" t="s">
        <v>363</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398</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399</v>
      </c>
      <c r="B66" s="966"/>
      <c r="C66" s="966"/>
      <c r="D66" s="966"/>
      <c r="E66" s="966"/>
      <c r="F66" s="966"/>
      <c r="G66" s="966"/>
      <c r="H66" s="966"/>
      <c r="I66" s="966"/>
      <c r="J66" s="966"/>
      <c r="K66" s="966"/>
      <c r="L66" s="966"/>
      <c r="M66" s="966"/>
      <c r="N66" s="966"/>
      <c r="O66" s="966"/>
      <c r="P66" s="967"/>
      <c r="Q66" s="971" t="s">
        <v>377</v>
      </c>
      <c r="R66" s="972"/>
      <c r="S66" s="972"/>
      <c r="T66" s="972"/>
      <c r="U66" s="973"/>
      <c r="V66" s="971" t="s">
        <v>378</v>
      </c>
      <c r="W66" s="972"/>
      <c r="X66" s="972"/>
      <c r="Y66" s="972"/>
      <c r="Z66" s="973"/>
      <c r="AA66" s="971" t="s">
        <v>379</v>
      </c>
      <c r="AB66" s="972"/>
      <c r="AC66" s="972"/>
      <c r="AD66" s="972"/>
      <c r="AE66" s="973"/>
      <c r="AF66" s="977" t="s">
        <v>400</v>
      </c>
      <c r="AG66" s="978"/>
      <c r="AH66" s="978"/>
      <c r="AI66" s="978"/>
      <c r="AJ66" s="979"/>
      <c r="AK66" s="971" t="s">
        <v>381</v>
      </c>
      <c r="AL66" s="966"/>
      <c r="AM66" s="966"/>
      <c r="AN66" s="966"/>
      <c r="AO66" s="967"/>
      <c r="AP66" s="971" t="s">
        <v>401</v>
      </c>
      <c r="AQ66" s="972"/>
      <c r="AR66" s="972"/>
      <c r="AS66" s="972"/>
      <c r="AT66" s="973"/>
      <c r="AU66" s="971" t="s">
        <v>402</v>
      </c>
      <c r="AV66" s="972"/>
      <c r="AW66" s="972"/>
      <c r="AX66" s="972"/>
      <c r="AY66" s="973"/>
      <c r="AZ66" s="971" t="s">
        <v>351</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594</v>
      </c>
      <c r="C68" s="956"/>
      <c r="D68" s="956"/>
      <c r="E68" s="956"/>
      <c r="F68" s="956"/>
      <c r="G68" s="956"/>
      <c r="H68" s="956"/>
      <c r="I68" s="956"/>
      <c r="J68" s="956"/>
      <c r="K68" s="956"/>
      <c r="L68" s="956"/>
      <c r="M68" s="956"/>
      <c r="N68" s="956"/>
      <c r="O68" s="956"/>
      <c r="P68" s="957"/>
      <c r="Q68" s="958">
        <v>6125</v>
      </c>
      <c r="R68" s="952"/>
      <c r="S68" s="952"/>
      <c r="T68" s="952"/>
      <c r="U68" s="952"/>
      <c r="V68" s="952">
        <v>5998</v>
      </c>
      <c r="W68" s="952"/>
      <c r="X68" s="952"/>
      <c r="Y68" s="952"/>
      <c r="Z68" s="952"/>
      <c r="AA68" s="952">
        <v>127</v>
      </c>
      <c r="AB68" s="952"/>
      <c r="AC68" s="952"/>
      <c r="AD68" s="952"/>
      <c r="AE68" s="952"/>
      <c r="AF68" s="952">
        <v>34</v>
      </c>
      <c r="AG68" s="952"/>
      <c r="AH68" s="952"/>
      <c r="AI68" s="952"/>
      <c r="AJ68" s="952"/>
      <c r="AK68" s="952" t="s">
        <v>497</v>
      </c>
      <c r="AL68" s="952"/>
      <c r="AM68" s="952"/>
      <c r="AN68" s="952"/>
      <c r="AO68" s="952"/>
      <c r="AP68" s="952">
        <v>21044</v>
      </c>
      <c r="AQ68" s="952"/>
      <c r="AR68" s="952"/>
      <c r="AS68" s="952"/>
      <c r="AT68" s="952"/>
      <c r="AU68" s="952" t="s">
        <v>497</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t="s">
        <v>595</v>
      </c>
      <c r="C69" s="945"/>
      <c r="D69" s="945"/>
      <c r="E69" s="945"/>
      <c r="F69" s="945"/>
      <c r="G69" s="945"/>
      <c r="H69" s="945"/>
      <c r="I69" s="945"/>
      <c r="J69" s="945"/>
      <c r="K69" s="945"/>
      <c r="L69" s="945"/>
      <c r="M69" s="945"/>
      <c r="N69" s="945"/>
      <c r="O69" s="945"/>
      <c r="P69" s="946"/>
      <c r="Q69" s="947">
        <v>3345</v>
      </c>
      <c r="R69" s="941"/>
      <c r="S69" s="941"/>
      <c r="T69" s="941"/>
      <c r="U69" s="941"/>
      <c r="V69" s="941">
        <v>3213</v>
      </c>
      <c r="W69" s="941"/>
      <c r="X69" s="941"/>
      <c r="Y69" s="941"/>
      <c r="Z69" s="941"/>
      <c r="AA69" s="941">
        <v>132</v>
      </c>
      <c r="AB69" s="941"/>
      <c r="AC69" s="941"/>
      <c r="AD69" s="941"/>
      <c r="AE69" s="941"/>
      <c r="AF69" s="941">
        <v>40</v>
      </c>
      <c r="AG69" s="941"/>
      <c r="AH69" s="941"/>
      <c r="AI69" s="941"/>
      <c r="AJ69" s="941"/>
      <c r="AK69" s="941" t="s">
        <v>497</v>
      </c>
      <c r="AL69" s="941"/>
      <c r="AM69" s="941"/>
      <c r="AN69" s="941"/>
      <c r="AO69" s="941"/>
      <c r="AP69" s="941">
        <v>6782</v>
      </c>
      <c r="AQ69" s="941"/>
      <c r="AR69" s="941"/>
      <c r="AS69" s="941"/>
      <c r="AT69" s="941"/>
      <c r="AU69" s="941" t="s">
        <v>497</v>
      </c>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373</v>
      </c>
      <c r="B88" s="907" t="s">
        <v>403</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74</v>
      </c>
      <c r="AG88" s="929"/>
      <c r="AH88" s="929"/>
      <c r="AI88" s="929"/>
      <c r="AJ88" s="929"/>
      <c r="AK88" s="933"/>
      <c r="AL88" s="933"/>
      <c r="AM88" s="933"/>
      <c r="AN88" s="933"/>
      <c r="AO88" s="933"/>
      <c r="AP88" s="929">
        <v>27826</v>
      </c>
      <c r="AQ88" s="929"/>
      <c r="AR88" s="929"/>
      <c r="AS88" s="929"/>
      <c r="AT88" s="929"/>
      <c r="AU88" s="929" t="s">
        <v>497</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373</v>
      </c>
      <c r="BR102" s="907" t="s">
        <v>404</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12950</v>
      </c>
      <c r="CS102" s="923"/>
      <c r="CT102" s="923"/>
      <c r="CU102" s="923"/>
      <c r="CV102" s="924"/>
      <c r="CW102" s="922">
        <f t="shared" ref="CW102" si="0">SUM(CW7:DA88)</f>
        <v>6997</v>
      </c>
      <c r="CX102" s="923"/>
      <c r="CY102" s="923"/>
      <c r="CZ102" s="923"/>
      <c r="DA102" s="924"/>
      <c r="DB102" s="922">
        <f t="shared" ref="DB102" si="1">SUM(DB7:DF88)</f>
        <v>3452</v>
      </c>
      <c r="DC102" s="923"/>
      <c r="DD102" s="923"/>
      <c r="DE102" s="923"/>
      <c r="DF102" s="924"/>
      <c r="DG102" s="922" t="s">
        <v>497</v>
      </c>
      <c r="DH102" s="923"/>
      <c r="DI102" s="923"/>
      <c r="DJ102" s="923"/>
      <c r="DK102" s="924"/>
      <c r="DL102" s="922">
        <f t="shared" ref="DL102" si="2">SUM(DL7:DP88)</f>
        <v>22</v>
      </c>
      <c r="DM102" s="923"/>
      <c r="DN102" s="923"/>
      <c r="DO102" s="923"/>
      <c r="DP102" s="924"/>
      <c r="DQ102" s="922" t="s">
        <v>497</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407</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408</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411</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412</v>
      </c>
      <c r="AB109" s="866"/>
      <c r="AC109" s="866"/>
      <c r="AD109" s="866"/>
      <c r="AE109" s="867"/>
      <c r="AF109" s="868" t="s">
        <v>307</v>
      </c>
      <c r="AG109" s="866"/>
      <c r="AH109" s="866"/>
      <c r="AI109" s="866"/>
      <c r="AJ109" s="867"/>
      <c r="AK109" s="868" t="s">
        <v>306</v>
      </c>
      <c r="AL109" s="866"/>
      <c r="AM109" s="866"/>
      <c r="AN109" s="866"/>
      <c r="AO109" s="867"/>
      <c r="AP109" s="868" t="s">
        <v>413</v>
      </c>
      <c r="AQ109" s="866"/>
      <c r="AR109" s="866"/>
      <c r="AS109" s="866"/>
      <c r="AT109" s="899"/>
      <c r="AU109" s="865" t="s">
        <v>411</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412</v>
      </c>
      <c r="BR109" s="866"/>
      <c r="BS109" s="866"/>
      <c r="BT109" s="866"/>
      <c r="BU109" s="867"/>
      <c r="BV109" s="868" t="s">
        <v>307</v>
      </c>
      <c r="BW109" s="866"/>
      <c r="BX109" s="866"/>
      <c r="BY109" s="866"/>
      <c r="BZ109" s="867"/>
      <c r="CA109" s="868" t="s">
        <v>306</v>
      </c>
      <c r="CB109" s="866"/>
      <c r="CC109" s="866"/>
      <c r="CD109" s="866"/>
      <c r="CE109" s="867"/>
      <c r="CF109" s="906" t="s">
        <v>413</v>
      </c>
      <c r="CG109" s="906"/>
      <c r="CH109" s="906"/>
      <c r="CI109" s="906"/>
      <c r="CJ109" s="906"/>
      <c r="CK109" s="868" t="s">
        <v>414</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412</v>
      </c>
      <c r="DH109" s="866"/>
      <c r="DI109" s="866"/>
      <c r="DJ109" s="866"/>
      <c r="DK109" s="867"/>
      <c r="DL109" s="868" t="s">
        <v>415</v>
      </c>
      <c r="DM109" s="866"/>
      <c r="DN109" s="866"/>
      <c r="DO109" s="866"/>
      <c r="DP109" s="867"/>
      <c r="DQ109" s="868" t="s">
        <v>306</v>
      </c>
      <c r="DR109" s="866"/>
      <c r="DS109" s="866"/>
      <c r="DT109" s="866"/>
      <c r="DU109" s="867"/>
      <c r="DV109" s="868" t="s">
        <v>413</v>
      </c>
      <c r="DW109" s="866"/>
      <c r="DX109" s="866"/>
      <c r="DY109" s="866"/>
      <c r="DZ109" s="899"/>
    </row>
    <row r="110" spans="1:131" s="231" customFormat="1" ht="26.25" customHeight="1" x14ac:dyDescent="0.2">
      <c r="A110" s="775" t="s">
        <v>416</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113809716</v>
      </c>
      <c r="AB110" s="859"/>
      <c r="AC110" s="859"/>
      <c r="AD110" s="859"/>
      <c r="AE110" s="860"/>
      <c r="AF110" s="861">
        <v>108610481</v>
      </c>
      <c r="AG110" s="859"/>
      <c r="AH110" s="859"/>
      <c r="AI110" s="859"/>
      <c r="AJ110" s="860"/>
      <c r="AK110" s="861">
        <v>107223909</v>
      </c>
      <c r="AL110" s="859"/>
      <c r="AM110" s="859"/>
      <c r="AN110" s="859"/>
      <c r="AO110" s="860"/>
      <c r="AP110" s="862">
        <v>27.7</v>
      </c>
      <c r="AQ110" s="863"/>
      <c r="AR110" s="863"/>
      <c r="AS110" s="863"/>
      <c r="AT110" s="864"/>
      <c r="AU110" s="900" t="s">
        <v>72</v>
      </c>
      <c r="AV110" s="901"/>
      <c r="AW110" s="901"/>
      <c r="AX110" s="901"/>
      <c r="AY110" s="901"/>
      <c r="AZ110" s="827" t="s">
        <v>417</v>
      </c>
      <c r="BA110" s="776"/>
      <c r="BB110" s="776"/>
      <c r="BC110" s="776"/>
      <c r="BD110" s="776"/>
      <c r="BE110" s="776"/>
      <c r="BF110" s="776"/>
      <c r="BG110" s="776"/>
      <c r="BH110" s="776"/>
      <c r="BI110" s="776"/>
      <c r="BJ110" s="776"/>
      <c r="BK110" s="776"/>
      <c r="BL110" s="776"/>
      <c r="BM110" s="776"/>
      <c r="BN110" s="776"/>
      <c r="BO110" s="776"/>
      <c r="BP110" s="777"/>
      <c r="BQ110" s="828">
        <v>1451220537</v>
      </c>
      <c r="BR110" s="810"/>
      <c r="BS110" s="810"/>
      <c r="BT110" s="810"/>
      <c r="BU110" s="810"/>
      <c r="BV110" s="810">
        <v>1478789181</v>
      </c>
      <c r="BW110" s="810"/>
      <c r="BX110" s="810"/>
      <c r="BY110" s="810"/>
      <c r="BZ110" s="810"/>
      <c r="CA110" s="810">
        <v>1510739933</v>
      </c>
      <c r="CB110" s="810"/>
      <c r="CC110" s="810"/>
      <c r="CD110" s="810"/>
      <c r="CE110" s="810"/>
      <c r="CF110" s="837">
        <v>390.7</v>
      </c>
      <c r="CG110" s="838"/>
      <c r="CH110" s="838"/>
      <c r="CI110" s="838"/>
      <c r="CJ110" s="838"/>
      <c r="CK110" s="896" t="s">
        <v>418</v>
      </c>
      <c r="CL110" s="787"/>
      <c r="CM110" s="827" t="s">
        <v>419</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420</v>
      </c>
      <c r="DH110" s="810"/>
      <c r="DI110" s="810"/>
      <c r="DJ110" s="810"/>
      <c r="DK110" s="810"/>
      <c r="DL110" s="810" t="s">
        <v>420</v>
      </c>
      <c r="DM110" s="810"/>
      <c r="DN110" s="810"/>
      <c r="DO110" s="810"/>
      <c r="DP110" s="810"/>
      <c r="DQ110" s="810" t="s">
        <v>120</v>
      </c>
      <c r="DR110" s="810"/>
      <c r="DS110" s="810"/>
      <c r="DT110" s="810"/>
      <c r="DU110" s="810"/>
      <c r="DV110" s="811" t="s">
        <v>420</v>
      </c>
      <c r="DW110" s="811"/>
      <c r="DX110" s="811"/>
      <c r="DY110" s="811"/>
      <c r="DZ110" s="812"/>
    </row>
    <row r="111" spans="1:131" s="231" customFormat="1" ht="26.25" customHeight="1" x14ac:dyDescent="0.2">
      <c r="A111" s="742" t="s">
        <v>421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120</v>
      </c>
      <c r="AB111" s="890"/>
      <c r="AC111" s="890"/>
      <c r="AD111" s="890"/>
      <c r="AE111" s="891"/>
      <c r="AF111" s="892">
        <v>194009</v>
      </c>
      <c r="AG111" s="890"/>
      <c r="AH111" s="890"/>
      <c r="AI111" s="890"/>
      <c r="AJ111" s="891"/>
      <c r="AK111" s="892">
        <v>678790</v>
      </c>
      <c r="AL111" s="890"/>
      <c r="AM111" s="890"/>
      <c r="AN111" s="890"/>
      <c r="AO111" s="891"/>
      <c r="AP111" s="893">
        <v>0.2</v>
      </c>
      <c r="AQ111" s="894"/>
      <c r="AR111" s="894"/>
      <c r="AS111" s="894"/>
      <c r="AT111" s="895"/>
      <c r="AU111" s="902"/>
      <c r="AV111" s="903"/>
      <c r="AW111" s="903"/>
      <c r="AX111" s="903"/>
      <c r="AY111" s="903"/>
      <c r="AZ111" s="783" t="s">
        <v>422</v>
      </c>
      <c r="BA111" s="720"/>
      <c r="BB111" s="720"/>
      <c r="BC111" s="720"/>
      <c r="BD111" s="720"/>
      <c r="BE111" s="720"/>
      <c r="BF111" s="720"/>
      <c r="BG111" s="720"/>
      <c r="BH111" s="720"/>
      <c r="BI111" s="720"/>
      <c r="BJ111" s="720"/>
      <c r="BK111" s="720"/>
      <c r="BL111" s="720"/>
      <c r="BM111" s="720"/>
      <c r="BN111" s="720"/>
      <c r="BO111" s="720"/>
      <c r="BP111" s="721"/>
      <c r="BQ111" s="784">
        <v>5715662</v>
      </c>
      <c r="BR111" s="785"/>
      <c r="BS111" s="785"/>
      <c r="BT111" s="785"/>
      <c r="BU111" s="785"/>
      <c r="BV111" s="785">
        <v>4924019</v>
      </c>
      <c r="BW111" s="785"/>
      <c r="BX111" s="785"/>
      <c r="BY111" s="785"/>
      <c r="BZ111" s="785"/>
      <c r="CA111" s="785">
        <v>3834892</v>
      </c>
      <c r="CB111" s="785"/>
      <c r="CC111" s="785"/>
      <c r="CD111" s="785"/>
      <c r="CE111" s="785"/>
      <c r="CF111" s="846">
        <v>1</v>
      </c>
      <c r="CG111" s="847"/>
      <c r="CH111" s="847"/>
      <c r="CI111" s="847"/>
      <c r="CJ111" s="847"/>
      <c r="CK111" s="897"/>
      <c r="CL111" s="789"/>
      <c r="CM111" s="783" t="s">
        <v>423</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120</v>
      </c>
      <c r="DH111" s="785"/>
      <c r="DI111" s="785"/>
      <c r="DJ111" s="785"/>
      <c r="DK111" s="785"/>
      <c r="DL111" s="785" t="s">
        <v>120</v>
      </c>
      <c r="DM111" s="785"/>
      <c r="DN111" s="785"/>
      <c r="DO111" s="785"/>
      <c r="DP111" s="785"/>
      <c r="DQ111" s="785" t="s">
        <v>120</v>
      </c>
      <c r="DR111" s="785"/>
      <c r="DS111" s="785"/>
      <c r="DT111" s="785"/>
      <c r="DU111" s="785"/>
      <c r="DV111" s="762" t="s">
        <v>120</v>
      </c>
      <c r="DW111" s="762"/>
      <c r="DX111" s="762"/>
      <c r="DY111" s="762"/>
      <c r="DZ111" s="763"/>
    </row>
    <row r="112" spans="1:131" s="231" customFormat="1" ht="26.25" customHeight="1" x14ac:dyDescent="0.2">
      <c r="A112" s="882" t="s">
        <v>424</v>
      </c>
      <c r="B112" s="883"/>
      <c r="C112" s="720" t="s">
        <v>425</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6016667</v>
      </c>
      <c r="AB112" s="748"/>
      <c r="AC112" s="748"/>
      <c r="AD112" s="748"/>
      <c r="AE112" s="749"/>
      <c r="AF112" s="750">
        <v>6683333</v>
      </c>
      <c r="AG112" s="748"/>
      <c r="AH112" s="748"/>
      <c r="AI112" s="748"/>
      <c r="AJ112" s="749"/>
      <c r="AK112" s="750">
        <v>7353333</v>
      </c>
      <c r="AL112" s="748"/>
      <c r="AM112" s="748"/>
      <c r="AN112" s="748"/>
      <c r="AO112" s="749"/>
      <c r="AP112" s="792">
        <v>1.9</v>
      </c>
      <c r="AQ112" s="793"/>
      <c r="AR112" s="793"/>
      <c r="AS112" s="793"/>
      <c r="AT112" s="794"/>
      <c r="AU112" s="902"/>
      <c r="AV112" s="903"/>
      <c r="AW112" s="903"/>
      <c r="AX112" s="903"/>
      <c r="AY112" s="903"/>
      <c r="AZ112" s="783" t="s">
        <v>426</v>
      </c>
      <c r="BA112" s="720"/>
      <c r="BB112" s="720"/>
      <c r="BC112" s="720"/>
      <c r="BD112" s="720"/>
      <c r="BE112" s="720"/>
      <c r="BF112" s="720"/>
      <c r="BG112" s="720"/>
      <c r="BH112" s="720"/>
      <c r="BI112" s="720"/>
      <c r="BJ112" s="720"/>
      <c r="BK112" s="720"/>
      <c r="BL112" s="720"/>
      <c r="BM112" s="720"/>
      <c r="BN112" s="720"/>
      <c r="BO112" s="720"/>
      <c r="BP112" s="721"/>
      <c r="BQ112" s="784">
        <v>35290913</v>
      </c>
      <c r="BR112" s="785"/>
      <c r="BS112" s="785"/>
      <c r="BT112" s="785"/>
      <c r="BU112" s="785"/>
      <c r="BV112" s="785">
        <v>34011808</v>
      </c>
      <c r="BW112" s="785"/>
      <c r="BX112" s="785"/>
      <c r="BY112" s="785"/>
      <c r="BZ112" s="785"/>
      <c r="CA112" s="785">
        <v>32837144</v>
      </c>
      <c r="CB112" s="785"/>
      <c r="CC112" s="785"/>
      <c r="CD112" s="785"/>
      <c r="CE112" s="785"/>
      <c r="CF112" s="846">
        <v>8.5</v>
      </c>
      <c r="CG112" s="847"/>
      <c r="CH112" s="847"/>
      <c r="CI112" s="847"/>
      <c r="CJ112" s="847"/>
      <c r="CK112" s="897"/>
      <c r="CL112" s="789"/>
      <c r="CM112" s="783" t="s">
        <v>427</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1040441</v>
      </c>
      <c r="DH112" s="785"/>
      <c r="DI112" s="785"/>
      <c r="DJ112" s="785"/>
      <c r="DK112" s="785"/>
      <c r="DL112" s="785">
        <v>612307</v>
      </c>
      <c r="DM112" s="785"/>
      <c r="DN112" s="785"/>
      <c r="DO112" s="785"/>
      <c r="DP112" s="785"/>
      <c r="DQ112" s="785">
        <v>309980</v>
      </c>
      <c r="DR112" s="785"/>
      <c r="DS112" s="785"/>
      <c r="DT112" s="785"/>
      <c r="DU112" s="785"/>
      <c r="DV112" s="762">
        <v>0.1</v>
      </c>
      <c r="DW112" s="762"/>
      <c r="DX112" s="762"/>
      <c r="DY112" s="762"/>
      <c r="DZ112" s="763"/>
    </row>
    <row r="113" spans="1:130" s="231" customFormat="1" ht="26.25" customHeight="1" x14ac:dyDescent="0.2">
      <c r="A113" s="884"/>
      <c r="B113" s="885"/>
      <c r="C113" s="720" t="s">
        <v>428</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2885360</v>
      </c>
      <c r="AB113" s="748"/>
      <c r="AC113" s="748"/>
      <c r="AD113" s="748"/>
      <c r="AE113" s="749"/>
      <c r="AF113" s="750">
        <v>2958387</v>
      </c>
      <c r="AG113" s="748"/>
      <c r="AH113" s="748"/>
      <c r="AI113" s="748"/>
      <c r="AJ113" s="749"/>
      <c r="AK113" s="750">
        <v>3070420</v>
      </c>
      <c r="AL113" s="748"/>
      <c r="AM113" s="748"/>
      <c r="AN113" s="748"/>
      <c r="AO113" s="749"/>
      <c r="AP113" s="792">
        <v>0.8</v>
      </c>
      <c r="AQ113" s="793"/>
      <c r="AR113" s="793"/>
      <c r="AS113" s="793"/>
      <c r="AT113" s="794"/>
      <c r="AU113" s="902"/>
      <c r="AV113" s="903"/>
      <c r="AW113" s="903"/>
      <c r="AX113" s="903"/>
      <c r="AY113" s="903"/>
      <c r="AZ113" s="783" t="s">
        <v>429</v>
      </c>
      <c r="BA113" s="720"/>
      <c r="BB113" s="720"/>
      <c r="BC113" s="720"/>
      <c r="BD113" s="720"/>
      <c r="BE113" s="720"/>
      <c r="BF113" s="720"/>
      <c r="BG113" s="720"/>
      <c r="BH113" s="720"/>
      <c r="BI113" s="720"/>
      <c r="BJ113" s="720"/>
      <c r="BK113" s="720"/>
      <c r="BL113" s="720"/>
      <c r="BM113" s="720"/>
      <c r="BN113" s="720"/>
      <c r="BO113" s="720"/>
      <c r="BP113" s="721"/>
      <c r="BQ113" s="784">
        <v>9932029</v>
      </c>
      <c r="BR113" s="785"/>
      <c r="BS113" s="785"/>
      <c r="BT113" s="785"/>
      <c r="BU113" s="785"/>
      <c r="BV113" s="785">
        <v>9625928</v>
      </c>
      <c r="BW113" s="785"/>
      <c r="BX113" s="785"/>
      <c r="BY113" s="785"/>
      <c r="BZ113" s="785"/>
      <c r="CA113" s="785">
        <v>9659345</v>
      </c>
      <c r="CB113" s="785"/>
      <c r="CC113" s="785"/>
      <c r="CD113" s="785"/>
      <c r="CE113" s="785"/>
      <c r="CF113" s="846">
        <v>2.5</v>
      </c>
      <c r="CG113" s="847"/>
      <c r="CH113" s="847"/>
      <c r="CI113" s="847"/>
      <c r="CJ113" s="847"/>
      <c r="CK113" s="897"/>
      <c r="CL113" s="789"/>
      <c r="CM113" s="783" t="s">
        <v>430</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120</v>
      </c>
      <c r="DH113" s="785"/>
      <c r="DI113" s="785"/>
      <c r="DJ113" s="785"/>
      <c r="DK113" s="785"/>
      <c r="DL113" s="785" t="s">
        <v>120</v>
      </c>
      <c r="DM113" s="785"/>
      <c r="DN113" s="785"/>
      <c r="DO113" s="785"/>
      <c r="DP113" s="785"/>
      <c r="DQ113" s="785" t="s">
        <v>120</v>
      </c>
      <c r="DR113" s="785"/>
      <c r="DS113" s="785"/>
      <c r="DT113" s="785"/>
      <c r="DU113" s="785"/>
      <c r="DV113" s="762" t="s">
        <v>120</v>
      </c>
      <c r="DW113" s="762"/>
      <c r="DX113" s="762"/>
      <c r="DY113" s="762"/>
      <c r="DZ113" s="763"/>
    </row>
    <row r="114" spans="1:130" s="231" customFormat="1" ht="26.25" customHeight="1" x14ac:dyDescent="0.2">
      <c r="A114" s="884"/>
      <c r="B114" s="885"/>
      <c r="C114" s="720" t="s">
        <v>431</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1020007</v>
      </c>
      <c r="AB114" s="748"/>
      <c r="AC114" s="748"/>
      <c r="AD114" s="748"/>
      <c r="AE114" s="749"/>
      <c r="AF114" s="750">
        <v>1001639</v>
      </c>
      <c r="AG114" s="748"/>
      <c r="AH114" s="748"/>
      <c r="AI114" s="748"/>
      <c r="AJ114" s="749"/>
      <c r="AK114" s="750">
        <v>1004004</v>
      </c>
      <c r="AL114" s="748"/>
      <c r="AM114" s="748"/>
      <c r="AN114" s="748"/>
      <c r="AO114" s="749"/>
      <c r="AP114" s="792">
        <v>0.3</v>
      </c>
      <c r="AQ114" s="793"/>
      <c r="AR114" s="793"/>
      <c r="AS114" s="793"/>
      <c r="AT114" s="794"/>
      <c r="AU114" s="902"/>
      <c r="AV114" s="903"/>
      <c r="AW114" s="903"/>
      <c r="AX114" s="903"/>
      <c r="AY114" s="903"/>
      <c r="AZ114" s="783" t="s">
        <v>432</v>
      </c>
      <c r="BA114" s="720"/>
      <c r="BB114" s="720"/>
      <c r="BC114" s="720"/>
      <c r="BD114" s="720"/>
      <c r="BE114" s="720"/>
      <c r="BF114" s="720"/>
      <c r="BG114" s="720"/>
      <c r="BH114" s="720"/>
      <c r="BI114" s="720"/>
      <c r="BJ114" s="720"/>
      <c r="BK114" s="720"/>
      <c r="BL114" s="720"/>
      <c r="BM114" s="720"/>
      <c r="BN114" s="720"/>
      <c r="BO114" s="720"/>
      <c r="BP114" s="721"/>
      <c r="BQ114" s="784">
        <v>172716074</v>
      </c>
      <c r="BR114" s="785"/>
      <c r="BS114" s="785"/>
      <c r="BT114" s="785"/>
      <c r="BU114" s="785"/>
      <c r="BV114" s="785">
        <v>167547561</v>
      </c>
      <c r="BW114" s="785"/>
      <c r="BX114" s="785"/>
      <c r="BY114" s="785"/>
      <c r="BZ114" s="785"/>
      <c r="CA114" s="785">
        <v>161335102</v>
      </c>
      <c r="CB114" s="785"/>
      <c r="CC114" s="785"/>
      <c r="CD114" s="785"/>
      <c r="CE114" s="785"/>
      <c r="CF114" s="846">
        <v>41.7</v>
      </c>
      <c r="CG114" s="847"/>
      <c r="CH114" s="847"/>
      <c r="CI114" s="847"/>
      <c r="CJ114" s="847"/>
      <c r="CK114" s="897"/>
      <c r="CL114" s="789"/>
      <c r="CM114" s="783" t="s">
        <v>433</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3046289</v>
      </c>
      <c r="DH114" s="785"/>
      <c r="DI114" s="785"/>
      <c r="DJ114" s="785"/>
      <c r="DK114" s="785"/>
      <c r="DL114" s="785">
        <v>2908603</v>
      </c>
      <c r="DM114" s="785"/>
      <c r="DN114" s="785"/>
      <c r="DO114" s="785"/>
      <c r="DP114" s="785"/>
      <c r="DQ114" s="785">
        <v>2624143</v>
      </c>
      <c r="DR114" s="785"/>
      <c r="DS114" s="785"/>
      <c r="DT114" s="785"/>
      <c r="DU114" s="785"/>
      <c r="DV114" s="762">
        <v>0.7</v>
      </c>
      <c r="DW114" s="762"/>
      <c r="DX114" s="762"/>
      <c r="DY114" s="762"/>
      <c r="DZ114" s="763"/>
    </row>
    <row r="115" spans="1:130" s="231" customFormat="1" ht="26.25" customHeight="1" x14ac:dyDescent="0.2">
      <c r="A115" s="884"/>
      <c r="B115" s="885"/>
      <c r="C115" s="720" t="s">
        <v>434</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1465289</v>
      </c>
      <c r="AB115" s="748"/>
      <c r="AC115" s="748"/>
      <c r="AD115" s="748"/>
      <c r="AE115" s="749"/>
      <c r="AF115" s="750">
        <v>1374629</v>
      </c>
      <c r="AG115" s="748"/>
      <c r="AH115" s="748"/>
      <c r="AI115" s="748"/>
      <c r="AJ115" s="749"/>
      <c r="AK115" s="750">
        <v>638871</v>
      </c>
      <c r="AL115" s="748"/>
      <c r="AM115" s="748"/>
      <c r="AN115" s="748"/>
      <c r="AO115" s="749"/>
      <c r="AP115" s="792">
        <v>0.2</v>
      </c>
      <c r="AQ115" s="793"/>
      <c r="AR115" s="793"/>
      <c r="AS115" s="793"/>
      <c r="AT115" s="794"/>
      <c r="AU115" s="902"/>
      <c r="AV115" s="903"/>
      <c r="AW115" s="903"/>
      <c r="AX115" s="903"/>
      <c r="AY115" s="903"/>
      <c r="AZ115" s="783" t="s">
        <v>435</v>
      </c>
      <c r="BA115" s="720"/>
      <c r="BB115" s="720"/>
      <c r="BC115" s="720"/>
      <c r="BD115" s="720"/>
      <c r="BE115" s="720"/>
      <c r="BF115" s="720"/>
      <c r="BG115" s="720"/>
      <c r="BH115" s="720"/>
      <c r="BI115" s="720"/>
      <c r="BJ115" s="720"/>
      <c r="BK115" s="720"/>
      <c r="BL115" s="720"/>
      <c r="BM115" s="720"/>
      <c r="BN115" s="720"/>
      <c r="BO115" s="720"/>
      <c r="BP115" s="721"/>
      <c r="BQ115" s="784">
        <v>25752</v>
      </c>
      <c r="BR115" s="785"/>
      <c r="BS115" s="785"/>
      <c r="BT115" s="785"/>
      <c r="BU115" s="785"/>
      <c r="BV115" s="785">
        <v>10566</v>
      </c>
      <c r="BW115" s="785"/>
      <c r="BX115" s="785"/>
      <c r="BY115" s="785"/>
      <c r="BZ115" s="785"/>
      <c r="CA115" s="785">
        <v>15567</v>
      </c>
      <c r="CB115" s="785"/>
      <c r="CC115" s="785"/>
      <c r="CD115" s="785"/>
      <c r="CE115" s="785"/>
      <c r="CF115" s="846">
        <v>0</v>
      </c>
      <c r="CG115" s="847"/>
      <c r="CH115" s="847"/>
      <c r="CI115" s="847"/>
      <c r="CJ115" s="847"/>
      <c r="CK115" s="897"/>
      <c r="CL115" s="789"/>
      <c r="CM115" s="783" t="s">
        <v>436</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1628932</v>
      </c>
      <c r="DH115" s="785"/>
      <c r="DI115" s="785"/>
      <c r="DJ115" s="785"/>
      <c r="DK115" s="785"/>
      <c r="DL115" s="785">
        <v>1403109</v>
      </c>
      <c r="DM115" s="785"/>
      <c r="DN115" s="785"/>
      <c r="DO115" s="785"/>
      <c r="DP115" s="785"/>
      <c r="DQ115" s="785">
        <v>900769</v>
      </c>
      <c r="DR115" s="785"/>
      <c r="DS115" s="785"/>
      <c r="DT115" s="785"/>
      <c r="DU115" s="785"/>
      <c r="DV115" s="762">
        <v>0.2</v>
      </c>
      <c r="DW115" s="762"/>
      <c r="DX115" s="762"/>
      <c r="DY115" s="762"/>
      <c r="DZ115" s="763"/>
    </row>
    <row r="116" spans="1:130" s="231" customFormat="1" ht="26.25" customHeight="1" x14ac:dyDescent="0.2">
      <c r="A116" s="886"/>
      <c r="B116" s="887"/>
      <c r="C116" s="807" t="s">
        <v>437</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909</v>
      </c>
      <c r="AB116" s="748"/>
      <c r="AC116" s="748"/>
      <c r="AD116" s="748"/>
      <c r="AE116" s="749"/>
      <c r="AF116" s="750">
        <v>162</v>
      </c>
      <c r="AG116" s="748"/>
      <c r="AH116" s="748"/>
      <c r="AI116" s="748"/>
      <c r="AJ116" s="749"/>
      <c r="AK116" s="750">
        <v>7</v>
      </c>
      <c r="AL116" s="748"/>
      <c r="AM116" s="748"/>
      <c r="AN116" s="748"/>
      <c r="AO116" s="749"/>
      <c r="AP116" s="792">
        <v>0</v>
      </c>
      <c r="AQ116" s="793"/>
      <c r="AR116" s="793"/>
      <c r="AS116" s="793"/>
      <c r="AT116" s="794"/>
      <c r="AU116" s="902"/>
      <c r="AV116" s="903"/>
      <c r="AW116" s="903"/>
      <c r="AX116" s="903"/>
      <c r="AY116" s="903"/>
      <c r="AZ116" s="879" t="s">
        <v>438</v>
      </c>
      <c r="BA116" s="880"/>
      <c r="BB116" s="880"/>
      <c r="BC116" s="880"/>
      <c r="BD116" s="880"/>
      <c r="BE116" s="880"/>
      <c r="BF116" s="880"/>
      <c r="BG116" s="880"/>
      <c r="BH116" s="880"/>
      <c r="BI116" s="880"/>
      <c r="BJ116" s="880"/>
      <c r="BK116" s="880"/>
      <c r="BL116" s="880"/>
      <c r="BM116" s="880"/>
      <c r="BN116" s="880"/>
      <c r="BO116" s="880"/>
      <c r="BP116" s="881"/>
      <c r="BQ116" s="784" t="s">
        <v>120</v>
      </c>
      <c r="BR116" s="785"/>
      <c r="BS116" s="785"/>
      <c r="BT116" s="785"/>
      <c r="BU116" s="785"/>
      <c r="BV116" s="785" t="s">
        <v>120</v>
      </c>
      <c r="BW116" s="785"/>
      <c r="BX116" s="785"/>
      <c r="BY116" s="785"/>
      <c r="BZ116" s="785"/>
      <c r="CA116" s="785" t="s">
        <v>120</v>
      </c>
      <c r="CB116" s="785"/>
      <c r="CC116" s="785"/>
      <c r="CD116" s="785"/>
      <c r="CE116" s="785"/>
      <c r="CF116" s="846" t="s">
        <v>120</v>
      </c>
      <c r="CG116" s="847"/>
      <c r="CH116" s="847"/>
      <c r="CI116" s="847"/>
      <c r="CJ116" s="847"/>
      <c r="CK116" s="897"/>
      <c r="CL116" s="789"/>
      <c r="CM116" s="783" t="s">
        <v>439</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120</v>
      </c>
      <c r="DH116" s="785"/>
      <c r="DI116" s="785"/>
      <c r="DJ116" s="785"/>
      <c r="DK116" s="785"/>
      <c r="DL116" s="785" t="s">
        <v>120</v>
      </c>
      <c r="DM116" s="785"/>
      <c r="DN116" s="785"/>
      <c r="DO116" s="785"/>
      <c r="DP116" s="785"/>
      <c r="DQ116" s="785" t="s">
        <v>120</v>
      </c>
      <c r="DR116" s="785"/>
      <c r="DS116" s="785"/>
      <c r="DT116" s="785"/>
      <c r="DU116" s="785"/>
      <c r="DV116" s="762" t="s">
        <v>120</v>
      </c>
      <c r="DW116" s="762"/>
      <c r="DX116" s="762"/>
      <c r="DY116" s="762"/>
      <c r="DZ116" s="763"/>
    </row>
    <row r="117" spans="1:130" s="231" customFormat="1" ht="26.25" customHeight="1" x14ac:dyDescent="0.2">
      <c r="A117" s="865" t="s">
        <v>155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440</v>
      </c>
      <c r="Z117" s="867"/>
      <c r="AA117" s="872">
        <v>125197948</v>
      </c>
      <c r="AB117" s="873"/>
      <c r="AC117" s="873"/>
      <c r="AD117" s="873"/>
      <c r="AE117" s="874"/>
      <c r="AF117" s="875">
        <v>120822640</v>
      </c>
      <c r="AG117" s="873"/>
      <c r="AH117" s="873"/>
      <c r="AI117" s="873"/>
      <c r="AJ117" s="874"/>
      <c r="AK117" s="875">
        <v>119969334</v>
      </c>
      <c r="AL117" s="873"/>
      <c r="AM117" s="873"/>
      <c r="AN117" s="873"/>
      <c r="AO117" s="874"/>
      <c r="AP117" s="876"/>
      <c r="AQ117" s="877"/>
      <c r="AR117" s="877"/>
      <c r="AS117" s="877"/>
      <c r="AT117" s="878"/>
      <c r="AU117" s="902"/>
      <c r="AV117" s="903"/>
      <c r="AW117" s="903"/>
      <c r="AX117" s="903"/>
      <c r="AY117" s="903"/>
      <c r="AZ117" s="783" t="s">
        <v>441</v>
      </c>
      <c r="BA117" s="720"/>
      <c r="BB117" s="720"/>
      <c r="BC117" s="720"/>
      <c r="BD117" s="720"/>
      <c r="BE117" s="720"/>
      <c r="BF117" s="720"/>
      <c r="BG117" s="720"/>
      <c r="BH117" s="720"/>
      <c r="BI117" s="720"/>
      <c r="BJ117" s="720"/>
      <c r="BK117" s="720"/>
      <c r="BL117" s="720"/>
      <c r="BM117" s="720"/>
      <c r="BN117" s="720"/>
      <c r="BO117" s="720"/>
      <c r="BP117" s="721"/>
      <c r="BQ117" s="784" t="s">
        <v>363</v>
      </c>
      <c r="BR117" s="785"/>
      <c r="BS117" s="785"/>
      <c r="BT117" s="785"/>
      <c r="BU117" s="785"/>
      <c r="BV117" s="785" t="s">
        <v>363</v>
      </c>
      <c r="BW117" s="785"/>
      <c r="BX117" s="785"/>
      <c r="BY117" s="785"/>
      <c r="BZ117" s="785"/>
      <c r="CA117" s="785" t="s">
        <v>363</v>
      </c>
      <c r="CB117" s="785"/>
      <c r="CC117" s="785"/>
      <c r="CD117" s="785"/>
      <c r="CE117" s="785"/>
      <c r="CF117" s="846" t="s">
        <v>363</v>
      </c>
      <c r="CG117" s="847"/>
      <c r="CH117" s="847"/>
      <c r="CI117" s="847"/>
      <c r="CJ117" s="847"/>
      <c r="CK117" s="897"/>
      <c r="CL117" s="789"/>
      <c r="CM117" s="783" t="s">
        <v>442</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363</v>
      </c>
      <c r="DH117" s="785"/>
      <c r="DI117" s="785"/>
      <c r="DJ117" s="785"/>
      <c r="DK117" s="785"/>
      <c r="DL117" s="785" t="s">
        <v>363</v>
      </c>
      <c r="DM117" s="785"/>
      <c r="DN117" s="785"/>
      <c r="DO117" s="785"/>
      <c r="DP117" s="785"/>
      <c r="DQ117" s="785" t="s">
        <v>363</v>
      </c>
      <c r="DR117" s="785"/>
      <c r="DS117" s="785"/>
      <c r="DT117" s="785"/>
      <c r="DU117" s="785"/>
      <c r="DV117" s="762" t="s">
        <v>363</v>
      </c>
      <c r="DW117" s="762"/>
      <c r="DX117" s="762"/>
      <c r="DY117" s="762"/>
      <c r="DZ117" s="763"/>
    </row>
    <row r="118" spans="1:130" s="231" customFormat="1" ht="26.25" customHeight="1" x14ac:dyDescent="0.2">
      <c r="A118" s="865" t="s">
        <v>414</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412</v>
      </c>
      <c r="AB118" s="866"/>
      <c r="AC118" s="866"/>
      <c r="AD118" s="866"/>
      <c r="AE118" s="867"/>
      <c r="AF118" s="868" t="s">
        <v>307</v>
      </c>
      <c r="AG118" s="866"/>
      <c r="AH118" s="866"/>
      <c r="AI118" s="866"/>
      <c r="AJ118" s="867"/>
      <c r="AK118" s="868" t="s">
        <v>306</v>
      </c>
      <c r="AL118" s="866"/>
      <c r="AM118" s="866"/>
      <c r="AN118" s="866"/>
      <c r="AO118" s="867"/>
      <c r="AP118" s="869" t="s">
        <v>413</v>
      </c>
      <c r="AQ118" s="870"/>
      <c r="AR118" s="870"/>
      <c r="AS118" s="870"/>
      <c r="AT118" s="871"/>
      <c r="AU118" s="902"/>
      <c r="AV118" s="903"/>
      <c r="AW118" s="903"/>
      <c r="AX118" s="903"/>
      <c r="AY118" s="903"/>
      <c r="AZ118" s="806" t="s">
        <v>443</v>
      </c>
      <c r="BA118" s="807"/>
      <c r="BB118" s="807"/>
      <c r="BC118" s="807"/>
      <c r="BD118" s="807"/>
      <c r="BE118" s="807"/>
      <c r="BF118" s="807"/>
      <c r="BG118" s="807"/>
      <c r="BH118" s="807"/>
      <c r="BI118" s="807"/>
      <c r="BJ118" s="807"/>
      <c r="BK118" s="807"/>
      <c r="BL118" s="807"/>
      <c r="BM118" s="807"/>
      <c r="BN118" s="807"/>
      <c r="BO118" s="807"/>
      <c r="BP118" s="808"/>
      <c r="BQ118" s="833" t="s">
        <v>363</v>
      </c>
      <c r="BR118" s="813"/>
      <c r="BS118" s="813"/>
      <c r="BT118" s="813"/>
      <c r="BU118" s="813"/>
      <c r="BV118" s="813" t="s">
        <v>363</v>
      </c>
      <c r="BW118" s="813"/>
      <c r="BX118" s="813"/>
      <c r="BY118" s="813"/>
      <c r="BZ118" s="813"/>
      <c r="CA118" s="813" t="s">
        <v>363</v>
      </c>
      <c r="CB118" s="813"/>
      <c r="CC118" s="813"/>
      <c r="CD118" s="813"/>
      <c r="CE118" s="813"/>
      <c r="CF118" s="846" t="s">
        <v>363</v>
      </c>
      <c r="CG118" s="847"/>
      <c r="CH118" s="847"/>
      <c r="CI118" s="847"/>
      <c r="CJ118" s="847"/>
      <c r="CK118" s="897"/>
      <c r="CL118" s="789"/>
      <c r="CM118" s="783" t="s">
        <v>444</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363</v>
      </c>
      <c r="DH118" s="785"/>
      <c r="DI118" s="785"/>
      <c r="DJ118" s="785"/>
      <c r="DK118" s="785"/>
      <c r="DL118" s="785" t="s">
        <v>363</v>
      </c>
      <c r="DM118" s="785"/>
      <c r="DN118" s="785"/>
      <c r="DO118" s="785"/>
      <c r="DP118" s="785"/>
      <c r="DQ118" s="785" t="s">
        <v>363</v>
      </c>
      <c r="DR118" s="785"/>
      <c r="DS118" s="785"/>
      <c r="DT118" s="785"/>
      <c r="DU118" s="785"/>
      <c r="DV118" s="762" t="s">
        <v>363</v>
      </c>
      <c r="DW118" s="762"/>
      <c r="DX118" s="762"/>
      <c r="DY118" s="762"/>
      <c r="DZ118" s="763"/>
    </row>
    <row r="119" spans="1:130" s="231" customFormat="1" ht="26.25" customHeight="1" x14ac:dyDescent="0.2">
      <c r="A119" s="786" t="s">
        <v>418</v>
      </c>
      <c r="B119" s="787"/>
      <c r="C119" s="827" t="s">
        <v>419</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363</v>
      </c>
      <c r="AB119" s="859"/>
      <c r="AC119" s="859"/>
      <c r="AD119" s="859"/>
      <c r="AE119" s="860"/>
      <c r="AF119" s="861" t="s">
        <v>363</v>
      </c>
      <c r="AG119" s="859"/>
      <c r="AH119" s="859"/>
      <c r="AI119" s="859"/>
      <c r="AJ119" s="860"/>
      <c r="AK119" s="861" t="s">
        <v>363</v>
      </c>
      <c r="AL119" s="859"/>
      <c r="AM119" s="859"/>
      <c r="AN119" s="859"/>
      <c r="AO119" s="860"/>
      <c r="AP119" s="862" t="s">
        <v>363</v>
      </c>
      <c r="AQ119" s="863"/>
      <c r="AR119" s="863"/>
      <c r="AS119" s="863"/>
      <c r="AT119" s="864"/>
      <c r="AU119" s="904"/>
      <c r="AV119" s="905"/>
      <c r="AW119" s="905"/>
      <c r="AX119" s="905"/>
      <c r="AY119" s="905"/>
      <c r="AZ119" s="252" t="s">
        <v>155</v>
      </c>
      <c r="BA119" s="252"/>
      <c r="BB119" s="252"/>
      <c r="BC119" s="252"/>
      <c r="BD119" s="252"/>
      <c r="BE119" s="252"/>
      <c r="BF119" s="252"/>
      <c r="BG119" s="252"/>
      <c r="BH119" s="252"/>
      <c r="BI119" s="252"/>
      <c r="BJ119" s="252"/>
      <c r="BK119" s="252"/>
      <c r="BL119" s="252"/>
      <c r="BM119" s="252"/>
      <c r="BN119" s="252"/>
      <c r="BO119" s="848" t="s">
        <v>445</v>
      </c>
      <c r="BP119" s="849"/>
      <c r="BQ119" s="833">
        <v>1674900967</v>
      </c>
      <c r="BR119" s="813"/>
      <c r="BS119" s="813"/>
      <c r="BT119" s="813"/>
      <c r="BU119" s="813"/>
      <c r="BV119" s="813">
        <v>1694909063</v>
      </c>
      <c r="BW119" s="813"/>
      <c r="BX119" s="813"/>
      <c r="BY119" s="813"/>
      <c r="BZ119" s="813"/>
      <c r="CA119" s="813">
        <v>1718421983</v>
      </c>
      <c r="CB119" s="813"/>
      <c r="CC119" s="813"/>
      <c r="CD119" s="813"/>
      <c r="CE119" s="813"/>
      <c r="CF119" s="716"/>
      <c r="CG119" s="717"/>
      <c r="CH119" s="717"/>
      <c r="CI119" s="717"/>
      <c r="CJ119" s="802"/>
      <c r="CK119" s="898"/>
      <c r="CL119" s="791"/>
      <c r="CM119" s="806" t="s">
        <v>446</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363</v>
      </c>
      <c r="DH119" s="785"/>
      <c r="DI119" s="785"/>
      <c r="DJ119" s="785"/>
      <c r="DK119" s="785"/>
      <c r="DL119" s="785" t="s">
        <v>363</v>
      </c>
      <c r="DM119" s="785"/>
      <c r="DN119" s="785"/>
      <c r="DO119" s="785"/>
      <c r="DP119" s="785"/>
      <c r="DQ119" s="785" t="s">
        <v>363</v>
      </c>
      <c r="DR119" s="785"/>
      <c r="DS119" s="785"/>
      <c r="DT119" s="785"/>
      <c r="DU119" s="785"/>
      <c r="DV119" s="762" t="s">
        <v>363</v>
      </c>
      <c r="DW119" s="762"/>
      <c r="DX119" s="762"/>
      <c r="DY119" s="762"/>
      <c r="DZ119" s="763"/>
    </row>
    <row r="120" spans="1:130" s="231" customFormat="1" ht="26.25" customHeight="1" x14ac:dyDescent="0.2">
      <c r="A120" s="788"/>
      <c r="B120" s="789"/>
      <c r="C120" s="783" t="s">
        <v>423</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363</v>
      </c>
      <c r="AB120" s="748"/>
      <c r="AC120" s="748"/>
      <c r="AD120" s="748"/>
      <c r="AE120" s="749"/>
      <c r="AF120" s="750" t="s">
        <v>363</v>
      </c>
      <c r="AG120" s="748"/>
      <c r="AH120" s="748"/>
      <c r="AI120" s="748"/>
      <c r="AJ120" s="749"/>
      <c r="AK120" s="750" t="s">
        <v>363</v>
      </c>
      <c r="AL120" s="748"/>
      <c r="AM120" s="748"/>
      <c r="AN120" s="748"/>
      <c r="AO120" s="749"/>
      <c r="AP120" s="792" t="s">
        <v>363</v>
      </c>
      <c r="AQ120" s="793"/>
      <c r="AR120" s="793"/>
      <c r="AS120" s="793"/>
      <c r="AT120" s="794"/>
      <c r="AU120" s="850" t="s">
        <v>447</v>
      </c>
      <c r="AV120" s="851"/>
      <c r="AW120" s="851"/>
      <c r="AX120" s="851"/>
      <c r="AY120" s="852"/>
      <c r="AZ120" s="827" t="s">
        <v>448</v>
      </c>
      <c r="BA120" s="776"/>
      <c r="BB120" s="776"/>
      <c r="BC120" s="776"/>
      <c r="BD120" s="776"/>
      <c r="BE120" s="776"/>
      <c r="BF120" s="776"/>
      <c r="BG120" s="776"/>
      <c r="BH120" s="776"/>
      <c r="BI120" s="776"/>
      <c r="BJ120" s="776"/>
      <c r="BK120" s="776"/>
      <c r="BL120" s="776"/>
      <c r="BM120" s="776"/>
      <c r="BN120" s="776"/>
      <c r="BO120" s="776"/>
      <c r="BP120" s="777"/>
      <c r="BQ120" s="828">
        <v>47671801</v>
      </c>
      <c r="BR120" s="810"/>
      <c r="BS120" s="810"/>
      <c r="BT120" s="810"/>
      <c r="BU120" s="810"/>
      <c r="BV120" s="810">
        <v>47254396</v>
      </c>
      <c r="BW120" s="810"/>
      <c r="BX120" s="810"/>
      <c r="BY120" s="810"/>
      <c r="BZ120" s="810"/>
      <c r="CA120" s="810">
        <v>97306522</v>
      </c>
      <c r="CB120" s="810"/>
      <c r="CC120" s="810"/>
      <c r="CD120" s="810"/>
      <c r="CE120" s="810"/>
      <c r="CF120" s="837">
        <v>25.2</v>
      </c>
      <c r="CG120" s="838"/>
      <c r="CH120" s="838"/>
      <c r="CI120" s="838"/>
      <c r="CJ120" s="838"/>
      <c r="CK120" s="839" t="s">
        <v>449</v>
      </c>
      <c r="CL120" s="819"/>
      <c r="CM120" s="819"/>
      <c r="CN120" s="819"/>
      <c r="CO120" s="820"/>
      <c r="CP120" s="843" t="s">
        <v>450</v>
      </c>
      <c r="CQ120" s="844"/>
      <c r="CR120" s="844"/>
      <c r="CS120" s="844"/>
      <c r="CT120" s="844"/>
      <c r="CU120" s="844"/>
      <c r="CV120" s="844"/>
      <c r="CW120" s="844"/>
      <c r="CX120" s="844"/>
      <c r="CY120" s="844"/>
      <c r="CZ120" s="844"/>
      <c r="DA120" s="844"/>
      <c r="DB120" s="844"/>
      <c r="DC120" s="844"/>
      <c r="DD120" s="844"/>
      <c r="DE120" s="844"/>
      <c r="DF120" s="845"/>
      <c r="DG120" s="828" t="s">
        <v>363</v>
      </c>
      <c r="DH120" s="810"/>
      <c r="DI120" s="810"/>
      <c r="DJ120" s="810"/>
      <c r="DK120" s="810"/>
      <c r="DL120" s="810">
        <v>28423587</v>
      </c>
      <c r="DM120" s="810"/>
      <c r="DN120" s="810"/>
      <c r="DO120" s="810"/>
      <c r="DP120" s="810"/>
      <c r="DQ120" s="810">
        <v>27643597</v>
      </c>
      <c r="DR120" s="810"/>
      <c r="DS120" s="810"/>
      <c r="DT120" s="810"/>
      <c r="DU120" s="810"/>
      <c r="DV120" s="811">
        <v>7.1</v>
      </c>
      <c r="DW120" s="811"/>
      <c r="DX120" s="811"/>
      <c r="DY120" s="811"/>
      <c r="DZ120" s="812"/>
    </row>
    <row r="121" spans="1:130" s="231" customFormat="1" ht="26.25" customHeight="1" x14ac:dyDescent="0.2">
      <c r="A121" s="788"/>
      <c r="B121" s="789"/>
      <c r="C121" s="834" t="s">
        <v>451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530639</v>
      </c>
      <c r="AB121" s="748"/>
      <c r="AC121" s="748"/>
      <c r="AD121" s="748"/>
      <c r="AE121" s="749"/>
      <c r="AF121" s="750">
        <v>451208</v>
      </c>
      <c r="AG121" s="748"/>
      <c r="AH121" s="748"/>
      <c r="AI121" s="748"/>
      <c r="AJ121" s="749"/>
      <c r="AK121" s="750">
        <v>302324</v>
      </c>
      <c r="AL121" s="748"/>
      <c r="AM121" s="748"/>
      <c r="AN121" s="748"/>
      <c r="AO121" s="749"/>
      <c r="AP121" s="792">
        <v>0.1</v>
      </c>
      <c r="AQ121" s="793"/>
      <c r="AR121" s="793"/>
      <c r="AS121" s="793"/>
      <c r="AT121" s="794"/>
      <c r="AU121" s="853"/>
      <c r="AV121" s="854"/>
      <c r="AW121" s="854"/>
      <c r="AX121" s="854"/>
      <c r="AY121" s="855"/>
      <c r="AZ121" s="783" t="s">
        <v>452</v>
      </c>
      <c r="BA121" s="720"/>
      <c r="BB121" s="720"/>
      <c r="BC121" s="720"/>
      <c r="BD121" s="720"/>
      <c r="BE121" s="720"/>
      <c r="BF121" s="720"/>
      <c r="BG121" s="720"/>
      <c r="BH121" s="720"/>
      <c r="BI121" s="720"/>
      <c r="BJ121" s="720"/>
      <c r="BK121" s="720"/>
      <c r="BL121" s="720"/>
      <c r="BM121" s="720"/>
      <c r="BN121" s="720"/>
      <c r="BO121" s="720"/>
      <c r="BP121" s="721"/>
      <c r="BQ121" s="784">
        <v>10293405</v>
      </c>
      <c r="BR121" s="785"/>
      <c r="BS121" s="785"/>
      <c r="BT121" s="785"/>
      <c r="BU121" s="785"/>
      <c r="BV121" s="785">
        <v>9810848</v>
      </c>
      <c r="BW121" s="785"/>
      <c r="BX121" s="785"/>
      <c r="BY121" s="785"/>
      <c r="BZ121" s="785"/>
      <c r="CA121" s="785">
        <v>9472771</v>
      </c>
      <c r="CB121" s="785"/>
      <c r="CC121" s="785"/>
      <c r="CD121" s="785"/>
      <c r="CE121" s="785"/>
      <c r="CF121" s="846">
        <v>2.4</v>
      </c>
      <c r="CG121" s="847"/>
      <c r="CH121" s="847"/>
      <c r="CI121" s="847"/>
      <c r="CJ121" s="847"/>
      <c r="CK121" s="840"/>
      <c r="CL121" s="822"/>
      <c r="CM121" s="822"/>
      <c r="CN121" s="822"/>
      <c r="CO121" s="823"/>
      <c r="CP121" s="803" t="s">
        <v>453</v>
      </c>
      <c r="CQ121" s="804"/>
      <c r="CR121" s="804"/>
      <c r="CS121" s="804"/>
      <c r="CT121" s="804"/>
      <c r="CU121" s="804"/>
      <c r="CV121" s="804"/>
      <c r="CW121" s="804"/>
      <c r="CX121" s="804"/>
      <c r="CY121" s="804"/>
      <c r="CZ121" s="804"/>
      <c r="DA121" s="804"/>
      <c r="DB121" s="804"/>
      <c r="DC121" s="804"/>
      <c r="DD121" s="804"/>
      <c r="DE121" s="804"/>
      <c r="DF121" s="805"/>
      <c r="DG121" s="784">
        <v>4403775</v>
      </c>
      <c r="DH121" s="785"/>
      <c r="DI121" s="785"/>
      <c r="DJ121" s="785"/>
      <c r="DK121" s="785"/>
      <c r="DL121" s="785">
        <v>4242381</v>
      </c>
      <c r="DM121" s="785"/>
      <c r="DN121" s="785"/>
      <c r="DO121" s="785"/>
      <c r="DP121" s="785"/>
      <c r="DQ121" s="785">
        <v>3988352</v>
      </c>
      <c r="DR121" s="785"/>
      <c r="DS121" s="785"/>
      <c r="DT121" s="785"/>
      <c r="DU121" s="785"/>
      <c r="DV121" s="762">
        <v>1</v>
      </c>
      <c r="DW121" s="762"/>
      <c r="DX121" s="762"/>
      <c r="DY121" s="762"/>
      <c r="DZ121" s="763"/>
    </row>
    <row r="122" spans="1:130" s="231" customFormat="1" ht="26.25" customHeight="1" x14ac:dyDescent="0.2">
      <c r="A122" s="788"/>
      <c r="B122" s="789"/>
      <c r="C122" s="783" t="s">
        <v>433</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243672</v>
      </c>
      <c r="AB122" s="748"/>
      <c r="AC122" s="748"/>
      <c r="AD122" s="748"/>
      <c r="AE122" s="749"/>
      <c r="AF122" s="750">
        <v>235809</v>
      </c>
      <c r="AG122" s="748"/>
      <c r="AH122" s="748"/>
      <c r="AI122" s="748"/>
      <c r="AJ122" s="749"/>
      <c r="AK122" s="750">
        <v>231957</v>
      </c>
      <c r="AL122" s="748"/>
      <c r="AM122" s="748"/>
      <c r="AN122" s="748"/>
      <c r="AO122" s="749"/>
      <c r="AP122" s="792">
        <v>0.1</v>
      </c>
      <c r="AQ122" s="793"/>
      <c r="AR122" s="793"/>
      <c r="AS122" s="793"/>
      <c r="AT122" s="794"/>
      <c r="AU122" s="853"/>
      <c r="AV122" s="854"/>
      <c r="AW122" s="854"/>
      <c r="AX122" s="854"/>
      <c r="AY122" s="855"/>
      <c r="AZ122" s="806" t="s">
        <v>454</v>
      </c>
      <c r="BA122" s="807"/>
      <c r="BB122" s="807"/>
      <c r="BC122" s="807"/>
      <c r="BD122" s="807"/>
      <c r="BE122" s="807"/>
      <c r="BF122" s="807"/>
      <c r="BG122" s="807"/>
      <c r="BH122" s="807"/>
      <c r="BI122" s="807"/>
      <c r="BJ122" s="807"/>
      <c r="BK122" s="807"/>
      <c r="BL122" s="807"/>
      <c r="BM122" s="807"/>
      <c r="BN122" s="807"/>
      <c r="BO122" s="807"/>
      <c r="BP122" s="808"/>
      <c r="BQ122" s="833">
        <v>949177274</v>
      </c>
      <c r="BR122" s="813"/>
      <c r="BS122" s="813"/>
      <c r="BT122" s="813"/>
      <c r="BU122" s="813"/>
      <c r="BV122" s="813">
        <v>955505396</v>
      </c>
      <c r="BW122" s="813"/>
      <c r="BX122" s="813"/>
      <c r="BY122" s="813"/>
      <c r="BZ122" s="813"/>
      <c r="CA122" s="813">
        <v>960432505</v>
      </c>
      <c r="CB122" s="813"/>
      <c r="CC122" s="813"/>
      <c r="CD122" s="813"/>
      <c r="CE122" s="813"/>
      <c r="CF122" s="814">
        <v>248.4</v>
      </c>
      <c r="CG122" s="815"/>
      <c r="CH122" s="815"/>
      <c r="CI122" s="815"/>
      <c r="CJ122" s="815"/>
      <c r="CK122" s="840"/>
      <c r="CL122" s="822"/>
      <c r="CM122" s="822"/>
      <c r="CN122" s="822"/>
      <c r="CO122" s="823"/>
      <c r="CP122" s="803" t="s">
        <v>455</v>
      </c>
      <c r="CQ122" s="804"/>
      <c r="CR122" s="804"/>
      <c r="CS122" s="804"/>
      <c r="CT122" s="804"/>
      <c r="CU122" s="804"/>
      <c r="CV122" s="804"/>
      <c r="CW122" s="804"/>
      <c r="CX122" s="804"/>
      <c r="CY122" s="804"/>
      <c r="CZ122" s="804"/>
      <c r="DA122" s="804"/>
      <c r="DB122" s="804"/>
      <c r="DC122" s="804"/>
      <c r="DD122" s="804"/>
      <c r="DE122" s="804"/>
      <c r="DF122" s="805"/>
      <c r="DG122" s="784">
        <v>1022561</v>
      </c>
      <c r="DH122" s="785"/>
      <c r="DI122" s="785"/>
      <c r="DJ122" s="785"/>
      <c r="DK122" s="785"/>
      <c r="DL122" s="785">
        <v>955590</v>
      </c>
      <c r="DM122" s="785"/>
      <c r="DN122" s="785"/>
      <c r="DO122" s="785"/>
      <c r="DP122" s="785"/>
      <c r="DQ122" s="785">
        <v>905912</v>
      </c>
      <c r="DR122" s="785"/>
      <c r="DS122" s="785"/>
      <c r="DT122" s="785"/>
      <c r="DU122" s="785"/>
      <c r="DV122" s="762">
        <v>0.2</v>
      </c>
      <c r="DW122" s="762"/>
      <c r="DX122" s="762"/>
      <c r="DY122" s="762"/>
      <c r="DZ122" s="763"/>
    </row>
    <row r="123" spans="1:130" s="231" customFormat="1" ht="26.25" customHeight="1" x14ac:dyDescent="0.2">
      <c r="A123" s="788"/>
      <c r="B123" s="789"/>
      <c r="C123" s="783" t="s">
        <v>439</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363</v>
      </c>
      <c r="AB123" s="748"/>
      <c r="AC123" s="748"/>
      <c r="AD123" s="748"/>
      <c r="AE123" s="749"/>
      <c r="AF123" s="750" t="s">
        <v>363</v>
      </c>
      <c r="AG123" s="748"/>
      <c r="AH123" s="748"/>
      <c r="AI123" s="748"/>
      <c r="AJ123" s="749"/>
      <c r="AK123" s="750" t="s">
        <v>363</v>
      </c>
      <c r="AL123" s="748"/>
      <c r="AM123" s="748"/>
      <c r="AN123" s="748"/>
      <c r="AO123" s="749"/>
      <c r="AP123" s="792" t="s">
        <v>363</v>
      </c>
      <c r="AQ123" s="793"/>
      <c r="AR123" s="793"/>
      <c r="AS123" s="793"/>
      <c r="AT123" s="794"/>
      <c r="AU123" s="856"/>
      <c r="AV123" s="857"/>
      <c r="AW123" s="857"/>
      <c r="AX123" s="857"/>
      <c r="AY123" s="857"/>
      <c r="AZ123" s="252" t="s">
        <v>155</v>
      </c>
      <c r="BA123" s="252"/>
      <c r="BB123" s="252"/>
      <c r="BC123" s="252"/>
      <c r="BD123" s="252"/>
      <c r="BE123" s="252"/>
      <c r="BF123" s="252"/>
      <c r="BG123" s="252"/>
      <c r="BH123" s="252"/>
      <c r="BI123" s="252"/>
      <c r="BJ123" s="252"/>
      <c r="BK123" s="252"/>
      <c r="BL123" s="252"/>
      <c r="BM123" s="252"/>
      <c r="BN123" s="252"/>
      <c r="BO123" s="848" t="s">
        <v>456</v>
      </c>
      <c r="BP123" s="849"/>
      <c r="BQ123" s="800">
        <v>1007142480</v>
      </c>
      <c r="BR123" s="801"/>
      <c r="BS123" s="801"/>
      <c r="BT123" s="801"/>
      <c r="BU123" s="801"/>
      <c r="BV123" s="801">
        <v>1012570640</v>
      </c>
      <c r="BW123" s="801"/>
      <c r="BX123" s="801"/>
      <c r="BY123" s="801"/>
      <c r="BZ123" s="801"/>
      <c r="CA123" s="801">
        <v>1067211798</v>
      </c>
      <c r="CB123" s="801"/>
      <c r="CC123" s="801"/>
      <c r="CD123" s="801"/>
      <c r="CE123" s="801"/>
      <c r="CF123" s="716"/>
      <c r="CG123" s="717"/>
      <c r="CH123" s="717"/>
      <c r="CI123" s="717"/>
      <c r="CJ123" s="802"/>
      <c r="CK123" s="840"/>
      <c r="CL123" s="822"/>
      <c r="CM123" s="822"/>
      <c r="CN123" s="822"/>
      <c r="CO123" s="823"/>
      <c r="CP123" s="803" t="s">
        <v>457</v>
      </c>
      <c r="CQ123" s="804"/>
      <c r="CR123" s="804"/>
      <c r="CS123" s="804"/>
      <c r="CT123" s="804"/>
      <c r="CU123" s="804"/>
      <c r="CV123" s="804"/>
      <c r="CW123" s="804"/>
      <c r="CX123" s="804"/>
      <c r="CY123" s="804"/>
      <c r="CZ123" s="804"/>
      <c r="DA123" s="804"/>
      <c r="DB123" s="804"/>
      <c r="DC123" s="804"/>
      <c r="DD123" s="804"/>
      <c r="DE123" s="804"/>
      <c r="DF123" s="805"/>
      <c r="DG123" s="784">
        <v>322244</v>
      </c>
      <c r="DH123" s="785"/>
      <c r="DI123" s="785"/>
      <c r="DJ123" s="785"/>
      <c r="DK123" s="785"/>
      <c r="DL123" s="785">
        <v>236794</v>
      </c>
      <c r="DM123" s="785"/>
      <c r="DN123" s="785"/>
      <c r="DO123" s="785"/>
      <c r="DP123" s="785"/>
      <c r="DQ123" s="785">
        <v>200713</v>
      </c>
      <c r="DR123" s="785"/>
      <c r="DS123" s="785"/>
      <c r="DT123" s="785"/>
      <c r="DU123" s="785"/>
      <c r="DV123" s="762">
        <v>0.1</v>
      </c>
      <c r="DW123" s="762"/>
      <c r="DX123" s="762"/>
      <c r="DY123" s="762"/>
      <c r="DZ123" s="763"/>
    </row>
    <row r="124" spans="1:130" s="231" customFormat="1" ht="26.25" customHeight="1" thickBot="1" x14ac:dyDescent="0.25">
      <c r="A124" s="788"/>
      <c r="B124" s="789"/>
      <c r="C124" s="783" t="s">
        <v>442</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458</v>
      </c>
      <c r="AB124" s="748"/>
      <c r="AC124" s="748"/>
      <c r="AD124" s="748"/>
      <c r="AE124" s="749"/>
      <c r="AF124" s="750" t="s">
        <v>459</v>
      </c>
      <c r="AG124" s="748"/>
      <c r="AH124" s="748"/>
      <c r="AI124" s="748"/>
      <c r="AJ124" s="749"/>
      <c r="AK124" s="750" t="s">
        <v>458</v>
      </c>
      <c r="AL124" s="748"/>
      <c r="AM124" s="748"/>
      <c r="AN124" s="748"/>
      <c r="AO124" s="749"/>
      <c r="AP124" s="792" t="s">
        <v>458</v>
      </c>
      <c r="AQ124" s="793"/>
      <c r="AR124" s="793"/>
      <c r="AS124" s="793"/>
      <c r="AT124" s="794"/>
      <c r="AU124" s="795" t="s">
        <v>460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184.7</v>
      </c>
      <c r="BR124" s="799"/>
      <c r="BS124" s="799"/>
      <c r="BT124" s="799"/>
      <c r="BU124" s="799"/>
      <c r="BV124" s="799">
        <v>187.6</v>
      </c>
      <c r="BW124" s="799"/>
      <c r="BX124" s="799"/>
      <c r="BY124" s="799"/>
      <c r="BZ124" s="799"/>
      <c r="CA124" s="799">
        <v>168.3</v>
      </c>
      <c r="CB124" s="799"/>
      <c r="CC124" s="799"/>
      <c r="CD124" s="799"/>
      <c r="CE124" s="799"/>
      <c r="CF124" s="694"/>
      <c r="CG124" s="695"/>
      <c r="CH124" s="695"/>
      <c r="CI124" s="695"/>
      <c r="CJ124" s="829"/>
      <c r="CK124" s="841"/>
      <c r="CL124" s="841"/>
      <c r="CM124" s="841"/>
      <c r="CN124" s="841"/>
      <c r="CO124" s="842"/>
      <c r="CP124" s="830" t="s">
        <v>461</v>
      </c>
      <c r="CQ124" s="831"/>
      <c r="CR124" s="831"/>
      <c r="CS124" s="831"/>
      <c r="CT124" s="831"/>
      <c r="CU124" s="831"/>
      <c r="CV124" s="831"/>
      <c r="CW124" s="831"/>
      <c r="CX124" s="831"/>
      <c r="CY124" s="831"/>
      <c r="CZ124" s="831"/>
      <c r="DA124" s="831"/>
      <c r="DB124" s="831"/>
      <c r="DC124" s="831"/>
      <c r="DD124" s="831"/>
      <c r="DE124" s="831"/>
      <c r="DF124" s="832"/>
      <c r="DG124" s="833">
        <v>29542333</v>
      </c>
      <c r="DH124" s="813"/>
      <c r="DI124" s="813"/>
      <c r="DJ124" s="813"/>
      <c r="DK124" s="813"/>
      <c r="DL124" s="813">
        <v>153456</v>
      </c>
      <c r="DM124" s="813"/>
      <c r="DN124" s="813"/>
      <c r="DO124" s="813"/>
      <c r="DP124" s="813"/>
      <c r="DQ124" s="813">
        <v>98570</v>
      </c>
      <c r="DR124" s="813"/>
      <c r="DS124" s="813"/>
      <c r="DT124" s="813"/>
      <c r="DU124" s="813"/>
      <c r="DV124" s="816">
        <v>0</v>
      </c>
      <c r="DW124" s="816"/>
      <c r="DX124" s="816"/>
      <c r="DY124" s="816"/>
      <c r="DZ124" s="817"/>
    </row>
    <row r="125" spans="1:130" s="231" customFormat="1" ht="26.25" customHeight="1" x14ac:dyDescent="0.2">
      <c r="A125" s="788"/>
      <c r="B125" s="789"/>
      <c r="C125" s="783" t="s">
        <v>444</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459</v>
      </c>
      <c r="AB125" s="748"/>
      <c r="AC125" s="748"/>
      <c r="AD125" s="748"/>
      <c r="AE125" s="749"/>
      <c r="AF125" s="750" t="s">
        <v>458</v>
      </c>
      <c r="AG125" s="748"/>
      <c r="AH125" s="748"/>
      <c r="AI125" s="748"/>
      <c r="AJ125" s="749"/>
      <c r="AK125" s="750" t="s">
        <v>458</v>
      </c>
      <c r="AL125" s="748"/>
      <c r="AM125" s="748"/>
      <c r="AN125" s="748"/>
      <c r="AO125" s="749"/>
      <c r="AP125" s="792" t="s">
        <v>459</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462</v>
      </c>
      <c r="CL125" s="819"/>
      <c r="CM125" s="819"/>
      <c r="CN125" s="819"/>
      <c r="CO125" s="820"/>
      <c r="CP125" s="827" t="s">
        <v>463</v>
      </c>
      <c r="CQ125" s="776"/>
      <c r="CR125" s="776"/>
      <c r="CS125" s="776"/>
      <c r="CT125" s="776"/>
      <c r="CU125" s="776"/>
      <c r="CV125" s="776"/>
      <c r="CW125" s="776"/>
      <c r="CX125" s="776"/>
      <c r="CY125" s="776"/>
      <c r="CZ125" s="776"/>
      <c r="DA125" s="776"/>
      <c r="DB125" s="776"/>
      <c r="DC125" s="776"/>
      <c r="DD125" s="776"/>
      <c r="DE125" s="776"/>
      <c r="DF125" s="777"/>
      <c r="DG125" s="828" t="s">
        <v>459</v>
      </c>
      <c r="DH125" s="810"/>
      <c r="DI125" s="810"/>
      <c r="DJ125" s="810"/>
      <c r="DK125" s="810"/>
      <c r="DL125" s="810" t="s">
        <v>459</v>
      </c>
      <c r="DM125" s="810"/>
      <c r="DN125" s="810"/>
      <c r="DO125" s="810"/>
      <c r="DP125" s="810"/>
      <c r="DQ125" s="810" t="s">
        <v>458</v>
      </c>
      <c r="DR125" s="810"/>
      <c r="DS125" s="810"/>
      <c r="DT125" s="810"/>
      <c r="DU125" s="810"/>
      <c r="DV125" s="811" t="s">
        <v>458</v>
      </c>
      <c r="DW125" s="811"/>
      <c r="DX125" s="811"/>
      <c r="DY125" s="811"/>
      <c r="DZ125" s="812"/>
    </row>
    <row r="126" spans="1:130" s="231" customFormat="1" ht="26.25" customHeight="1" thickBot="1" x14ac:dyDescent="0.25">
      <c r="A126" s="788"/>
      <c r="B126" s="789"/>
      <c r="C126" s="783" t="s">
        <v>446</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593175</v>
      </c>
      <c r="AB126" s="748"/>
      <c r="AC126" s="748"/>
      <c r="AD126" s="748"/>
      <c r="AE126" s="749"/>
      <c r="AF126" s="750">
        <v>590704</v>
      </c>
      <c r="AG126" s="748"/>
      <c r="AH126" s="748"/>
      <c r="AI126" s="748"/>
      <c r="AJ126" s="749"/>
      <c r="AK126" s="750" t="s">
        <v>459</v>
      </c>
      <c r="AL126" s="748"/>
      <c r="AM126" s="748"/>
      <c r="AN126" s="748"/>
      <c r="AO126" s="749"/>
      <c r="AP126" s="792" t="s">
        <v>458</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464</v>
      </c>
      <c r="CQ126" s="720"/>
      <c r="CR126" s="720"/>
      <c r="CS126" s="720"/>
      <c r="CT126" s="720"/>
      <c r="CU126" s="720"/>
      <c r="CV126" s="720"/>
      <c r="CW126" s="720"/>
      <c r="CX126" s="720"/>
      <c r="CY126" s="720"/>
      <c r="CZ126" s="720"/>
      <c r="DA126" s="720"/>
      <c r="DB126" s="720"/>
      <c r="DC126" s="720"/>
      <c r="DD126" s="720"/>
      <c r="DE126" s="720"/>
      <c r="DF126" s="721"/>
      <c r="DG126" s="784" t="s">
        <v>459</v>
      </c>
      <c r="DH126" s="785"/>
      <c r="DI126" s="785"/>
      <c r="DJ126" s="785"/>
      <c r="DK126" s="785"/>
      <c r="DL126" s="785" t="s">
        <v>458</v>
      </c>
      <c r="DM126" s="785"/>
      <c r="DN126" s="785"/>
      <c r="DO126" s="785"/>
      <c r="DP126" s="785"/>
      <c r="DQ126" s="785" t="s">
        <v>458</v>
      </c>
      <c r="DR126" s="785"/>
      <c r="DS126" s="785"/>
      <c r="DT126" s="785"/>
      <c r="DU126" s="785"/>
      <c r="DV126" s="762" t="s">
        <v>458</v>
      </c>
      <c r="DW126" s="762"/>
      <c r="DX126" s="762"/>
      <c r="DY126" s="762"/>
      <c r="DZ126" s="763"/>
    </row>
    <row r="127" spans="1:130" s="231" customFormat="1" ht="26.25" customHeight="1" x14ac:dyDescent="0.2">
      <c r="A127" s="790"/>
      <c r="B127" s="791"/>
      <c r="C127" s="806" t="s">
        <v>465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97803</v>
      </c>
      <c r="AB127" s="748"/>
      <c r="AC127" s="748"/>
      <c r="AD127" s="748"/>
      <c r="AE127" s="749"/>
      <c r="AF127" s="750">
        <v>96908</v>
      </c>
      <c r="AG127" s="748"/>
      <c r="AH127" s="748"/>
      <c r="AI127" s="748"/>
      <c r="AJ127" s="749"/>
      <c r="AK127" s="750">
        <v>104590</v>
      </c>
      <c r="AL127" s="748"/>
      <c r="AM127" s="748"/>
      <c r="AN127" s="748"/>
      <c r="AO127" s="749"/>
      <c r="AP127" s="792">
        <v>0</v>
      </c>
      <c r="AQ127" s="793"/>
      <c r="AR127" s="793"/>
      <c r="AS127" s="793"/>
      <c r="AT127" s="794"/>
      <c r="AU127" s="233"/>
      <c r="AV127" s="233"/>
      <c r="AW127" s="233"/>
      <c r="AX127" s="809" t="s">
        <v>466</v>
      </c>
      <c r="AY127" s="780"/>
      <c r="AZ127" s="780"/>
      <c r="BA127" s="780"/>
      <c r="BB127" s="780"/>
      <c r="BC127" s="780"/>
      <c r="BD127" s="780"/>
      <c r="BE127" s="781"/>
      <c r="BF127" s="779" t="s">
        <v>467</v>
      </c>
      <c r="BG127" s="780"/>
      <c r="BH127" s="780"/>
      <c r="BI127" s="780"/>
      <c r="BJ127" s="780"/>
      <c r="BK127" s="780"/>
      <c r="BL127" s="781"/>
      <c r="BM127" s="779" t="s">
        <v>468</v>
      </c>
      <c r="BN127" s="780"/>
      <c r="BO127" s="780"/>
      <c r="BP127" s="780"/>
      <c r="BQ127" s="780"/>
      <c r="BR127" s="780"/>
      <c r="BS127" s="781"/>
      <c r="BT127" s="779" t="s">
        <v>469</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470</v>
      </c>
      <c r="CQ127" s="720"/>
      <c r="CR127" s="720"/>
      <c r="CS127" s="720"/>
      <c r="CT127" s="720"/>
      <c r="CU127" s="720"/>
      <c r="CV127" s="720"/>
      <c r="CW127" s="720"/>
      <c r="CX127" s="720"/>
      <c r="CY127" s="720"/>
      <c r="CZ127" s="720"/>
      <c r="DA127" s="720"/>
      <c r="DB127" s="720"/>
      <c r="DC127" s="720"/>
      <c r="DD127" s="720"/>
      <c r="DE127" s="720"/>
      <c r="DF127" s="721"/>
      <c r="DG127" s="784" t="s">
        <v>458</v>
      </c>
      <c r="DH127" s="785"/>
      <c r="DI127" s="785"/>
      <c r="DJ127" s="785"/>
      <c r="DK127" s="785"/>
      <c r="DL127" s="785" t="s">
        <v>120</v>
      </c>
      <c r="DM127" s="785"/>
      <c r="DN127" s="785"/>
      <c r="DO127" s="785"/>
      <c r="DP127" s="785"/>
      <c r="DQ127" s="785" t="s">
        <v>458</v>
      </c>
      <c r="DR127" s="785"/>
      <c r="DS127" s="785"/>
      <c r="DT127" s="785"/>
      <c r="DU127" s="785"/>
      <c r="DV127" s="762" t="s">
        <v>458</v>
      </c>
      <c r="DW127" s="762"/>
      <c r="DX127" s="762"/>
      <c r="DY127" s="762"/>
      <c r="DZ127" s="763"/>
    </row>
    <row r="128" spans="1:130" s="231" customFormat="1" ht="26.25" customHeight="1" thickBot="1" x14ac:dyDescent="0.25">
      <c r="A128" s="764" t="s">
        <v>471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472</v>
      </c>
      <c r="X128" s="766"/>
      <c r="Y128" s="766"/>
      <c r="Z128" s="767"/>
      <c r="AA128" s="768">
        <v>3665474</v>
      </c>
      <c r="AB128" s="769"/>
      <c r="AC128" s="769"/>
      <c r="AD128" s="769"/>
      <c r="AE128" s="770"/>
      <c r="AF128" s="771">
        <v>1453800</v>
      </c>
      <c r="AG128" s="769"/>
      <c r="AH128" s="769"/>
      <c r="AI128" s="769"/>
      <c r="AJ128" s="770"/>
      <c r="AK128" s="771">
        <v>1442149</v>
      </c>
      <c r="AL128" s="769"/>
      <c r="AM128" s="769"/>
      <c r="AN128" s="769"/>
      <c r="AO128" s="770"/>
      <c r="AP128" s="772"/>
      <c r="AQ128" s="773"/>
      <c r="AR128" s="773"/>
      <c r="AS128" s="773"/>
      <c r="AT128" s="774"/>
      <c r="AU128" s="233"/>
      <c r="AV128" s="233"/>
      <c r="AW128" s="233"/>
      <c r="AX128" s="775" t="s">
        <v>473</v>
      </c>
      <c r="AY128" s="776"/>
      <c r="AZ128" s="776"/>
      <c r="BA128" s="776"/>
      <c r="BB128" s="776"/>
      <c r="BC128" s="776"/>
      <c r="BD128" s="776"/>
      <c r="BE128" s="777"/>
      <c r="BF128" s="754" t="s">
        <v>458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474</v>
      </c>
      <c r="CQ128" s="698"/>
      <c r="CR128" s="698"/>
      <c r="CS128" s="698"/>
      <c r="CT128" s="698"/>
      <c r="CU128" s="698"/>
      <c r="CV128" s="698"/>
      <c r="CW128" s="698"/>
      <c r="CX128" s="698"/>
      <c r="CY128" s="698"/>
      <c r="CZ128" s="698"/>
      <c r="DA128" s="698"/>
      <c r="DB128" s="698"/>
      <c r="DC128" s="698"/>
      <c r="DD128" s="698"/>
      <c r="DE128" s="698"/>
      <c r="DF128" s="699"/>
      <c r="DG128" s="758">
        <v>25752</v>
      </c>
      <c r="DH128" s="759"/>
      <c r="DI128" s="759"/>
      <c r="DJ128" s="759"/>
      <c r="DK128" s="759"/>
      <c r="DL128" s="759">
        <v>10566</v>
      </c>
      <c r="DM128" s="759"/>
      <c r="DN128" s="759"/>
      <c r="DO128" s="759"/>
      <c r="DP128" s="759"/>
      <c r="DQ128" s="759">
        <v>15567</v>
      </c>
      <c r="DR128" s="759"/>
      <c r="DS128" s="759"/>
      <c r="DT128" s="759"/>
      <c r="DU128" s="759"/>
      <c r="DV128" s="760">
        <v>0</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475</v>
      </c>
      <c r="X129" s="745"/>
      <c r="Y129" s="745"/>
      <c r="Z129" s="746"/>
      <c r="AA129" s="747">
        <v>438199522</v>
      </c>
      <c r="AB129" s="748"/>
      <c r="AC129" s="748"/>
      <c r="AD129" s="748"/>
      <c r="AE129" s="749"/>
      <c r="AF129" s="750">
        <v>438548149</v>
      </c>
      <c r="AG129" s="748"/>
      <c r="AH129" s="748"/>
      <c r="AI129" s="748"/>
      <c r="AJ129" s="749"/>
      <c r="AK129" s="750">
        <v>460021442</v>
      </c>
      <c r="AL129" s="748"/>
      <c r="AM129" s="748"/>
      <c r="AN129" s="748"/>
      <c r="AO129" s="749"/>
      <c r="AP129" s="751"/>
      <c r="AQ129" s="752"/>
      <c r="AR129" s="752"/>
      <c r="AS129" s="752"/>
      <c r="AT129" s="753"/>
      <c r="AU129" s="234"/>
      <c r="AV129" s="234"/>
      <c r="AW129" s="234"/>
      <c r="AX129" s="719" t="s">
        <v>476</v>
      </c>
      <c r="AY129" s="720"/>
      <c r="AZ129" s="720"/>
      <c r="BA129" s="720"/>
      <c r="BB129" s="720"/>
      <c r="BC129" s="720"/>
      <c r="BD129" s="720"/>
      <c r="BE129" s="721"/>
      <c r="BF129" s="738" t="s">
        <v>458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478</v>
      </c>
      <c r="X130" s="745"/>
      <c r="Y130" s="745"/>
      <c r="Z130" s="746"/>
      <c r="AA130" s="747">
        <v>76789976</v>
      </c>
      <c r="AB130" s="748"/>
      <c r="AC130" s="748"/>
      <c r="AD130" s="748"/>
      <c r="AE130" s="749"/>
      <c r="AF130" s="750">
        <v>74928488</v>
      </c>
      <c r="AG130" s="748"/>
      <c r="AH130" s="748"/>
      <c r="AI130" s="748"/>
      <c r="AJ130" s="749"/>
      <c r="AK130" s="750">
        <v>73310402</v>
      </c>
      <c r="AL130" s="748"/>
      <c r="AM130" s="748"/>
      <c r="AN130" s="748"/>
      <c r="AO130" s="749"/>
      <c r="AP130" s="751"/>
      <c r="AQ130" s="752"/>
      <c r="AR130" s="752"/>
      <c r="AS130" s="752"/>
      <c r="AT130" s="753"/>
      <c r="AU130" s="234"/>
      <c r="AV130" s="234"/>
      <c r="AW130" s="234"/>
      <c r="AX130" s="719" t="s">
        <v>479</v>
      </c>
      <c r="AY130" s="720"/>
      <c r="AZ130" s="720"/>
      <c r="BA130" s="720"/>
      <c r="BB130" s="720"/>
      <c r="BC130" s="720"/>
      <c r="BD130" s="720"/>
      <c r="BE130" s="721"/>
      <c r="BF130" s="722">
        <v>12</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480</v>
      </c>
      <c r="X131" s="729"/>
      <c r="Y131" s="729"/>
      <c r="Z131" s="730"/>
      <c r="AA131" s="731">
        <v>361409546</v>
      </c>
      <c r="AB131" s="732"/>
      <c r="AC131" s="732"/>
      <c r="AD131" s="732"/>
      <c r="AE131" s="733"/>
      <c r="AF131" s="734">
        <v>363619661</v>
      </c>
      <c r="AG131" s="732"/>
      <c r="AH131" s="732"/>
      <c r="AI131" s="732"/>
      <c r="AJ131" s="733"/>
      <c r="AK131" s="734">
        <v>386711040</v>
      </c>
      <c r="AL131" s="732"/>
      <c r="AM131" s="732"/>
      <c r="AN131" s="732"/>
      <c r="AO131" s="733"/>
      <c r="AP131" s="735"/>
      <c r="AQ131" s="736"/>
      <c r="AR131" s="736"/>
      <c r="AS131" s="736"/>
      <c r="AT131" s="737"/>
      <c r="AU131" s="234"/>
      <c r="AV131" s="234"/>
      <c r="AW131" s="234"/>
      <c r="AX131" s="697" t="s">
        <v>481</v>
      </c>
      <c r="AY131" s="698"/>
      <c r="AZ131" s="698"/>
      <c r="BA131" s="698"/>
      <c r="BB131" s="698"/>
      <c r="BC131" s="698"/>
      <c r="BD131" s="698"/>
      <c r="BE131" s="699"/>
      <c r="BF131" s="700">
        <v>168.3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482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483</v>
      </c>
      <c r="W132" s="710"/>
      <c r="X132" s="710"/>
      <c r="Y132" s="710"/>
      <c r="Z132" s="711"/>
      <c r="AA132" s="712">
        <v>12.379998949999999</v>
      </c>
      <c r="AB132" s="713"/>
      <c r="AC132" s="713"/>
      <c r="AD132" s="713"/>
      <c r="AE132" s="714"/>
      <c r="AF132" s="715">
        <v>12.22165824</v>
      </c>
      <c r="AG132" s="713"/>
      <c r="AH132" s="713"/>
      <c r="AI132" s="713"/>
      <c r="AJ132" s="714"/>
      <c r="AK132" s="715">
        <v>11.69265377</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484</v>
      </c>
      <c r="W133" s="689"/>
      <c r="X133" s="689"/>
      <c r="Y133" s="689"/>
      <c r="Z133" s="690"/>
      <c r="AA133" s="691">
        <v>13.4</v>
      </c>
      <c r="AB133" s="692"/>
      <c r="AC133" s="692"/>
      <c r="AD133" s="692"/>
      <c r="AE133" s="693"/>
      <c r="AF133" s="691">
        <v>12.7</v>
      </c>
      <c r="AG133" s="692"/>
      <c r="AH133" s="692"/>
      <c r="AI133" s="692"/>
      <c r="AJ133" s="693"/>
      <c r="AK133" s="691">
        <v>12</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Pyz4OL8j8V/86B4tegjZOa1cdvJZljVFUqdIgw8d1MRLYQhgY+gL3hQpy3amlGFFVS2swjwn7FDEgoN8zesqKg==" saltValue="0ljjWzQVlSVCKXV54l+uZ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485</v>
      </c>
    </row>
  </sheetData>
  <sheetProtection algorithmName="SHA-512" hashValue="H1xu3A4TTH/G5xHuAYW7EfqVtiDSljMcevn/5MSmSaPVLuaGQnR1FohKuBg6JcOABcIjgiuprWwsSRnn7+KQFw==" saltValue="nsrgFv7uXWl/6Ej0DUL/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486</v>
      </c>
    </row>
  </sheetData>
  <sheetProtection algorithmName="SHA-512" hashValue="yG+0VOgCMTUqERaFtZWphpbK7Xdq85+ARvauKh9wVQA1nwE2UnkQZVW0cfT3g3dux8xCkwRYdfhV0bMlmjPcZA==" saltValue="eR7gP2qwya2YtD6AbEwRzg=="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488</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489</v>
      </c>
      <c r="AP7" s="273"/>
      <c r="AQ7" s="274" t="s">
        <v>490</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491</v>
      </c>
      <c r="AQ8" s="280" t="s">
        <v>492</v>
      </c>
      <c r="AR8" s="281" t="s">
        <v>493</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494</v>
      </c>
      <c r="AL9" s="1113"/>
      <c r="AM9" s="1113"/>
      <c r="AN9" s="1114"/>
      <c r="AO9" s="282">
        <v>212186999</v>
      </c>
      <c r="AP9" s="282">
        <v>118874</v>
      </c>
      <c r="AQ9" s="283">
        <v>84098</v>
      </c>
      <c r="AR9" s="284">
        <v>41.4</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495</v>
      </c>
      <c r="AL10" s="1113"/>
      <c r="AM10" s="1113"/>
      <c r="AN10" s="1114"/>
      <c r="AO10" s="282">
        <v>1177275</v>
      </c>
      <c r="AP10" s="282">
        <v>660</v>
      </c>
      <c r="AQ10" s="283">
        <v>473</v>
      </c>
      <c r="AR10" s="284">
        <v>39.5</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496</v>
      </c>
      <c r="AL11" s="1113"/>
      <c r="AM11" s="1113"/>
      <c r="AN11" s="1114"/>
      <c r="AO11" s="282" t="s">
        <v>497</v>
      </c>
      <c r="AP11" s="282" t="s">
        <v>497</v>
      </c>
      <c r="AQ11" s="283" t="s">
        <v>497</v>
      </c>
      <c r="AR11" s="284" t="s">
        <v>497</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498</v>
      </c>
      <c r="AL12" s="1113"/>
      <c r="AM12" s="1113"/>
      <c r="AN12" s="1114"/>
      <c r="AO12" s="282" t="s">
        <v>497</v>
      </c>
      <c r="AP12" s="282" t="s">
        <v>497</v>
      </c>
      <c r="AQ12" s="283">
        <v>6</v>
      </c>
      <c r="AR12" s="284" t="s">
        <v>497</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499</v>
      </c>
      <c r="AL13" s="1113"/>
      <c r="AM13" s="1113"/>
      <c r="AN13" s="1114"/>
      <c r="AO13" s="282">
        <v>1292565</v>
      </c>
      <c r="AP13" s="282">
        <v>724</v>
      </c>
      <c r="AQ13" s="283">
        <v>1048</v>
      </c>
      <c r="AR13" s="284">
        <v>-30.9</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500</v>
      </c>
      <c r="AL14" s="1113"/>
      <c r="AM14" s="1113"/>
      <c r="AN14" s="1114"/>
      <c r="AO14" s="282">
        <v>-18646040</v>
      </c>
      <c r="AP14" s="282">
        <v>-10446</v>
      </c>
      <c r="AQ14" s="283">
        <v>-6823</v>
      </c>
      <c r="AR14" s="284">
        <v>53.1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155</v>
      </c>
      <c r="AL15" s="1110"/>
      <c r="AM15" s="1110"/>
      <c r="AN15" s="1111"/>
      <c r="AO15" s="282">
        <v>196010799</v>
      </c>
      <c r="AP15" s="282">
        <v>109812</v>
      </c>
      <c r="AQ15" s="283">
        <v>78802</v>
      </c>
      <c r="AR15" s="284">
        <v>39.4</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501</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502</v>
      </c>
      <c r="AP20" s="293" t="s">
        <v>503</v>
      </c>
      <c r="AQ20" s="294" t="s">
        <v>504</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505</v>
      </c>
      <c r="AL21" s="1116"/>
      <c r="AM21" s="1116"/>
      <c r="AN21" s="1117"/>
      <c r="AO21" s="297">
        <v>1294.08</v>
      </c>
      <c r="AP21" s="298">
        <v>916.45</v>
      </c>
      <c r="AQ21" s="299">
        <v>377.63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506</v>
      </c>
      <c r="AL22" s="1116"/>
      <c r="AM22" s="1116"/>
      <c r="AN22" s="1117"/>
      <c r="AO22" s="302">
        <v>101.4</v>
      </c>
      <c r="AP22" s="303">
        <v>100.6</v>
      </c>
      <c r="AQ22" s="304">
        <v>0.8</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507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508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509</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489</v>
      </c>
      <c r="AP30" s="273"/>
      <c r="AQ30" s="274" t="s">
        <v>490</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491</v>
      </c>
      <c r="AQ31" s="280" t="s">
        <v>492</v>
      </c>
      <c r="AR31" s="281" t="s">
        <v>493</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510</v>
      </c>
      <c r="AL32" s="1107"/>
      <c r="AM32" s="1107"/>
      <c r="AN32" s="1108"/>
      <c r="AO32" s="282">
        <v>107223909</v>
      </c>
      <c r="AP32" s="282">
        <v>60070</v>
      </c>
      <c r="AQ32" s="283">
        <v>24817</v>
      </c>
      <c r="AR32" s="284">
        <v>142.1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511</v>
      </c>
      <c r="AL33" s="1107"/>
      <c r="AM33" s="1107"/>
      <c r="AN33" s="1108"/>
      <c r="AO33" s="282">
        <v>678790</v>
      </c>
      <c r="AP33" s="282">
        <v>380</v>
      </c>
      <c r="AQ33" s="283">
        <v>1204</v>
      </c>
      <c r="AR33" s="284">
        <v>-68.400000000000006</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512</v>
      </c>
      <c r="AL34" s="1107"/>
      <c r="AM34" s="1107"/>
      <c r="AN34" s="1108"/>
      <c r="AO34" s="282">
        <v>7353333</v>
      </c>
      <c r="AP34" s="282">
        <v>4120</v>
      </c>
      <c r="AQ34" s="283">
        <v>20260</v>
      </c>
      <c r="AR34" s="284">
        <v>-79.7</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513</v>
      </c>
      <c r="AL35" s="1107"/>
      <c r="AM35" s="1107"/>
      <c r="AN35" s="1108"/>
      <c r="AO35" s="282">
        <v>3070420</v>
      </c>
      <c r="AP35" s="282">
        <v>1720</v>
      </c>
      <c r="AQ35" s="283">
        <v>803</v>
      </c>
      <c r="AR35" s="284">
        <v>114.2</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514</v>
      </c>
      <c r="AL36" s="1107"/>
      <c r="AM36" s="1107"/>
      <c r="AN36" s="1108"/>
      <c r="AO36" s="282">
        <v>1004004</v>
      </c>
      <c r="AP36" s="282">
        <v>562</v>
      </c>
      <c r="AQ36" s="283">
        <v>49</v>
      </c>
      <c r="AR36" s="284">
        <v>1046.9000000000001</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515</v>
      </c>
      <c r="AL37" s="1107"/>
      <c r="AM37" s="1107"/>
      <c r="AN37" s="1108"/>
      <c r="AO37" s="282">
        <v>638871</v>
      </c>
      <c r="AP37" s="282">
        <v>358</v>
      </c>
      <c r="AQ37" s="283">
        <v>398</v>
      </c>
      <c r="AR37" s="284">
        <v>-10.1</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516</v>
      </c>
      <c r="AL38" s="1104"/>
      <c r="AM38" s="1104"/>
      <c r="AN38" s="1105"/>
      <c r="AO38" s="312">
        <v>7</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517</v>
      </c>
      <c r="AL39" s="1104"/>
      <c r="AM39" s="1104"/>
      <c r="AN39" s="1105"/>
      <c r="AO39" s="282">
        <v>-1442149</v>
      </c>
      <c r="AP39" s="282">
        <v>-808</v>
      </c>
      <c r="AQ39" s="283">
        <v>-1621</v>
      </c>
      <c r="AR39" s="284">
        <v>-50.2</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518</v>
      </c>
      <c r="AL40" s="1107"/>
      <c r="AM40" s="1107"/>
      <c r="AN40" s="1108"/>
      <c r="AO40" s="282">
        <v>-73310402</v>
      </c>
      <c r="AP40" s="282">
        <v>-41071</v>
      </c>
      <c r="AQ40" s="283">
        <v>-27343</v>
      </c>
      <c r="AR40" s="284">
        <v>50.2</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519</v>
      </c>
      <c r="AL41" s="1110"/>
      <c r="AM41" s="1110"/>
      <c r="AN41" s="1111"/>
      <c r="AO41" s="282">
        <v>45216783</v>
      </c>
      <c r="AP41" s="282">
        <v>25332</v>
      </c>
      <c r="AQ41" s="283">
        <v>18569</v>
      </c>
      <c r="AR41" s="284">
        <v>36.4</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520</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521</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489</v>
      </c>
      <c r="AN49" s="1100" t="s">
        <v>522</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523</v>
      </c>
      <c r="AO50" s="325" t="s">
        <v>524</v>
      </c>
      <c r="AP50" s="326" t="s">
        <v>525</v>
      </c>
      <c r="AQ50" s="327" t="s">
        <v>526</v>
      </c>
      <c r="AR50" s="328" t="s">
        <v>527</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528</v>
      </c>
      <c r="AL51" s="321"/>
      <c r="AM51" s="329">
        <v>104019514</v>
      </c>
      <c r="AN51" s="330">
        <v>56709</v>
      </c>
      <c r="AO51" s="331">
        <v>-9.1</v>
      </c>
      <c r="AP51" s="332">
        <v>39075</v>
      </c>
      <c r="AQ51" s="333">
        <v>2.1</v>
      </c>
      <c r="AR51" s="334">
        <v>-11.2</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529</v>
      </c>
      <c r="AM52" s="337">
        <v>30784646</v>
      </c>
      <c r="AN52" s="338">
        <v>16783</v>
      </c>
      <c r="AO52" s="339">
        <v>-25.1</v>
      </c>
      <c r="AP52" s="340">
        <v>13441</v>
      </c>
      <c r="AQ52" s="341">
        <v>0.5</v>
      </c>
      <c r="AR52" s="342">
        <v>-25.6</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530</v>
      </c>
      <c r="AL53" s="321"/>
      <c r="AM53" s="329">
        <v>92242928</v>
      </c>
      <c r="AN53" s="330">
        <v>50554</v>
      </c>
      <c r="AO53" s="331">
        <v>-10.9</v>
      </c>
      <c r="AP53" s="332">
        <v>39072</v>
      </c>
      <c r="AQ53" s="333">
        <v>0</v>
      </c>
      <c r="AR53" s="334">
        <v>-10.9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529</v>
      </c>
      <c r="AM54" s="337">
        <v>27810064</v>
      </c>
      <c r="AN54" s="338">
        <v>15241</v>
      </c>
      <c r="AO54" s="339">
        <v>-9.1999999999999993</v>
      </c>
      <c r="AP54" s="340">
        <v>14106</v>
      </c>
      <c r="AQ54" s="341">
        <v>4.9000000000000004</v>
      </c>
      <c r="AR54" s="342">
        <v>-14.1</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531</v>
      </c>
      <c r="AL55" s="321"/>
      <c r="AM55" s="329">
        <v>98021027</v>
      </c>
      <c r="AN55" s="330">
        <v>54040</v>
      </c>
      <c r="AO55" s="331">
        <v>6.9</v>
      </c>
      <c r="AP55" s="332">
        <v>42833</v>
      </c>
      <c r="AQ55" s="333">
        <v>9.6</v>
      </c>
      <c r="AR55" s="334">
        <v>-2.7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529</v>
      </c>
      <c r="AM56" s="337">
        <v>27880585</v>
      </c>
      <c r="AN56" s="338">
        <v>15371</v>
      </c>
      <c r="AO56" s="339">
        <v>0.9</v>
      </c>
      <c r="AP56" s="340">
        <v>15211</v>
      </c>
      <c r="AQ56" s="341">
        <v>7.8</v>
      </c>
      <c r="AR56" s="342">
        <v>-6.9</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532</v>
      </c>
      <c r="AL57" s="321"/>
      <c r="AM57" s="329">
        <v>121756732</v>
      </c>
      <c r="AN57" s="330">
        <v>67614</v>
      </c>
      <c r="AO57" s="331">
        <v>25.1</v>
      </c>
      <c r="AP57" s="332">
        <v>46888</v>
      </c>
      <c r="AQ57" s="333">
        <v>9.5</v>
      </c>
      <c r="AR57" s="334">
        <v>15.6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529</v>
      </c>
      <c r="AM58" s="337">
        <v>35537989</v>
      </c>
      <c r="AN58" s="338">
        <v>19735</v>
      </c>
      <c r="AO58" s="339">
        <v>28.4</v>
      </c>
      <c r="AP58" s="340">
        <v>14375</v>
      </c>
      <c r="AQ58" s="341">
        <v>-5.5</v>
      </c>
      <c r="AR58" s="342">
        <v>33.9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533</v>
      </c>
      <c r="AL59" s="321"/>
      <c r="AM59" s="329">
        <v>127807502</v>
      </c>
      <c r="AN59" s="330">
        <v>71602</v>
      </c>
      <c r="AO59" s="331">
        <v>5.9</v>
      </c>
      <c r="AP59" s="332">
        <v>46574</v>
      </c>
      <c r="AQ59" s="333">
        <v>-0.7</v>
      </c>
      <c r="AR59" s="334">
        <v>6.6</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529</v>
      </c>
      <c r="AM60" s="337">
        <v>36094379</v>
      </c>
      <c r="AN60" s="338">
        <v>20221</v>
      </c>
      <c r="AO60" s="339">
        <v>2.5</v>
      </c>
      <c r="AP60" s="340">
        <v>14394</v>
      </c>
      <c r="AQ60" s="341">
        <v>0.1</v>
      </c>
      <c r="AR60" s="342">
        <v>2.4</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534</v>
      </c>
      <c r="AL61" s="343"/>
      <c r="AM61" s="344">
        <v>108769541</v>
      </c>
      <c r="AN61" s="345">
        <v>60104</v>
      </c>
      <c r="AO61" s="346">
        <v>3.6</v>
      </c>
      <c r="AP61" s="347">
        <v>42888</v>
      </c>
      <c r="AQ61" s="348">
        <v>4.0999999999999996</v>
      </c>
      <c r="AR61" s="334">
        <v>-0.5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529</v>
      </c>
      <c r="AM62" s="337">
        <v>31621533</v>
      </c>
      <c r="AN62" s="338">
        <v>17470</v>
      </c>
      <c r="AO62" s="339">
        <v>-0.5</v>
      </c>
      <c r="AP62" s="340">
        <v>14305</v>
      </c>
      <c r="AQ62" s="341">
        <v>1.6</v>
      </c>
      <c r="AR62" s="342">
        <v>-2.1</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aed6NYt18Ek56dxwQOqCV/k4snfoRA5iLWoP5IYlnde5JiznlT+dn4cjCy/kPBU7ITd93Wc4x22eSND1qYT5Qw==" saltValue="4hpRjHMgnuRjnF4j8uKFX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535</v>
      </c>
    </row>
    <row r="121" spans="125:125" ht="13.5" hidden="1" customHeight="1" x14ac:dyDescent="0.2">
      <c r="DU121" s="260"/>
    </row>
  </sheetData>
  <sheetProtection algorithmName="SHA-512" hashValue="eECl769xqbmL07JYAQ7MigbWSX0GZt56MtwLpsyK4XyNtTY7wjA3nfITtIYsoeVg8O6B3DJ8qSE3cVYaZ2Siag==" saltValue="JjzzKNmFjOPp/J4ezqASa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536</v>
      </c>
    </row>
  </sheetData>
  <sheetProtection algorithmName="SHA-512" hashValue="JUjIeUXudcut1NNQb9DUzOLrP7wYQTldENtFGu43jMGwf4D3BAgIkYFPyL5HE9Zbp0pXd+XEp8k4aKru6i7sFA==" saltValue="Bv9dg7nZTrYOJ1lm4EOf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537</v>
      </c>
      <c r="G46" s="352" t="s">
        <v>538</v>
      </c>
      <c r="H46" s="352" t="s">
        <v>539</v>
      </c>
      <c r="I46" s="352" t="s">
        <v>540</v>
      </c>
      <c r="J46" s="353" t="s">
        <v>541</v>
      </c>
    </row>
    <row r="47" spans="2:10" ht="57.75" customHeight="1" x14ac:dyDescent="0.2">
      <c r="B47" s="7"/>
      <c r="C47" s="1121" t="s">
        <v>4</v>
      </c>
      <c r="D47" s="1121"/>
      <c r="E47" s="1122"/>
      <c r="F47" s="354">
        <v>1.52</v>
      </c>
      <c r="G47" s="355">
        <v>2.35</v>
      </c>
      <c r="H47" s="355">
        <v>2.74</v>
      </c>
      <c r="I47" s="355">
        <v>1.68</v>
      </c>
      <c r="J47" s="356">
        <v>8.27</v>
      </c>
    </row>
    <row r="48" spans="2:10" ht="57.75" customHeight="1" x14ac:dyDescent="0.2">
      <c r="B48" s="8"/>
      <c r="C48" s="1123" t="s">
        <v>5</v>
      </c>
      <c r="D48" s="1123"/>
      <c r="E48" s="1124"/>
      <c r="F48" s="357">
        <v>0.44</v>
      </c>
      <c r="G48" s="358">
        <v>1.47</v>
      </c>
      <c r="H48" s="358">
        <v>2.06</v>
      </c>
      <c r="I48" s="358">
        <v>4.08</v>
      </c>
      <c r="J48" s="359">
        <v>4.37</v>
      </c>
    </row>
    <row r="49" spans="2:10" ht="57.75" customHeight="1" thickBot="1" x14ac:dyDescent="0.25">
      <c r="B49" s="9"/>
      <c r="C49" s="1125" t="s">
        <v>6</v>
      </c>
      <c r="D49" s="1125"/>
      <c r="E49" s="1126"/>
      <c r="F49" s="360" t="s">
        <v>542</v>
      </c>
      <c r="G49" s="361">
        <v>1.64</v>
      </c>
      <c r="H49" s="361">
        <v>0.31</v>
      </c>
      <c r="I49" s="361" t="s">
        <v>543</v>
      </c>
      <c r="J49" s="362">
        <v>5.21</v>
      </c>
    </row>
    <row r="50" spans="2:10" ht="13.5" customHeight="1" x14ac:dyDescent="0.2"/>
  </sheetData>
  <sheetProtection algorithmName="SHA-512" hashValue="fU/x1rVxEgdSnt1QVd1oiqpYui4sGCueMp0sOdiL9h9ob4QyORNYVW61n68eH2tGBDAetixCwHhho5S+93jg2Q==" saltValue="26kXFSwF+WZS3zsKx+3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2">
      <c r="A34" s="10"/>
      <c r="B34" s="19"/>
      <c r="C34" s="1133" t="s">
        <v>544</v>
      </c>
      <c r="D34" s="1133"/>
      <c r="E34" s="1134"/>
      <c r="F34" s="20">
        <v>0.43</v>
      </c>
      <c r="G34" s="21">
        <v>1.46</v>
      </c>
      <c r="H34" s="21">
        <v>2.04</v>
      </c>
      <c r="I34" s="21">
        <v>4.0599999999999996</v>
      </c>
      <c r="J34" s="22">
        <v>4.3499999999999996</v>
      </c>
      <c r="K34" s="10"/>
      <c r="L34" s="10"/>
      <c r="M34" s="10"/>
      <c r="N34" s="10"/>
      <c r="O34" s="10"/>
      <c r="P34" s="10"/>
    </row>
    <row r="35" spans="1:16" ht="39" customHeight="1" x14ac:dyDescent="0.2">
      <c r="A35" s="10"/>
      <c r="B35" s="23"/>
      <c r="C35" s="1127" t="s">
        <v>545</v>
      </c>
      <c r="D35" s="1128"/>
      <c r="E35" s="1129"/>
      <c r="F35" s="24">
        <v>2.72</v>
      </c>
      <c r="G35" s="25">
        <v>2.5</v>
      </c>
      <c r="H35" s="25">
        <v>2.54</v>
      </c>
      <c r="I35" s="25">
        <v>2.57</v>
      </c>
      <c r="J35" s="26">
        <v>2.64</v>
      </c>
      <c r="K35" s="10"/>
      <c r="L35" s="10"/>
      <c r="M35" s="10"/>
      <c r="N35" s="10"/>
      <c r="O35" s="10"/>
      <c r="P35" s="10"/>
    </row>
    <row r="36" spans="1:16" ht="39" customHeight="1" x14ac:dyDescent="0.2">
      <c r="A36" s="10"/>
      <c r="B36" s="23"/>
      <c r="C36" s="1127" t="s">
        <v>546</v>
      </c>
      <c r="D36" s="1128"/>
      <c r="E36" s="1129"/>
      <c r="F36" s="24">
        <v>2.08</v>
      </c>
      <c r="G36" s="25">
        <v>1.85</v>
      </c>
      <c r="H36" s="25">
        <v>1.73</v>
      </c>
      <c r="I36" s="25">
        <v>1.85</v>
      </c>
      <c r="J36" s="26">
        <v>1.75</v>
      </c>
      <c r="K36" s="10"/>
      <c r="L36" s="10"/>
      <c r="M36" s="10"/>
      <c r="N36" s="10"/>
      <c r="O36" s="10"/>
      <c r="P36" s="10"/>
    </row>
    <row r="37" spans="1:16" ht="39" customHeight="1" x14ac:dyDescent="0.2">
      <c r="A37" s="10"/>
      <c r="B37" s="23"/>
      <c r="C37" s="1127" t="s">
        <v>547</v>
      </c>
      <c r="D37" s="1128"/>
      <c r="E37" s="1129"/>
      <c r="F37" s="24" t="s">
        <v>497</v>
      </c>
      <c r="G37" s="25">
        <v>0.73</v>
      </c>
      <c r="H37" s="25">
        <v>0.86</v>
      </c>
      <c r="I37" s="25">
        <v>1.88</v>
      </c>
      <c r="J37" s="26">
        <v>0.96</v>
      </c>
      <c r="K37" s="10"/>
      <c r="L37" s="10"/>
      <c r="M37" s="10"/>
      <c r="N37" s="10"/>
      <c r="O37" s="10"/>
      <c r="P37" s="10"/>
    </row>
    <row r="38" spans="1:16" ht="39" customHeight="1" x14ac:dyDescent="0.2">
      <c r="A38" s="10"/>
      <c r="B38" s="23"/>
      <c r="C38" s="1127" t="s">
        <v>548</v>
      </c>
      <c r="D38" s="1128"/>
      <c r="E38" s="1129"/>
      <c r="F38" s="24">
        <v>2.11</v>
      </c>
      <c r="G38" s="25">
        <v>1.99</v>
      </c>
      <c r="H38" s="25">
        <v>1.93</v>
      </c>
      <c r="I38" s="25">
        <v>0.71</v>
      </c>
      <c r="J38" s="26">
        <v>0.4</v>
      </c>
      <c r="K38" s="10"/>
      <c r="L38" s="10"/>
      <c r="M38" s="10"/>
      <c r="N38" s="10"/>
      <c r="O38" s="10"/>
      <c r="P38" s="10"/>
    </row>
    <row r="39" spans="1:16" ht="39" customHeight="1" x14ac:dyDescent="0.2">
      <c r="A39" s="10"/>
      <c r="B39" s="23"/>
      <c r="C39" s="1127" t="s">
        <v>549</v>
      </c>
      <c r="D39" s="1128"/>
      <c r="E39" s="1129"/>
      <c r="F39" s="24">
        <v>0.18</v>
      </c>
      <c r="G39" s="25">
        <v>0.17</v>
      </c>
      <c r="H39" s="25">
        <v>0.14000000000000001</v>
      </c>
      <c r="I39" s="25">
        <v>0.23</v>
      </c>
      <c r="J39" s="26">
        <v>0.36</v>
      </c>
      <c r="K39" s="10"/>
      <c r="L39" s="10"/>
      <c r="M39" s="10"/>
      <c r="N39" s="10"/>
      <c r="O39" s="10"/>
      <c r="P39" s="10"/>
    </row>
    <row r="40" spans="1:16" ht="39" customHeight="1" x14ac:dyDescent="0.2">
      <c r="A40" s="10"/>
      <c r="B40" s="23"/>
      <c r="C40" s="1127" t="s">
        <v>550</v>
      </c>
      <c r="D40" s="1128"/>
      <c r="E40" s="1129"/>
      <c r="F40" s="24" t="s">
        <v>497</v>
      </c>
      <c r="G40" s="25" t="s">
        <v>497</v>
      </c>
      <c r="H40" s="25" t="s">
        <v>497</v>
      </c>
      <c r="I40" s="25">
        <v>0.06</v>
      </c>
      <c r="J40" s="26">
        <v>0.09</v>
      </c>
      <c r="K40" s="10"/>
      <c r="L40" s="10"/>
      <c r="M40" s="10"/>
      <c r="N40" s="10"/>
      <c r="O40" s="10"/>
      <c r="P40" s="10"/>
    </row>
    <row r="41" spans="1:16" ht="39" customHeight="1" x14ac:dyDescent="0.2">
      <c r="A41" s="10"/>
      <c r="B41" s="23"/>
      <c r="C41" s="1127" t="s">
        <v>551</v>
      </c>
      <c r="D41" s="1128"/>
      <c r="E41" s="1129"/>
      <c r="F41" s="24">
        <v>0</v>
      </c>
      <c r="G41" s="25">
        <v>0</v>
      </c>
      <c r="H41" s="25">
        <v>0.01</v>
      </c>
      <c r="I41" s="25">
        <v>0.01</v>
      </c>
      <c r="J41" s="26">
        <v>0.01</v>
      </c>
      <c r="K41" s="10"/>
      <c r="L41" s="10"/>
      <c r="M41" s="10"/>
      <c r="N41" s="10"/>
      <c r="O41" s="10"/>
      <c r="P41" s="10"/>
    </row>
    <row r="42" spans="1:16" ht="39" customHeight="1" x14ac:dyDescent="0.2">
      <c r="A42" s="10"/>
      <c r="B42" s="27"/>
      <c r="C42" s="1127" t="s">
        <v>552</v>
      </c>
      <c r="D42" s="1128"/>
      <c r="E42" s="1129"/>
      <c r="F42" s="24" t="s">
        <v>497</v>
      </c>
      <c r="G42" s="25" t="s">
        <v>497</v>
      </c>
      <c r="H42" s="25" t="s">
        <v>497</v>
      </c>
      <c r="I42" s="25" t="s">
        <v>497</v>
      </c>
      <c r="J42" s="26" t="s">
        <v>497</v>
      </c>
      <c r="K42" s="10"/>
      <c r="L42" s="10"/>
      <c r="M42" s="10"/>
      <c r="N42" s="10"/>
      <c r="O42" s="10"/>
      <c r="P42" s="10"/>
    </row>
    <row r="43" spans="1:16" ht="39" customHeight="1" thickBot="1" x14ac:dyDescent="0.25">
      <c r="A43" s="10"/>
      <c r="B43" s="28"/>
      <c r="C43" s="1130" t="s">
        <v>553</v>
      </c>
      <c r="D43" s="1131"/>
      <c r="E43" s="1132"/>
      <c r="F43" s="29">
        <v>0.2</v>
      </c>
      <c r="G43" s="30">
        <v>0.18</v>
      </c>
      <c r="H43" s="30">
        <v>0.37</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3Ocgqcv8tEW5jJ5CvEX/2wGtoZxFamD8CR6NMPQ+iRhDt52/L3rNSTuQKrlP4OsQf4aFyi+enwiVVxQRhz7zKQ==" saltValue="3DWJifYUWTp1uBoA3NAr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118556</v>
      </c>
      <c r="L45" s="48">
        <v>119132</v>
      </c>
      <c r="M45" s="48">
        <v>113810</v>
      </c>
      <c r="N45" s="48">
        <v>108610</v>
      </c>
      <c r="O45" s="49">
        <v>107224</v>
      </c>
      <c r="P45" s="36"/>
      <c r="Q45" s="36"/>
      <c r="R45" s="36"/>
      <c r="S45" s="36"/>
      <c r="T45" s="36"/>
      <c r="U45" s="36"/>
    </row>
    <row r="46" spans="1:21" ht="30.75" customHeight="1" x14ac:dyDescent="0.2">
      <c r="A46" s="36"/>
      <c r="B46" s="1155"/>
      <c r="C46" s="1156"/>
      <c r="D46" s="50"/>
      <c r="E46" s="1137" t="s">
        <v>13</v>
      </c>
      <c r="F46" s="1137"/>
      <c r="G46" s="1137"/>
      <c r="H46" s="1137"/>
      <c r="I46" s="1137"/>
      <c r="J46" s="1138"/>
      <c r="K46" s="51" t="s">
        <v>497</v>
      </c>
      <c r="L46" s="52" t="s">
        <v>497</v>
      </c>
      <c r="M46" s="52" t="s">
        <v>497</v>
      </c>
      <c r="N46" s="52">
        <v>194</v>
      </c>
      <c r="O46" s="53">
        <v>679</v>
      </c>
      <c r="P46" s="36"/>
      <c r="Q46" s="36"/>
      <c r="R46" s="36"/>
      <c r="S46" s="36"/>
      <c r="T46" s="36"/>
      <c r="U46" s="36"/>
    </row>
    <row r="47" spans="1:21" ht="30.75" customHeight="1" x14ac:dyDescent="0.2">
      <c r="A47" s="36"/>
      <c r="B47" s="1155"/>
      <c r="C47" s="1156"/>
      <c r="D47" s="50"/>
      <c r="E47" s="1137" t="s">
        <v>14</v>
      </c>
      <c r="F47" s="1137"/>
      <c r="G47" s="1137"/>
      <c r="H47" s="1137"/>
      <c r="I47" s="1137"/>
      <c r="J47" s="1138"/>
      <c r="K47" s="51">
        <v>4683</v>
      </c>
      <c r="L47" s="52">
        <v>5350</v>
      </c>
      <c r="M47" s="52">
        <v>6017</v>
      </c>
      <c r="N47" s="52">
        <v>6683</v>
      </c>
      <c r="O47" s="53">
        <v>7353</v>
      </c>
      <c r="P47" s="36"/>
      <c r="Q47" s="36"/>
      <c r="R47" s="36"/>
      <c r="S47" s="36"/>
      <c r="T47" s="36"/>
      <c r="U47" s="36"/>
    </row>
    <row r="48" spans="1:21" ht="30.75" customHeight="1" x14ac:dyDescent="0.2">
      <c r="A48" s="36"/>
      <c r="B48" s="1155"/>
      <c r="C48" s="1156"/>
      <c r="D48" s="50"/>
      <c r="E48" s="1137" t="s">
        <v>15</v>
      </c>
      <c r="F48" s="1137"/>
      <c r="G48" s="1137"/>
      <c r="H48" s="1137"/>
      <c r="I48" s="1137"/>
      <c r="J48" s="1138"/>
      <c r="K48" s="51">
        <v>2822</v>
      </c>
      <c r="L48" s="52">
        <v>2922</v>
      </c>
      <c r="M48" s="52">
        <v>2885</v>
      </c>
      <c r="N48" s="52">
        <v>2958</v>
      </c>
      <c r="O48" s="53">
        <v>3070</v>
      </c>
      <c r="P48" s="36"/>
      <c r="Q48" s="36"/>
      <c r="R48" s="36"/>
      <c r="S48" s="36"/>
      <c r="T48" s="36"/>
      <c r="U48" s="36"/>
    </row>
    <row r="49" spans="1:21" ht="30.75" customHeight="1" x14ac:dyDescent="0.2">
      <c r="A49" s="36"/>
      <c r="B49" s="1155"/>
      <c r="C49" s="1156"/>
      <c r="D49" s="50"/>
      <c r="E49" s="1137" t="s">
        <v>16</v>
      </c>
      <c r="F49" s="1137"/>
      <c r="G49" s="1137"/>
      <c r="H49" s="1137"/>
      <c r="I49" s="1137"/>
      <c r="J49" s="1138"/>
      <c r="K49" s="51">
        <v>970</v>
      </c>
      <c r="L49" s="52">
        <v>972</v>
      </c>
      <c r="M49" s="52">
        <v>1020</v>
      </c>
      <c r="N49" s="52">
        <v>1002</v>
      </c>
      <c r="O49" s="53">
        <v>1004</v>
      </c>
      <c r="P49" s="36"/>
      <c r="Q49" s="36"/>
      <c r="R49" s="36"/>
      <c r="S49" s="36"/>
      <c r="T49" s="36"/>
      <c r="U49" s="36"/>
    </row>
    <row r="50" spans="1:21" ht="30.75" customHeight="1" x14ac:dyDescent="0.2">
      <c r="A50" s="36"/>
      <c r="B50" s="1155"/>
      <c r="C50" s="1156"/>
      <c r="D50" s="50"/>
      <c r="E50" s="1137" t="s">
        <v>17</v>
      </c>
      <c r="F50" s="1137"/>
      <c r="G50" s="1137"/>
      <c r="H50" s="1137"/>
      <c r="I50" s="1137"/>
      <c r="J50" s="1138"/>
      <c r="K50" s="51">
        <v>1813</v>
      </c>
      <c r="L50" s="52">
        <v>1750</v>
      </c>
      <c r="M50" s="52">
        <v>1465</v>
      </c>
      <c r="N50" s="52">
        <v>1375</v>
      </c>
      <c r="O50" s="53">
        <v>639</v>
      </c>
      <c r="P50" s="36"/>
      <c r="Q50" s="36"/>
      <c r="R50" s="36"/>
      <c r="S50" s="36"/>
      <c r="T50" s="36"/>
      <c r="U50" s="36"/>
    </row>
    <row r="51" spans="1:21" ht="30.75" customHeight="1" x14ac:dyDescent="0.2">
      <c r="A51" s="36"/>
      <c r="B51" s="1157"/>
      <c r="C51" s="1158"/>
      <c r="D51" s="54"/>
      <c r="E51" s="1137" t="s">
        <v>18</v>
      </c>
      <c r="F51" s="1137"/>
      <c r="G51" s="1137"/>
      <c r="H51" s="1137"/>
      <c r="I51" s="1137"/>
      <c r="J51" s="1138"/>
      <c r="K51" s="51">
        <v>1</v>
      </c>
      <c r="L51" s="52">
        <v>1</v>
      </c>
      <c r="M51" s="52">
        <v>1</v>
      </c>
      <c r="N51" s="52">
        <v>0</v>
      </c>
      <c r="O51" s="53">
        <v>0</v>
      </c>
      <c r="P51" s="36"/>
      <c r="Q51" s="36"/>
      <c r="R51" s="36"/>
      <c r="S51" s="36"/>
      <c r="T51" s="36"/>
      <c r="U51" s="36"/>
    </row>
    <row r="52" spans="1:21" ht="30.75" customHeight="1" x14ac:dyDescent="0.2">
      <c r="A52" s="36"/>
      <c r="B52" s="1135" t="s">
        <v>19</v>
      </c>
      <c r="C52" s="1136"/>
      <c r="D52" s="54"/>
      <c r="E52" s="1137" t="s">
        <v>20</v>
      </c>
      <c r="F52" s="1137"/>
      <c r="G52" s="1137"/>
      <c r="H52" s="1137"/>
      <c r="I52" s="1137"/>
      <c r="J52" s="1138"/>
      <c r="K52" s="51">
        <v>77517</v>
      </c>
      <c r="L52" s="52">
        <v>81105</v>
      </c>
      <c r="M52" s="52">
        <v>80455</v>
      </c>
      <c r="N52" s="52">
        <v>76382</v>
      </c>
      <c r="O52" s="53">
        <v>74752</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51328</v>
      </c>
      <c r="L53" s="57">
        <v>49022</v>
      </c>
      <c r="M53" s="57">
        <v>44743</v>
      </c>
      <c r="N53" s="57">
        <v>44440</v>
      </c>
      <c r="O53" s="58">
        <v>45217</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554</v>
      </c>
      <c r="P54" s="36"/>
      <c r="Q54" s="36"/>
      <c r="R54" s="36"/>
      <c r="S54" s="36"/>
      <c r="T54" s="36"/>
      <c r="U54" s="36"/>
    </row>
    <row r="55" spans="1:21" ht="30.75" customHeight="1" thickBot="1" x14ac:dyDescent="0.3">
      <c r="A55" s="36"/>
      <c r="B55" s="61"/>
      <c r="C55" s="62"/>
      <c r="D55" s="62"/>
      <c r="E55" s="63"/>
      <c r="F55" s="63"/>
      <c r="G55" s="63"/>
      <c r="H55" s="63"/>
      <c r="I55" s="63"/>
      <c r="J55" s="64" t="s">
        <v>3</v>
      </c>
      <c r="K55" s="65" t="s">
        <v>555</v>
      </c>
      <c r="L55" s="66" t="s">
        <v>556</v>
      </c>
      <c r="M55" s="66" t="s">
        <v>557</v>
      </c>
      <c r="N55" s="66" t="s">
        <v>558</v>
      </c>
      <c r="O55" s="67" t="s">
        <v>559</v>
      </c>
      <c r="P55" s="36"/>
      <c r="Q55" s="36"/>
      <c r="R55" s="36"/>
      <c r="S55" s="36"/>
      <c r="T55" s="36"/>
      <c r="U55" s="36"/>
    </row>
    <row r="56" spans="1:21" ht="30.75" customHeight="1" x14ac:dyDescent="0.2">
      <c r="A56" s="36"/>
      <c r="B56" s="1143" t="s">
        <v>24</v>
      </c>
      <c r="C56" s="1144"/>
      <c r="D56" s="1147" t="s">
        <v>25</v>
      </c>
      <c r="E56" s="1148"/>
      <c r="F56" s="1148"/>
      <c r="G56" s="1148"/>
      <c r="H56" s="1148"/>
      <c r="I56" s="1148"/>
      <c r="J56" s="1149"/>
      <c r="K56" s="68"/>
      <c r="L56" s="69"/>
      <c r="M56" s="69"/>
      <c r="N56" s="69"/>
      <c r="O56" s="70"/>
      <c r="P56" s="36"/>
      <c r="Q56" s="36"/>
      <c r="R56" s="36"/>
      <c r="S56" s="36"/>
      <c r="T56" s="36"/>
      <c r="U56" s="36"/>
    </row>
    <row r="57" spans="1:21" ht="30.75" customHeight="1" thickBot="1" x14ac:dyDescent="0.25">
      <c r="A57" s="36"/>
      <c r="B57" s="1145"/>
      <c r="C57" s="1146"/>
      <c r="D57" s="1150" t="s">
        <v>26</v>
      </c>
      <c r="E57" s="1151"/>
      <c r="F57" s="1151"/>
      <c r="G57" s="1151"/>
      <c r="H57" s="1151"/>
      <c r="I57" s="1151"/>
      <c r="J57" s="1152"/>
      <c r="K57" s="71"/>
      <c r="L57" s="72"/>
      <c r="M57" s="72"/>
      <c r="N57" s="72"/>
      <c r="O57" s="73"/>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Gw+GUWVzX/c6oI1tVaJrmQhymu4buWU9+hBm1tE+dLcsvz8piaqUcpPHQ1O/o09bov1foeFtR/2PFTqznW9iEQ==" saltValue="OTDtlIhZCXkClAMkJScT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537</v>
      </c>
      <c r="J40" s="364" t="s">
        <v>538</v>
      </c>
      <c r="K40" s="364" t="s">
        <v>539</v>
      </c>
      <c r="L40" s="364" t="s">
        <v>540</v>
      </c>
      <c r="M40" s="365" t="s">
        <v>541</v>
      </c>
    </row>
    <row r="41" spans="2:13" ht="27.75" customHeight="1" x14ac:dyDescent="0.2">
      <c r="B41" s="1173" t="s">
        <v>29</v>
      </c>
      <c r="C41" s="1174"/>
      <c r="D41" s="84"/>
      <c r="E41" s="1175" t="s">
        <v>30</v>
      </c>
      <c r="F41" s="1175"/>
      <c r="G41" s="1175"/>
      <c r="H41" s="1176"/>
      <c r="I41" s="366">
        <v>1442101</v>
      </c>
      <c r="J41" s="367">
        <v>1437033</v>
      </c>
      <c r="K41" s="367">
        <v>1451221</v>
      </c>
      <c r="L41" s="367">
        <v>1478789</v>
      </c>
      <c r="M41" s="368">
        <v>1510740</v>
      </c>
    </row>
    <row r="42" spans="2:13" ht="27.75" customHeight="1" x14ac:dyDescent="0.2">
      <c r="B42" s="1163"/>
      <c r="C42" s="1164"/>
      <c r="D42" s="85"/>
      <c r="E42" s="1167" t="s">
        <v>31</v>
      </c>
      <c r="F42" s="1167"/>
      <c r="G42" s="1167"/>
      <c r="H42" s="1168"/>
      <c r="I42" s="369">
        <v>8872</v>
      </c>
      <c r="J42" s="370">
        <v>7670</v>
      </c>
      <c r="K42" s="370">
        <v>5716</v>
      </c>
      <c r="L42" s="370">
        <v>4924</v>
      </c>
      <c r="M42" s="371">
        <v>3835</v>
      </c>
    </row>
    <row r="43" spans="2:13" ht="27.75" customHeight="1" x14ac:dyDescent="0.2">
      <c r="B43" s="1163"/>
      <c r="C43" s="1164"/>
      <c r="D43" s="85"/>
      <c r="E43" s="1167" t="s">
        <v>32</v>
      </c>
      <c r="F43" s="1167"/>
      <c r="G43" s="1167"/>
      <c r="H43" s="1168"/>
      <c r="I43" s="369">
        <v>39444</v>
      </c>
      <c r="J43" s="370">
        <v>38394</v>
      </c>
      <c r="K43" s="370">
        <v>35291</v>
      </c>
      <c r="L43" s="370">
        <v>34012</v>
      </c>
      <c r="M43" s="371">
        <v>32837</v>
      </c>
    </row>
    <row r="44" spans="2:13" ht="27.75" customHeight="1" x14ac:dyDescent="0.2">
      <c r="B44" s="1163"/>
      <c r="C44" s="1164"/>
      <c r="D44" s="85"/>
      <c r="E44" s="1167" t="s">
        <v>33</v>
      </c>
      <c r="F44" s="1167"/>
      <c r="G44" s="1167"/>
      <c r="H44" s="1168"/>
      <c r="I44" s="369">
        <v>10508</v>
      </c>
      <c r="J44" s="370">
        <v>10287</v>
      </c>
      <c r="K44" s="370">
        <v>9932</v>
      </c>
      <c r="L44" s="370">
        <v>9626</v>
      </c>
      <c r="M44" s="371">
        <v>9659</v>
      </c>
    </row>
    <row r="45" spans="2:13" ht="27.75" customHeight="1" x14ac:dyDescent="0.2">
      <c r="B45" s="1163"/>
      <c r="C45" s="1164"/>
      <c r="D45" s="85"/>
      <c r="E45" s="1167" t="s">
        <v>34</v>
      </c>
      <c r="F45" s="1167"/>
      <c r="G45" s="1167"/>
      <c r="H45" s="1168"/>
      <c r="I45" s="369">
        <v>188707</v>
      </c>
      <c r="J45" s="370">
        <v>178460</v>
      </c>
      <c r="K45" s="370">
        <v>172716</v>
      </c>
      <c r="L45" s="370">
        <v>167548</v>
      </c>
      <c r="M45" s="371">
        <v>161335</v>
      </c>
    </row>
    <row r="46" spans="2:13" ht="27.75" customHeight="1" x14ac:dyDescent="0.2">
      <c r="B46" s="1163"/>
      <c r="C46" s="1164"/>
      <c r="D46" s="86"/>
      <c r="E46" s="1177" t="s">
        <v>35</v>
      </c>
      <c r="F46" s="1177"/>
      <c r="G46" s="1177"/>
      <c r="H46" s="1178"/>
      <c r="I46" s="369">
        <v>10</v>
      </c>
      <c r="J46" s="370">
        <v>10</v>
      </c>
      <c r="K46" s="370">
        <v>26</v>
      </c>
      <c r="L46" s="370">
        <v>11</v>
      </c>
      <c r="M46" s="371">
        <v>16</v>
      </c>
    </row>
    <row r="47" spans="2:13" ht="27.75" customHeight="1" x14ac:dyDescent="0.2">
      <c r="B47" s="1163"/>
      <c r="C47" s="1164"/>
      <c r="D47" s="87"/>
      <c r="E47" s="1179" t="s">
        <v>36</v>
      </c>
      <c r="F47" s="1180"/>
      <c r="G47" s="1180"/>
      <c r="H47" s="1181"/>
      <c r="I47" s="369" t="s">
        <v>497</v>
      </c>
      <c r="J47" s="370" t="s">
        <v>497</v>
      </c>
      <c r="K47" s="370" t="s">
        <v>497</v>
      </c>
      <c r="L47" s="370" t="s">
        <v>497</v>
      </c>
      <c r="M47" s="371" t="s">
        <v>497</v>
      </c>
    </row>
    <row r="48" spans="2:13" ht="27.75" customHeight="1" x14ac:dyDescent="0.2">
      <c r="B48" s="1163"/>
      <c r="C48" s="1164"/>
      <c r="D48" s="85"/>
      <c r="E48" s="1167" t="s">
        <v>37</v>
      </c>
      <c r="F48" s="1167"/>
      <c r="G48" s="1167"/>
      <c r="H48" s="1168"/>
      <c r="I48" s="369" t="s">
        <v>497</v>
      </c>
      <c r="J48" s="370" t="s">
        <v>497</v>
      </c>
      <c r="K48" s="370" t="s">
        <v>497</v>
      </c>
      <c r="L48" s="370" t="s">
        <v>497</v>
      </c>
      <c r="M48" s="371" t="s">
        <v>497</v>
      </c>
    </row>
    <row r="49" spans="2:13" ht="27.75" customHeight="1" x14ac:dyDescent="0.2">
      <c r="B49" s="1165"/>
      <c r="C49" s="1166"/>
      <c r="D49" s="85"/>
      <c r="E49" s="1167" t="s">
        <v>38</v>
      </c>
      <c r="F49" s="1167"/>
      <c r="G49" s="1167"/>
      <c r="H49" s="1168"/>
      <c r="I49" s="369" t="s">
        <v>497</v>
      </c>
      <c r="J49" s="370" t="s">
        <v>497</v>
      </c>
      <c r="K49" s="370" t="s">
        <v>497</v>
      </c>
      <c r="L49" s="370" t="s">
        <v>497</v>
      </c>
      <c r="M49" s="371" t="s">
        <v>497</v>
      </c>
    </row>
    <row r="50" spans="2:13" ht="27.75" customHeight="1" x14ac:dyDescent="0.2">
      <c r="B50" s="1161" t="s">
        <v>39</v>
      </c>
      <c r="C50" s="1162"/>
      <c r="D50" s="88"/>
      <c r="E50" s="1167" t="s">
        <v>40</v>
      </c>
      <c r="F50" s="1167"/>
      <c r="G50" s="1167"/>
      <c r="H50" s="1168"/>
      <c r="I50" s="369">
        <v>35874</v>
      </c>
      <c r="J50" s="370">
        <v>43508</v>
      </c>
      <c r="K50" s="370">
        <v>47672</v>
      </c>
      <c r="L50" s="370">
        <v>47254</v>
      </c>
      <c r="M50" s="371">
        <v>97307</v>
      </c>
    </row>
    <row r="51" spans="2:13" ht="27.75" customHeight="1" x14ac:dyDescent="0.2">
      <c r="B51" s="1163"/>
      <c r="C51" s="1164"/>
      <c r="D51" s="85"/>
      <c r="E51" s="1167" t="s">
        <v>41</v>
      </c>
      <c r="F51" s="1167"/>
      <c r="G51" s="1167"/>
      <c r="H51" s="1168"/>
      <c r="I51" s="369">
        <v>20058</v>
      </c>
      <c r="J51" s="370">
        <v>14303</v>
      </c>
      <c r="K51" s="370">
        <v>10293</v>
      </c>
      <c r="L51" s="370">
        <v>9811</v>
      </c>
      <c r="M51" s="371">
        <v>9473</v>
      </c>
    </row>
    <row r="52" spans="2:13" ht="27.75" customHeight="1" x14ac:dyDescent="0.2">
      <c r="B52" s="1165"/>
      <c r="C52" s="1166"/>
      <c r="D52" s="85"/>
      <c r="E52" s="1167" t="s">
        <v>42</v>
      </c>
      <c r="F52" s="1167"/>
      <c r="G52" s="1167"/>
      <c r="H52" s="1168"/>
      <c r="I52" s="369">
        <v>955911</v>
      </c>
      <c r="J52" s="370">
        <v>948490</v>
      </c>
      <c r="K52" s="370">
        <v>949177</v>
      </c>
      <c r="L52" s="370">
        <v>955505</v>
      </c>
      <c r="M52" s="371">
        <v>960433</v>
      </c>
    </row>
    <row r="53" spans="2:13" ht="27.75" customHeight="1" thickBot="1" x14ac:dyDescent="0.25">
      <c r="B53" s="1169" t="s">
        <v>43</v>
      </c>
      <c r="C53" s="1170"/>
      <c r="D53" s="89"/>
      <c r="E53" s="1171" t="s">
        <v>44</v>
      </c>
      <c r="F53" s="1171"/>
      <c r="G53" s="1171"/>
      <c r="H53" s="1172"/>
      <c r="I53" s="372">
        <v>677798</v>
      </c>
      <c r="J53" s="373">
        <v>665553</v>
      </c>
      <c r="K53" s="373">
        <v>667758</v>
      </c>
      <c r="L53" s="373">
        <v>682338</v>
      </c>
      <c r="M53" s="374">
        <v>651210</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uMi8ddB2WUPmDqe8kt8qNAjcMzHkkWRqRhtPVohpvruAkOgv343vGEzMmaKFn1emzKMyfwYWaXSUMwrNIVBm3A==" saltValue="O8Nafcwypu2gXMa85Ogq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539</v>
      </c>
      <c r="G54" s="97" t="s">
        <v>540</v>
      </c>
      <c r="H54" s="98" t="s">
        <v>541</v>
      </c>
    </row>
    <row r="55" spans="2:8" ht="52.5" customHeight="1" x14ac:dyDescent="0.2">
      <c r="B55" s="99"/>
      <c r="C55" s="1190" t="s">
        <v>46</v>
      </c>
      <c r="D55" s="1190"/>
      <c r="E55" s="1191"/>
      <c r="F55" s="100">
        <v>12014</v>
      </c>
      <c r="G55" s="100">
        <v>7371</v>
      </c>
      <c r="H55" s="101">
        <v>38059</v>
      </c>
    </row>
    <row r="56" spans="2:8" ht="52.5" customHeight="1" x14ac:dyDescent="0.2">
      <c r="B56" s="102"/>
      <c r="C56" s="1192" t="s">
        <v>47</v>
      </c>
      <c r="D56" s="1192"/>
      <c r="E56" s="1193"/>
      <c r="F56" s="103" t="s">
        <v>497</v>
      </c>
      <c r="G56" s="103" t="s">
        <v>497</v>
      </c>
      <c r="H56" s="104">
        <v>16655</v>
      </c>
    </row>
    <row r="57" spans="2:8" ht="53.25" customHeight="1" x14ac:dyDescent="0.2">
      <c r="B57" s="102"/>
      <c r="C57" s="1194" t="s">
        <v>48</v>
      </c>
      <c r="D57" s="1194"/>
      <c r="E57" s="1195"/>
      <c r="F57" s="105">
        <v>16214</v>
      </c>
      <c r="G57" s="105">
        <v>27302</v>
      </c>
      <c r="H57" s="106">
        <v>22829</v>
      </c>
    </row>
    <row r="58" spans="2:8" ht="45.75" customHeight="1" x14ac:dyDescent="0.2">
      <c r="B58" s="107"/>
      <c r="C58" s="1182" t="s">
        <v>561</v>
      </c>
      <c r="D58" s="1183"/>
      <c r="E58" s="1184"/>
      <c r="F58" s="108">
        <v>1659</v>
      </c>
      <c r="G58" s="108">
        <v>7694</v>
      </c>
      <c r="H58" s="109">
        <v>4808</v>
      </c>
    </row>
    <row r="59" spans="2:8" ht="45.75" customHeight="1" x14ac:dyDescent="0.2">
      <c r="B59" s="107"/>
      <c r="C59" s="1182" t="s">
        <v>562</v>
      </c>
      <c r="D59" s="1183"/>
      <c r="E59" s="1184"/>
      <c r="F59" s="108">
        <v>2470</v>
      </c>
      <c r="G59" s="108">
        <v>2665</v>
      </c>
      <c r="H59" s="109">
        <v>2828</v>
      </c>
    </row>
    <row r="60" spans="2:8" ht="45.75" customHeight="1" x14ac:dyDescent="0.2">
      <c r="B60" s="107"/>
      <c r="C60" s="1182" t="s">
        <v>563</v>
      </c>
      <c r="D60" s="1183"/>
      <c r="E60" s="1184"/>
      <c r="F60" s="108">
        <v>2491</v>
      </c>
      <c r="G60" s="108">
        <v>2502</v>
      </c>
      <c r="H60" s="109">
        <v>2502</v>
      </c>
    </row>
    <row r="61" spans="2:8" ht="45.75" customHeight="1" x14ac:dyDescent="0.2">
      <c r="B61" s="107"/>
      <c r="C61" s="1182" t="s">
        <v>564</v>
      </c>
      <c r="D61" s="1183"/>
      <c r="E61" s="1184"/>
      <c r="F61" s="108">
        <v>1906</v>
      </c>
      <c r="G61" s="108">
        <v>2144</v>
      </c>
      <c r="H61" s="109">
        <v>2330</v>
      </c>
    </row>
    <row r="62" spans="2:8" ht="45.75" customHeight="1" thickBot="1" x14ac:dyDescent="0.25">
      <c r="B62" s="110"/>
      <c r="C62" s="1185" t="s">
        <v>560</v>
      </c>
      <c r="D62" s="1186"/>
      <c r="E62" s="1187"/>
      <c r="F62" s="111">
        <v>1294</v>
      </c>
      <c r="G62" s="111">
        <v>1762</v>
      </c>
      <c r="H62" s="112">
        <v>1887</v>
      </c>
    </row>
    <row r="63" spans="2:8" ht="52.5" customHeight="1" thickBot="1" x14ac:dyDescent="0.25">
      <c r="B63" s="113"/>
      <c r="C63" s="1188" t="s">
        <v>49</v>
      </c>
      <c r="D63" s="1188"/>
      <c r="E63" s="1189"/>
      <c r="F63" s="114">
        <v>28228</v>
      </c>
      <c r="G63" s="114">
        <v>34673</v>
      </c>
      <c r="H63" s="115">
        <v>77544</v>
      </c>
    </row>
    <row r="64" spans="2:8" ht="13" x14ac:dyDescent="0.2"/>
  </sheetData>
  <sheetProtection algorithmName="SHA-512" hashValue="4ZR8mLHiQUkCaXvqnYtkPa5II0EWhBvhIMChsO/vshJ+jDOhOXIsN0q6rQGIxknJLPywU7WQbi9w7zoKw+uq8w==" saltValue="eCB3/X7MUBwKA1DCtiRG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528</v>
      </c>
      <c r="B3" s="131"/>
      <c r="C3" s="132"/>
      <c r="D3" s="133">
        <v>56709</v>
      </c>
      <c r="E3" s="134"/>
      <c r="F3" s="135">
        <v>39075</v>
      </c>
      <c r="G3" s="136"/>
      <c r="H3" s="137"/>
    </row>
    <row r="4" spans="1:8" x14ac:dyDescent="0.2">
      <c r="A4" s="138"/>
      <c r="B4" s="139"/>
      <c r="C4" s="140"/>
      <c r="D4" s="141">
        <v>16783</v>
      </c>
      <c r="E4" s="142"/>
      <c r="F4" s="143">
        <v>13441</v>
      </c>
      <c r="G4" s="144"/>
      <c r="H4" s="145"/>
    </row>
    <row r="5" spans="1:8" x14ac:dyDescent="0.2">
      <c r="A5" s="126" t="s">
        <v>530</v>
      </c>
      <c r="B5" s="131"/>
      <c r="C5" s="132"/>
      <c r="D5" s="133">
        <v>50554</v>
      </c>
      <c r="E5" s="134"/>
      <c r="F5" s="135">
        <v>39072</v>
      </c>
      <c r="G5" s="136"/>
      <c r="H5" s="137"/>
    </row>
    <row r="6" spans="1:8" x14ac:dyDescent="0.2">
      <c r="A6" s="138"/>
      <c r="B6" s="139"/>
      <c r="C6" s="140"/>
      <c r="D6" s="141">
        <v>15241</v>
      </c>
      <c r="E6" s="142"/>
      <c r="F6" s="143">
        <v>14106</v>
      </c>
      <c r="G6" s="144"/>
      <c r="H6" s="145"/>
    </row>
    <row r="7" spans="1:8" x14ac:dyDescent="0.2">
      <c r="A7" s="126" t="s">
        <v>531</v>
      </c>
      <c r="B7" s="131"/>
      <c r="C7" s="132"/>
      <c r="D7" s="133">
        <v>54040</v>
      </c>
      <c r="E7" s="134"/>
      <c r="F7" s="135">
        <v>42833</v>
      </c>
      <c r="G7" s="136"/>
      <c r="H7" s="137"/>
    </row>
    <row r="8" spans="1:8" x14ac:dyDescent="0.2">
      <c r="A8" s="138"/>
      <c r="B8" s="139"/>
      <c r="C8" s="140"/>
      <c r="D8" s="141">
        <v>15371</v>
      </c>
      <c r="E8" s="142"/>
      <c r="F8" s="143">
        <v>15211</v>
      </c>
      <c r="G8" s="144"/>
      <c r="H8" s="145"/>
    </row>
    <row r="9" spans="1:8" x14ac:dyDescent="0.2">
      <c r="A9" s="126" t="s">
        <v>532</v>
      </c>
      <c r="B9" s="131"/>
      <c r="C9" s="132"/>
      <c r="D9" s="133">
        <v>67614</v>
      </c>
      <c r="E9" s="134"/>
      <c r="F9" s="135">
        <v>46888</v>
      </c>
      <c r="G9" s="136"/>
      <c r="H9" s="137"/>
    </row>
    <row r="10" spans="1:8" x14ac:dyDescent="0.2">
      <c r="A10" s="138"/>
      <c r="B10" s="139"/>
      <c r="C10" s="140"/>
      <c r="D10" s="141">
        <v>19735</v>
      </c>
      <c r="E10" s="142"/>
      <c r="F10" s="143">
        <v>14375</v>
      </c>
      <c r="G10" s="144"/>
      <c r="H10" s="145"/>
    </row>
    <row r="11" spans="1:8" x14ac:dyDescent="0.2">
      <c r="A11" s="126" t="s">
        <v>533</v>
      </c>
      <c r="B11" s="131"/>
      <c r="C11" s="132"/>
      <c r="D11" s="133">
        <v>71602</v>
      </c>
      <c r="E11" s="134"/>
      <c r="F11" s="135">
        <v>46574</v>
      </c>
      <c r="G11" s="136"/>
      <c r="H11" s="137"/>
    </row>
    <row r="12" spans="1:8" x14ac:dyDescent="0.2">
      <c r="A12" s="138"/>
      <c r="B12" s="139"/>
      <c r="C12" s="146"/>
      <c r="D12" s="141">
        <v>20221</v>
      </c>
      <c r="E12" s="142"/>
      <c r="F12" s="143">
        <v>14394</v>
      </c>
      <c r="G12" s="144"/>
      <c r="H12" s="145"/>
    </row>
    <row r="13" spans="1:8" x14ac:dyDescent="0.2">
      <c r="A13" s="126"/>
      <c r="B13" s="131"/>
      <c r="C13" s="147"/>
      <c r="D13" s="148">
        <v>60104</v>
      </c>
      <c r="E13" s="149"/>
      <c r="F13" s="150">
        <v>42888</v>
      </c>
      <c r="G13" s="151"/>
      <c r="H13" s="137"/>
    </row>
    <row r="14" spans="1:8" x14ac:dyDescent="0.2">
      <c r="A14" s="138"/>
      <c r="B14" s="139"/>
      <c r="C14" s="140"/>
      <c r="D14" s="141">
        <v>17470</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0.44</v>
      </c>
      <c r="C19" s="152">
        <f>ROUND(VALUE(SUBSTITUTE(実質収支比率等に係る経年分析!G$48,"▲","-")),2)</f>
        <v>1.47</v>
      </c>
      <c r="D19" s="152">
        <f>ROUND(VALUE(SUBSTITUTE(実質収支比率等に係る経年分析!H$48,"▲","-")),2)</f>
        <v>2.06</v>
      </c>
      <c r="E19" s="152">
        <f>ROUND(VALUE(SUBSTITUTE(実質収支比率等に係る経年分析!I$48,"▲","-")),2)</f>
        <v>4.08</v>
      </c>
      <c r="F19" s="152">
        <f>ROUND(VALUE(SUBSTITUTE(実質収支比率等に係る経年分析!J$48,"▲","-")),2)</f>
        <v>4.37</v>
      </c>
    </row>
    <row r="20" spans="1:11" x14ac:dyDescent="0.2">
      <c r="A20" s="152" t="s">
        <v>54</v>
      </c>
      <c r="B20" s="152">
        <f>ROUND(VALUE(SUBSTITUTE(実質収支比率等に係る経年分析!F$47,"▲","-")),2)</f>
        <v>1.52</v>
      </c>
      <c r="C20" s="152">
        <f>ROUND(VALUE(SUBSTITUTE(実質収支比率等に係る経年分析!G$47,"▲","-")),2)</f>
        <v>2.35</v>
      </c>
      <c r="D20" s="152">
        <f>ROUND(VALUE(SUBSTITUTE(実質収支比率等に係る経年分析!H$47,"▲","-")),2)</f>
        <v>2.74</v>
      </c>
      <c r="E20" s="152">
        <f>ROUND(VALUE(SUBSTITUTE(実質収支比率等に係る経年分析!I$47,"▲","-")),2)</f>
        <v>1.68</v>
      </c>
      <c r="F20" s="152">
        <f>ROUND(VALUE(SUBSTITUTE(実質収支比率等に係る経年分析!J$47,"▲","-")),2)</f>
        <v>8.27</v>
      </c>
    </row>
    <row r="21" spans="1:11" x14ac:dyDescent="0.2">
      <c r="A21" s="152" t="s">
        <v>55</v>
      </c>
      <c r="B21" s="152">
        <f>IF(ISNUMBER(VALUE(SUBSTITUTE(実質収支比率等に係る経年分析!F$49,"▲","-"))),ROUND(VALUE(SUBSTITUTE(実質収支比率等に係る経年分析!F$49,"▲","-")),2),NA())</f>
        <v>-1.51</v>
      </c>
      <c r="C21" s="152">
        <f>IF(ISNUMBER(VALUE(SUBSTITUTE(実質収支比率等に係る経年分析!G$49,"▲","-"))),ROUND(VALUE(SUBSTITUTE(実質収支比率等に係る経年分析!G$49,"▲","-")),2),NA())</f>
        <v>1.64</v>
      </c>
      <c r="D21" s="152">
        <f>IF(ISNUMBER(VALUE(SUBSTITUTE(実質収支比率等に係る経年分析!H$49,"▲","-"))),ROUND(VALUE(SUBSTITUTE(実質収支比率等に係る経年分析!H$49,"▲","-")),2),NA())</f>
        <v>0.31</v>
      </c>
      <c r="E21" s="152">
        <f>IF(ISNUMBER(VALUE(SUBSTITUTE(実質収支比率等に係る経年分析!I$49,"▲","-"))),ROUND(VALUE(SUBSTITUTE(実質収支比率等に係る経年分析!I$49,"▲","-")),2),NA())</f>
        <v>-7.0000000000000007E-2</v>
      </c>
      <c r="F21" s="152">
        <f>IF(ISNUMBER(VALUE(SUBSTITUTE(実質収支比率等に係る経年分析!J$49,"▲","-"))),ROUND(VALUE(SUBSTITUTE(実質収支比率等に係る経年分析!J$49,"▲","-")),2),NA())</f>
        <v>5.21</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0.37</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子ども心身発達医療センター事業特別会計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0.09</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0.14000000000000001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0.36</v>
      </c>
    </row>
    <row r="32" spans="1:11" x14ac:dyDescent="0.2">
      <c r="A32" s="153" t="str">
        <f>IF(連結実質赤字比率に係る赤字・黒字の構成分析!C$38="",NA(),連結実質赤字比率に係る赤字・黒字の構成分析!C$38)</f>
        <v>電気事業会計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2.11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1.99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1.93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v>
      </c>
    </row>
    <row r="33" spans="1:16" x14ac:dyDescent="0.2">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0.73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0.86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1.88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0.96</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1.85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1.75</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2.72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2.54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2.57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2.64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0.43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2.04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4.0599999999999996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4.3499999999999996</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77517</v>
      </c>
      <c r="E42" s="154"/>
      <c r="F42" s="154"/>
      <c r="G42" s="154">
        <f>'実質公債費比率（分子）の構造'!L$52</f>
        <v>81105</v>
      </c>
      <c r="H42" s="154"/>
      <c r="I42" s="154"/>
      <c r="J42" s="154">
        <f>'実質公債費比率（分子）の構造'!M$52</f>
        <v>80455</v>
      </c>
      <c r="K42" s="154"/>
      <c r="L42" s="154"/>
      <c r="M42" s="154">
        <f>'実質公債費比率（分子）の構造'!N$52</f>
        <v>76382</v>
      </c>
      <c r="N42" s="154"/>
      <c r="O42" s="154"/>
      <c r="P42" s="154">
        <f>'実質公債費比率（分子）の構造'!O$52</f>
        <v>74752</v>
      </c>
    </row>
    <row r="43" spans="1:16" x14ac:dyDescent="0.2">
      <c r="A43" s="154" t="s">
        <v>63</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1813</v>
      </c>
      <c r="C44" s="154"/>
      <c r="D44" s="154"/>
      <c r="E44" s="154">
        <f>'実質公債費比率（分子）の構造'!L$50</f>
        <v>1750</v>
      </c>
      <c r="F44" s="154"/>
      <c r="G44" s="154"/>
      <c r="H44" s="154">
        <f>'実質公債費比率（分子）の構造'!M$50</f>
        <v>1465</v>
      </c>
      <c r="I44" s="154"/>
      <c r="J44" s="154"/>
      <c r="K44" s="154">
        <f>'実質公債費比率（分子）の構造'!N$50</f>
        <v>1375</v>
      </c>
      <c r="L44" s="154"/>
      <c r="M44" s="154"/>
      <c r="N44" s="154">
        <f>'実質公債費比率（分子）の構造'!O$50</f>
        <v>639</v>
      </c>
      <c r="O44" s="154"/>
      <c r="P44" s="154"/>
    </row>
    <row r="45" spans="1:16" x14ac:dyDescent="0.2">
      <c r="A45" s="154" t="s">
        <v>65</v>
      </c>
      <c r="B45" s="154">
        <f>'実質公債費比率（分子）の構造'!K$49</f>
        <v>970</v>
      </c>
      <c r="C45" s="154"/>
      <c r="D45" s="154"/>
      <c r="E45" s="154">
        <f>'実質公債費比率（分子）の構造'!L$49</f>
        <v>972</v>
      </c>
      <c r="F45" s="154"/>
      <c r="G45" s="154"/>
      <c r="H45" s="154">
        <f>'実質公債費比率（分子）の構造'!M$49</f>
        <v>1020</v>
      </c>
      <c r="I45" s="154"/>
      <c r="J45" s="154"/>
      <c r="K45" s="154">
        <f>'実質公債費比率（分子）の構造'!N$49</f>
        <v>1002</v>
      </c>
      <c r="L45" s="154"/>
      <c r="M45" s="154"/>
      <c r="N45" s="154">
        <f>'実質公債費比率（分子）の構造'!O$49</f>
        <v>1004</v>
      </c>
      <c r="O45" s="154"/>
      <c r="P45" s="154"/>
    </row>
    <row r="46" spans="1:16" x14ac:dyDescent="0.2">
      <c r="A46" s="154" t="s">
        <v>66</v>
      </c>
      <c r="B46" s="154">
        <f>'実質公債費比率（分子）の構造'!K$48</f>
        <v>2822</v>
      </c>
      <c r="C46" s="154"/>
      <c r="D46" s="154"/>
      <c r="E46" s="154">
        <f>'実質公債費比率（分子）の構造'!L$48</f>
        <v>2922</v>
      </c>
      <c r="F46" s="154"/>
      <c r="G46" s="154"/>
      <c r="H46" s="154">
        <f>'実質公債費比率（分子）の構造'!M$48</f>
        <v>2885</v>
      </c>
      <c r="I46" s="154"/>
      <c r="J46" s="154"/>
      <c r="K46" s="154">
        <f>'実質公債費比率（分子）の構造'!N$48</f>
        <v>2958</v>
      </c>
      <c r="L46" s="154"/>
      <c r="M46" s="154"/>
      <c r="N46" s="154">
        <f>'実質公債費比率（分子）の構造'!O$48</f>
        <v>3070</v>
      </c>
      <c r="O46" s="154"/>
      <c r="P46" s="154"/>
    </row>
    <row r="47" spans="1:16" x14ac:dyDescent="0.2">
      <c r="A47" s="154" t="s">
        <v>67</v>
      </c>
      <c r="B47" s="154">
        <f>'実質公債費比率（分子）の構造'!K$47</f>
        <v>4683</v>
      </c>
      <c r="C47" s="154"/>
      <c r="D47" s="154"/>
      <c r="E47" s="154">
        <f>'実質公債費比率（分子）の構造'!L$47</f>
        <v>5350</v>
      </c>
      <c r="F47" s="154"/>
      <c r="G47" s="154"/>
      <c r="H47" s="154">
        <f>'実質公債費比率（分子）の構造'!M$47</f>
        <v>6017</v>
      </c>
      <c r="I47" s="154"/>
      <c r="J47" s="154"/>
      <c r="K47" s="154">
        <f>'実質公債費比率（分子）の構造'!N$47</f>
        <v>6683</v>
      </c>
      <c r="L47" s="154"/>
      <c r="M47" s="154"/>
      <c r="N47" s="154">
        <f>'実質公債費比率（分子）の構造'!O$47</f>
        <v>7353</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f>'実質公債費比率（分子）の構造'!N$46</f>
        <v>194</v>
      </c>
      <c r="L48" s="154"/>
      <c r="M48" s="154"/>
      <c r="N48" s="154">
        <f>'実質公債費比率（分子）の構造'!O$46</f>
        <v>679</v>
      </c>
      <c r="O48" s="154"/>
      <c r="P48" s="154"/>
    </row>
    <row r="49" spans="1:16" x14ac:dyDescent="0.2">
      <c r="A49" s="154" t="s">
        <v>69</v>
      </c>
      <c r="B49" s="154">
        <f>'実質公債費比率（分子）の構造'!K$45</f>
        <v>118556</v>
      </c>
      <c r="C49" s="154"/>
      <c r="D49" s="154"/>
      <c r="E49" s="154">
        <f>'実質公債費比率（分子）の構造'!L$45</f>
        <v>119132</v>
      </c>
      <c r="F49" s="154"/>
      <c r="G49" s="154"/>
      <c r="H49" s="154">
        <f>'実質公債費比率（分子）の構造'!M$45</f>
        <v>113810</v>
      </c>
      <c r="I49" s="154"/>
      <c r="J49" s="154"/>
      <c r="K49" s="154">
        <f>'実質公債費比率（分子）の構造'!N$45</f>
        <v>108610</v>
      </c>
      <c r="L49" s="154"/>
      <c r="M49" s="154"/>
      <c r="N49" s="154">
        <f>'実質公債費比率（分子）の構造'!O$45</f>
        <v>107224</v>
      </c>
      <c r="O49" s="154"/>
      <c r="P49" s="154"/>
    </row>
    <row r="50" spans="1:16" x14ac:dyDescent="0.2">
      <c r="A50" s="154" t="s">
        <v>70</v>
      </c>
      <c r="B50" s="154" t="e">
        <f>NA()</f>
        <v>#N/A</v>
      </c>
      <c r="C50" s="154">
        <f>IF(ISNUMBER('実質公債費比率（分子）の構造'!K$53),'実質公債費比率（分子）の構造'!K$53,NA())</f>
        <v>51328</v>
      </c>
      <c r="D50" s="154" t="e">
        <f>NA()</f>
        <v>#N/A</v>
      </c>
      <c r="E50" s="154" t="e">
        <f>NA()</f>
        <v>#N/A</v>
      </c>
      <c r="F50" s="154">
        <f>IF(ISNUMBER('実質公債費比率（分子）の構造'!L$53),'実質公債費比率（分子）の構造'!L$53,NA())</f>
        <v>49022</v>
      </c>
      <c r="G50" s="154" t="e">
        <f>NA()</f>
        <v>#N/A</v>
      </c>
      <c r="H50" s="154" t="e">
        <f>NA()</f>
        <v>#N/A</v>
      </c>
      <c r="I50" s="154">
        <f>IF(ISNUMBER('実質公債費比率（分子）の構造'!M$53),'実質公債費比率（分子）の構造'!M$53,NA())</f>
        <v>44743</v>
      </c>
      <c r="J50" s="154" t="e">
        <f>NA()</f>
        <v>#N/A</v>
      </c>
      <c r="K50" s="154" t="e">
        <f>NA()</f>
        <v>#N/A</v>
      </c>
      <c r="L50" s="154">
        <f>IF(ISNUMBER('実質公債費比率（分子）の構造'!N$53),'実質公債費比率（分子）の構造'!N$53,NA())</f>
        <v>44440</v>
      </c>
      <c r="M50" s="154" t="e">
        <f>NA()</f>
        <v>#N/A</v>
      </c>
      <c r="N50" s="154" t="e">
        <f>NA()</f>
        <v>#N/A</v>
      </c>
      <c r="O50" s="154">
        <f>IF(ISNUMBER('実質公債費比率（分子）の構造'!O$53),'実質公債費比率（分子）の構造'!O$53,NA())</f>
        <v>45217</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955911</v>
      </c>
      <c r="E56" s="153"/>
      <c r="F56" s="153"/>
      <c r="G56" s="153">
        <f>'将来負担比率（分子）の構造'!J$52</f>
        <v>948490</v>
      </c>
      <c r="H56" s="153"/>
      <c r="I56" s="153"/>
      <c r="J56" s="153">
        <f>'将来負担比率（分子）の構造'!K$52</f>
        <v>949177</v>
      </c>
      <c r="K56" s="153"/>
      <c r="L56" s="153"/>
      <c r="M56" s="153">
        <f>'将来負担比率（分子）の構造'!L$52</f>
        <v>955505</v>
      </c>
      <c r="N56" s="153"/>
      <c r="O56" s="153"/>
      <c r="P56" s="153">
        <f>'将来負担比率（分子）の構造'!M$52</f>
        <v>960433</v>
      </c>
    </row>
    <row r="57" spans="1:16" x14ac:dyDescent="0.2">
      <c r="A57" s="153" t="s">
        <v>41</v>
      </c>
      <c r="B57" s="153"/>
      <c r="C57" s="153"/>
      <c r="D57" s="153">
        <f>'将来負担比率（分子）の構造'!I$51</f>
        <v>20058</v>
      </c>
      <c r="E57" s="153"/>
      <c r="F57" s="153"/>
      <c r="G57" s="153">
        <f>'将来負担比率（分子）の構造'!J$51</f>
        <v>14303</v>
      </c>
      <c r="H57" s="153"/>
      <c r="I57" s="153"/>
      <c r="J57" s="153">
        <f>'将来負担比率（分子）の構造'!K$51</f>
        <v>10293</v>
      </c>
      <c r="K57" s="153"/>
      <c r="L57" s="153"/>
      <c r="M57" s="153">
        <f>'将来負担比率（分子）の構造'!L$51</f>
        <v>9811</v>
      </c>
      <c r="N57" s="153"/>
      <c r="O57" s="153"/>
      <c r="P57" s="153">
        <f>'将来負担比率（分子）の構造'!M$51</f>
        <v>9473</v>
      </c>
    </row>
    <row r="58" spans="1:16" x14ac:dyDescent="0.2">
      <c r="A58" s="153" t="s">
        <v>40</v>
      </c>
      <c r="B58" s="153"/>
      <c r="C58" s="153"/>
      <c r="D58" s="153">
        <f>'将来負担比率（分子）の構造'!I$50</f>
        <v>35874</v>
      </c>
      <c r="E58" s="153"/>
      <c r="F58" s="153"/>
      <c r="G58" s="153">
        <f>'将来負担比率（分子）の構造'!J$50</f>
        <v>43508</v>
      </c>
      <c r="H58" s="153"/>
      <c r="I58" s="153"/>
      <c r="J58" s="153">
        <f>'将来負担比率（分子）の構造'!K$50</f>
        <v>47672</v>
      </c>
      <c r="K58" s="153"/>
      <c r="L58" s="153"/>
      <c r="M58" s="153">
        <f>'将来負担比率（分子）の構造'!L$50</f>
        <v>47254</v>
      </c>
      <c r="N58" s="153"/>
      <c r="O58" s="153"/>
      <c r="P58" s="153">
        <f>'将来負担比率（分子）の構造'!M$50</f>
        <v>97307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10</v>
      </c>
      <c r="C61" s="153"/>
      <c r="D61" s="153"/>
      <c r="E61" s="153">
        <f>'将来負担比率（分子）の構造'!J$46</f>
        <v>10</v>
      </c>
      <c r="F61" s="153"/>
      <c r="G61" s="153"/>
      <c r="H61" s="153">
        <f>'将来負担比率（分子）の構造'!K$46</f>
        <v>26</v>
      </c>
      <c r="I61" s="153"/>
      <c r="J61" s="153"/>
      <c r="K61" s="153">
        <f>'将来負担比率（分子）の構造'!L$46</f>
        <v>11</v>
      </c>
      <c r="L61" s="153"/>
      <c r="M61" s="153"/>
      <c r="N61" s="153">
        <f>'将来負担比率（分子）の構造'!M$46</f>
        <v>16</v>
      </c>
      <c r="O61" s="153"/>
      <c r="P61" s="153"/>
    </row>
    <row r="62" spans="1:16" x14ac:dyDescent="0.2">
      <c r="A62" s="153" t="s">
        <v>34</v>
      </c>
      <c r="B62" s="153">
        <f>'将来負担比率（分子）の構造'!I$45</f>
        <v>188707</v>
      </c>
      <c r="C62" s="153"/>
      <c r="D62" s="153"/>
      <c r="E62" s="153">
        <f>'将来負担比率（分子）の構造'!J$45</f>
        <v>178460</v>
      </c>
      <c r="F62" s="153"/>
      <c r="G62" s="153"/>
      <c r="H62" s="153">
        <f>'将来負担比率（分子）の構造'!K$45</f>
        <v>172716</v>
      </c>
      <c r="I62" s="153"/>
      <c r="J62" s="153"/>
      <c r="K62" s="153">
        <f>'将来負担比率（分子）の構造'!L$45</f>
        <v>167548</v>
      </c>
      <c r="L62" s="153"/>
      <c r="M62" s="153"/>
      <c r="N62" s="153">
        <f>'将来負担比率（分子）の構造'!M$45</f>
        <v>161335</v>
      </c>
      <c r="O62" s="153"/>
      <c r="P62" s="153"/>
    </row>
    <row r="63" spans="1:16" x14ac:dyDescent="0.2">
      <c r="A63" s="153" t="s">
        <v>33</v>
      </c>
      <c r="B63" s="153">
        <f>'将来負担比率（分子）の構造'!I$44</f>
        <v>10508</v>
      </c>
      <c r="C63" s="153"/>
      <c r="D63" s="153"/>
      <c r="E63" s="153">
        <f>'将来負担比率（分子）の構造'!J$44</f>
        <v>10287</v>
      </c>
      <c r="F63" s="153"/>
      <c r="G63" s="153"/>
      <c r="H63" s="153">
        <f>'将来負担比率（分子）の構造'!K$44</f>
        <v>9932</v>
      </c>
      <c r="I63" s="153"/>
      <c r="J63" s="153"/>
      <c r="K63" s="153">
        <f>'将来負担比率（分子）の構造'!L$44</f>
        <v>9626</v>
      </c>
      <c r="L63" s="153"/>
      <c r="M63" s="153"/>
      <c r="N63" s="153">
        <f>'将来負担比率（分子）の構造'!M$44</f>
        <v>9659</v>
      </c>
      <c r="O63" s="153"/>
      <c r="P63" s="153"/>
    </row>
    <row r="64" spans="1:16" x14ac:dyDescent="0.2">
      <c r="A64" s="153" t="s">
        <v>32</v>
      </c>
      <c r="B64" s="153">
        <f>'将来負担比率（分子）の構造'!I$43</f>
        <v>39444</v>
      </c>
      <c r="C64" s="153"/>
      <c r="D64" s="153"/>
      <c r="E64" s="153">
        <f>'将来負担比率（分子）の構造'!J$43</f>
        <v>38394</v>
      </c>
      <c r="F64" s="153"/>
      <c r="G64" s="153"/>
      <c r="H64" s="153">
        <f>'将来負担比率（分子）の構造'!K$43</f>
        <v>35291</v>
      </c>
      <c r="I64" s="153"/>
      <c r="J64" s="153"/>
      <c r="K64" s="153">
        <f>'将来負担比率（分子）の構造'!L$43</f>
        <v>34012</v>
      </c>
      <c r="L64" s="153"/>
      <c r="M64" s="153"/>
      <c r="N64" s="153">
        <f>'将来負担比率（分子）の構造'!M$43</f>
        <v>32837</v>
      </c>
      <c r="O64" s="153"/>
      <c r="P64" s="153"/>
    </row>
    <row r="65" spans="1:16" x14ac:dyDescent="0.2">
      <c r="A65" s="153" t="s">
        <v>31</v>
      </c>
      <c r="B65" s="153">
        <f>'将来負担比率（分子）の構造'!I$42</f>
        <v>8872</v>
      </c>
      <c r="C65" s="153"/>
      <c r="D65" s="153"/>
      <c r="E65" s="153">
        <f>'将来負担比率（分子）の構造'!J$42</f>
        <v>7670</v>
      </c>
      <c r="F65" s="153"/>
      <c r="G65" s="153"/>
      <c r="H65" s="153">
        <f>'将来負担比率（分子）の構造'!K$42</f>
        <v>5716</v>
      </c>
      <c r="I65" s="153"/>
      <c r="J65" s="153"/>
      <c r="K65" s="153">
        <f>'将来負担比率（分子）の構造'!L$42</f>
        <v>4924</v>
      </c>
      <c r="L65" s="153"/>
      <c r="M65" s="153"/>
      <c r="N65" s="153">
        <f>'将来負担比率（分子）の構造'!M$42</f>
        <v>3835</v>
      </c>
      <c r="O65" s="153"/>
      <c r="P65" s="153"/>
    </row>
    <row r="66" spans="1:16" x14ac:dyDescent="0.2">
      <c r="A66" s="153" t="s">
        <v>30</v>
      </c>
      <c r="B66" s="153">
        <f>'将来負担比率（分子）の構造'!I$41</f>
        <v>1442101</v>
      </c>
      <c r="C66" s="153"/>
      <c r="D66" s="153"/>
      <c r="E66" s="153">
        <f>'将来負担比率（分子）の構造'!J$41</f>
        <v>1437033</v>
      </c>
      <c r="F66" s="153"/>
      <c r="G66" s="153"/>
      <c r="H66" s="153">
        <f>'将来負担比率（分子）の構造'!K$41</f>
        <v>1451221</v>
      </c>
      <c r="I66" s="153"/>
      <c r="J66" s="153"/>
      <c r="K66" s="153">
        <f>'将来負担比率（分子）の構造'!L$41</f>
        <v>1478789</v>
      </c>
      <c r="L66" s="153"/>
      <c r="M66" s="153"/>
      <c r="N66" s="153">
        <f>'将来負担比率（分子）の構造'!M$41</f>
        <v>1510740</v>
      </c>
      <c r="O66" s="153"/>
      <c r="P66" s="153"/>
    </row>
    <row r="67" spans="1:16" x14ac:dyDescent="0.2">
      <c r="A67" s="153" t="s">
        <v>74</v>
      </c>
      <c r="B67" s="153" t="e">
        <f>NA()</f>
        <v>#N/A</v>
      </c>
      <c r="C67" s="153">
        <f>IF(ISNUMBER('将来負担比率（分子）の構造'!I$53), IF('将来負担比率（分子）の構造'!I$53 &lt; 0, 0, '将来負担比率（分子）の構造'!I$53), NA())</f>
        <v>677798</v>
      </c>
      <c r="D67" s="153" t="e">
        <f>NA()</f>
        <v>#N/A</v>
      </c>
      <c r="E67" s="153" t="e">
        <f>NA()</f>
        <v>#N/A</v>
      </c>
      <c r="F67" s="153">
        <f>IF(ISNUMBER('将来負担比率（分子）の構造'!J$53), IF('将来負担比率（分子）の構造'!J$53 &lt; 0, 0, '将来負担比率（分子）の構造'!J$53), NA())</f>
        <v>665553</v>
      </c>
      <c r="G67" s="153" t="e">
        <f>NA()</f>
        <v>#N/A</v>
      </c>
      <c r="H67" s="153" t="e">
        <f>NA()</f>
        <v>#N/A</v>
      </c>
      <c r="I67" s="153">
        <f>IF(ISNUMBER('将来負担比率（分子）の構造'!K$53), IF('将来負担比率（分子）の構造'!K$53 &lt; 0, 0, '将来負担比率（分子）の構造'!K$53), NA())</f>
        <v>667758</v>
      </c>
      <c r="J67" s="153" t="e">
        <f>NA()</f>
        <v>#N/A</v>
      </c>
      <c r="K67" s="153" t="e">
        <f>NA()</f>
        <v>#N/A</v>
      </c>
      <c r="L67" s="153">
        <f>IF(ISNUMBER('将来負担比率（分子）の構造'!L$53), IF('将来負担比率（分子）の構造'!L$53 &lt; 0, 0, '将来負担比率（分子）の構造'!L$53), NA())</f>
        <v>682338</v>
      </c>
      <c r="M67" s="153" t="e">
        <f>NA()</f>
        <v>#N/A</v>
      </c>
      <c r="N67" s="153" t="e">
        <f>NA()</f>
        <v>#N/A</v>
      </c>
      <c r="O67" s="153">
        <f>IF(ISNUMBER('将来負担比率（分子）の構造'!M$53), IF('将来負担比率（分子）の構造'!M$53 &lt; 0, 0, '将来負担比率（分子）の構造'!M$53), NA())</f>
        <v>651210</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12014</v>
      </c>
      <c r="C72" s="157">
        <f>基金残高に係る経年分析!G55</f>
        <v>7371</v>
      </c>
      <c r="D72" s="157">
        <f>基金残高に係る経年分析!H55</f>
        <v>38059</v>
      </c>
    </row>
    <row r="73" spans="1:16" x14ac:dyDescent="0.2">
      <c r="A73" s="156" t="s">
        <v>77</v>
      </c>
      <c r="B73" s="157" t="str">
        <f>基金残高に係る経年分析!F56</f>
        <v>-</v>
      </c>
      <c r="C73" s="157" t="str">
        <f>基金残高に係る経年分析!G56</f>
        <v>-</v>
      </c>
      <c r="D73" s="157">
        <f>基金残高に係る経年分析!H56</f>
        <v>16655</v>
      </c>
    </row>
    <row r="74" spans="1:16" x14ac:dyDescent="0.2">
      <c r="A74" s="156" t="s">
        <v>78</v>
      </c>
      <c r="B74" s="157">
        <f>基金残高に係る経年分析!F57</f>
        <v>16214</v>
      </c>
      <c r="C74" s="157">
        <f>基金残高に係る経年分析!G57</f>
        <v>27302</v>
      </c>
      <c r="D74" s="157">
        <f>基金残高に係る経年分析!H57</f>
        <v>22829</v>
      </c>
    </row>
  </sheetData>
  <sheetProtection algorithmName="SHA-512" hashValue="ZWCxbgCG1CfRKcodeyQNhmdIoo/w+7Wz6fSk0CM0X8TErRmDVIrva13yN5qIhmsBVd655bXQjxAxJYOkgafrKA==" saltValue="LM7q/kp0KKEyrGLv9dzH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2023-03-10T04:22:11Z</cp:lastPrinted>
  <dcterms:created xsi:type="dcterms:W3CDTF">2023-02-20T00:28:52Z</dcterms:created>
  <dcterms:modified xsi:type="dcterms:W3CDTF">2023-03-27T11:28:28Z</dcterms:modified>
  <cp:category/>
</cp:coreProperties>
</file>