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58AB5FFB-ADD1-400F-9199-E1F56C22DF93}" xr6:coauthVersionLast="36" xr6:coauthVersionMax="36" xr10:uidLastSave="{00000000-0000-0000-0000-000000000000}"/>
  <bookViews>
    <workbookView xWindow="5580" yWindow="0" windowWidth="15360" windowHeight="7640" tabRatio="677" firstSheet="12" activeTab="13" xr2:uid="{00000000-000D-0000-FFFF-FFFF00000000}"/>
  </bookViews>
  <sheets>
    <sheet name="総括表" sheetId="15" r:id="rId1"/>
    <sheet name="普通会計の状況" sheetId="16" r:id="rId2"/>
    <sheet name="各会計、関係団体の財政状況及び健全化判断比率" sheetId="17"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8" r:id="rId14"/>
    <sheet name="施設類型別ストック情報分析表①" sheetId="19" r:id="rId15"/>
    <sheet name="施設類型別ストック情報分析表②" sheetId="20" r:id="rId16"/>
    <sheet name="データシート" sheetId="14" state="hidden" r:id="rId17"/>
  </sheets>
  <definedNames>
    <definedName name="Z_429B5E3C_36D8_432F_89F2_0994BE4DD319_.wvu.Cols" localSheetId="2" hidden="1">'各会計、関係団体の財政状況及び健全化判断比率'!$EB:$XFD</definedName>
    <definedName name="Z_429B5E3C_36D8_432F_89F2_0994BE4DD319_.wvu.Cols" localSheetId="12" hidden="1">基金残高に係る経年分析!$P:$XFD</definedName>
    <definedName name="Z_429B5E3C_36D8_432F_89F2_0994BE4DD319_.wvu.Cols" localSheetId="4" hidden="1">'経常経費分析表（経常収支比率の分析）'!$DM:$XFD</definedName>
    <definedName name="Z_429B5E3C_36D8_432F_89F2_0994BE4DD319_.wvu.Cols" localSheetId="5" hidden="1">'経常経費分析表（人件費・公債費・普通建設事業費の分析）'!$AU:$XFD</definedName>
    <definedName name="Z_429B5E3C_36D8_432F_89F2_0994BE4DD319_.wvu.Cols" localSheetId="3" hidden="1">財政比較分析表!$DQ:$XFD</definedName>
    <definedName name="Z_429B5E3C_36D8_432F_89F2_0994BE4DD319_.wvu.Cols" localSheetId="10" hidden="1">'実質公債費比率（分子）の構造'!$V:$XFD</definedName>
    <definedName name="Z_429B5E3C_36D8_432F_89F2_0994BE4DD319_.wvu.Cols" localSheetId="8" hidden="1">実質収支比率等に係る経年分析!$Q:$XFD</definedName>
    <definedName name="Z_429B5E3C_36D8_432F_89F2_0994BE4DD319_.wvu.Cols" localSheetId="11" hidden="1">'将来負担比率（分子）の構造'!$T:$XFD</definedName>
    <definedName name="Z_429B5E3C_36D8_432F_89F2_0994BE4DD319_.wvu.Cols" localSheetId="6" hidden="1">'性質別歳出決算分析表（住民一人当たりのコスト）'!$DV:$XFD</definedName>
    <definedName name="Z_429B5E3C_36D8_432F_89F2_0994BE4DD319_.wvu.Cols" localSheetId="0" hidden="1">総括表!$DP:$XFD</definedName>
    <definedName name="Z_429B5E3C_36D8_432F_89F2_0994BE4DD319_.wvu.Cols" localSheetId="1" hidden="1">普通会計の状況!$EN:$XFD</definedName>
    <definedName name="Z_429B5E3C_36D8_432F_89F2_0994BE4DD319_.wvu.Cols" localSheetId="7" hidden="1">'目的別歳出決算分析表（住民一人当たりのコスト）'!$DV:$XFD</definedName>
    <definedName name="Z_429B5E3C_36D8_432F_89F2_0994BE4DD319_.wvu.Cols" localSheetId="9" hidden="1">連結実質赤字比率に係る赤字・黒字の構成分析!$Q:$XFD</definedName>
    <definedName name="Z_429B5E3C_36D8_432F_89F2_0994BE4DD319_.wvu.Rows" localSheetId="2" hidden="1">'各会計、関係団体の財政状況及び健全化判断比率'!$136:$1048576,'各会計、関係団体の財政状況及び健全化判断比率'!$89:$101,'各会計、関係団体の財政状況及び健全化判断比率'!$135:$135</definedName>
    <definedName name="Z_429B5E3C_36D8_432F_89F2_0994BE4DD319_.wvu.Rows" localSheetId="12" hidden="1">基金残高に係る経年分析!$65:$1048576</definedName>
    <definedName name="Z_429B5E3C_36D8_432F_89F2_0994BE4DD319_.wvu.Rows" localSheetId="4" hidden="1">'経常経費分析表（経常収支比率の分析）'!$90:$1048576</definedName>
    <definedName name="Z_429B5E3C_36D8_432F_89F2_0994BE4DD319_.wvu.Rows" localSheetId="5" hidden="1">'経常経費分析表（人件費・公債費・普通建設事業費の分析）'!$74:$1048576,'経常経費分析表（人件費・公債費・普通建設事業費の分析）'!$67:$73</definedName>
    <definedName name="Z_429B5E3C_36D8_432F_89F2_0994BE4DD319_.wvu.Rows" localSheetId="3" hidden="1">財政比較分析表!$106:$1048576,財政比較分析表!$98:$105</definedName>
    <definedName name="Z_429B5E3C_36D8_432F_89F2_0994BE4DD319_.wvu.Rows" localSheetId="10" hidden="1">'実質公債費比率（分子）の構造'!$63:$1048576</definedName>
    <definedName name="Z_429B5E3C_36D8_432F_89F2_0994BE4DD319_.wvu.Rows" localSheetId="8" hidden="1">実質収支比率等に係る経年分析!$51:$1048576</definedName>
    <definedName name="Z_429B5E3C_36D8_432F_89F2_0994BE4DD319_.wvu.Rows" localSheetId="11" hidden="1">'将来負担比率（分子）の構造'!$56:$1048576</definedName>
    <definedName name="Z_429B5E3C_36D8_432F_89F2_0994BE4DD319_.wvu.Rows" localSheetId="6" hidden="1">'性質別歳出決算分析表（住民一人当たりのコスト）'!$122:$1048576,'性質別歳出決算分析表（住民一人当たりのコスト）'!$117:$121</definedName>
    <definedName name="Z_429B5E3C_36D8_432F_89F2_0994BE4DD319_.wvu.Rows" localSheetId="0" hidden="1">総括表!$57:$1048576</definedName>
    <definedName name="Z_429B5E3C_36D8_432F_89F2_0994BE4DD319_.wvu.Rows" localSheetId="1" hidden="1">普通会計の状況!$51:$1048576,普通会計の状況!$50:$50</definedName>
    <definedName name="Z_429B5E3C_36D8_432F_89F2_0994BE4DD319_.wvu.Rows" localSheetId="7" hidden="1">'目的別歳出決算分析表（住民一人当たりのコスト）'!$117:$1048576</definedName>
    <definedName name="Z_429B5E3C_36D8_432F_89F2_0994BE4DD319_.wvu.Rows" localSheetId="9" hidden="1">連結実質赤字比率に係る赤字・黒字の構成分析!$46:$1048576</definedName>
  </definedNames>
  <calcPr calcId="191029"/>
  <customWorkbookViews>
    <customWorkbookView name="  - 個人用ビュー" guid="{429B5E3C-36D8-432F-89F2-0994BE4DD319}" mergeInterval="0" personalView="1" maximized="1" xWindow="54" yWindow="-8" windowWidth="1320" windowHeight="78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5" l="1"/>
  <c r="CQ43" i="15"/>
  <c r="BY43" i="15"/>
  <c r="BE43" i="15"/>
  <c r="AM43" i="15"/>
  <c r="U43" i="15"/>
  <c r="E43" i="15"/>
  <c r="C43" i="15"/>
  <c r="DG42" i="15"/>
  <c r="CQ42" i="15"/>
  <c r="BY42" i="15"/>
  <c r="BE42" i="15"/>
  <c r="AM42" i="15"/>
  <c r="U42" i="15"/>
  <c r="E42" i="15"/>
  <c r="C42" i="15"/>
  <c r="DG41" i="15"/>
  <c r="CQ41" i="15"/>
  <c r="BY41" i="15"/>
  <c r="BE41" i="15"/>
  <c r="AM41" i="15"/>
  <c r="U41" i="15"/>
  <c r="E41" i="15"/>
  <c r="C41" i="15"/>
  <c r="DG40" i="15"/>
  <c r="CQ40" i="15"/>
  <c r="BY40" i="15"/>
  <c r="BE40" i="15"/>
  <c r="AM40" i="15"/>
  <c r="U40" i="15"/>
  <c r="E40" i="15"/>
  <c r="C40" i="15"/>
  <c r="DG39" i="15"/>
  <c r="CQ39" i="15"/>
  <c r="BY39" i="15"/>
  <c r="BE39" i="15"/>
  <c r="AM39" i="15"/>
  <c r="U39" i="15"/>
  <c r="E39" i="15"/>
  <c r="C39" i="15"/>
  <c r="DG38" i="15"/>
  <c r="CQ38" i="15"/>
  <c r="BY38" i="15"/>
  <c r="BE38" i="15"/>
  <c r="AM38" i="15"/>
  <c r="U38" i="15"/>
  <c r="E38" i="15"/>
  <c r="C38" i="15"/>
  <c r="DG37" i="15"/>
  <c r="CQ37" i="15"/>
  <c r="BY37" i="15"/>
  <c r="BE37" i="15"/>
  <c r="AM37" i="15"/>
  <c r="U37" i="15"/>
  <c r="E37" i="15"/>
  <c r="DG36" i="15"/>
  <c r="CQ36" i="15"/>
  <c r="BY36" i="15"/>
  <c r="BE36" i="15"/>
  <c r="AO36" i="15"/>
  <c r="W36" i="15"/>
  <c r="E36" i="15"/>
  <c r="DG35" i="15"/>
  <c r="CQ35" i="15"/>
  <c r="BY35" i="15"/>
  <c r="BG35" i="15"/>
  <c r="AO35" i="15"/>
  <c r="W35" i="15"/>
  <c r="E35" i="15"/>
  <c r="DG34" i="15"/>
  <c r="CQ34" i="15"/>
  <c r="BY34" i="15"/>
  <c r="BG34" i="15"/>
  <c r="AO34" i="15"/>
  <c r="W34" i="15"/>
  <c r="E34" i="15"/>
  <c r="C34" i="15"/>
  <c r="C35" i="15" l="1"/>
  <c r="C36" i="15"/>
  <c r="C37" i="15" s="1"/>
  <c r="U34" i="15" l="1"/>
  <c r="AM34" i="15"/>
  <c r="AM35" i="15" s="1"/>
  <c r="AM36" i="15" s="1"/>
  <c r="U35" i="15"/>
  <c r="U36" i="15" s="1"/>
  <c r="BE34" i="15"/>
  <c r="BE35" i="15" s="1"/>
  <c r="BW34" i="15" l="1"/>
  <c r="BW35" i="15" s="1"/>
  <c r="BW36" i="15" s="1"/>
  <c r="BW37" i="15" s="1"/>
  <c r="BW38" i="15" s="1"/>
  <c r="BW39" i="15" s="1"/>
  <c r="BW40" i="15" s="1"/>
  <c r="BW41" i="15" s="1"/>
  <c r="BW42" i="15" s="1"/>
  <c r="BW43" i="15" s="1"/>
  <c r="CO34" i="15" l="1"/>
  <c r="CO35" i="15" s="1"/>
  <c r="CO36" i="15" s="1"/>
  <c r="CO37" i="15" s="1"/>
  <c r="CO38" i="15" s="1"/>
  <c r="CO39" i="15" s="1"/>
  <c r="CO40" i="15" s="1"/>
  <c r="CO41" i="15" s="1"/>
  <c r="CO42" i="15" s="1"/>
  <c r="CO43" i="15"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<sst xmlns="http://schemas.openxmlformats.org/spreadsheetml/2006/main" count="1018" uniqueCount="629">
  <si>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</si>
  <si>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</si>
  <si>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</si>
  <si>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</si>
  <si>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</si>
  <si>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</si>
  <si>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</si>
  <si>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</si>
  <si>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</si>
  <si>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</si>
  <si>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</si>
  <si>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</si>
  <si>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</si>
  <si>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</si>
  <si>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</si>
  <si>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</si>
  <si>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</si>
  <si>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</si>
  <si>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</si>
  <si>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</si>
  <si>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</si>
  <si>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</si>
  <si>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</si>
  <si>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</si>
  <si>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</si>
  <si>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</si>
  <si>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</si>
  <si>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</si>
  <si>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</si>
  <si>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</si>
  <si>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</si>
  <si>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</si>
  <si>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</si>
  <si>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</si>
  <si>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</si>
  <si>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</si>
  <si>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</si>
  <si>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</si>
  <si>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</si>
  <si>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</si>
  <si>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</si>
  <si>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</si>
  <si>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</si>
  <si>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</si>
  <si>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</si>
  <si>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</si>
  <si>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</si>
  <si>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</si>
  <si>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</si>
  <si>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</si>
  <si>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</si>
  <si>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</si>
  <si>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</si>
  <si>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</si>
  <si>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</si>
  <si>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</si>
  <si>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</si>
  <si>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</si>
  <si>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</si>
  <si>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</si>
  <si>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</si>
  <si>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</si>
  <si>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</si>
  <si>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</si>
  <si>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</si>
  <si>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</si>
  <si>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</si>
  <si>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</si>
  <si>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</si>
  <si>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</si>
  <si>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</si>
  <si>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</si>
  <si>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</si>
  <si>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</si>
  <si>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</si>
  <si>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</si>
  <si>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</si>
  <si>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</si>
  <si>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</si>
  <si>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</si>
  <si>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</si>
  <si>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</si>
  <si>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新潟県</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</si>
  <si>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</si>
  <si>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</si>
  <si>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</si>
  <si>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</si>
  <si>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</si>
  <si>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</si>
  <si>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</si>
  <si>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</si>
  <si>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</si>
  <si>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</si>
  <si>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</si>
  <si>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</si>
  <si>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</si>
  <si>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</si>
  <si>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</si>
  <si>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</si>
  <si>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</si>
  <si>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</si>
  <si>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</si>
  <si>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</si>
  <si>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</si>
  <si>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</si>
  <si>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</si>
  <si>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</si>
  <si>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</si>
  <si>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</si>
  <si>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</si>
  <si>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</si>
  <si>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</si>
  <si>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t>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</si>
  <si>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</si>
  <si>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</si>
  <si>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</si>
  <si>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</si>
  <si>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</si>
  <si>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</si>
  <si>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</si>
  <si>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</si>
  <si>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</si>
  <si>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</si>
  <si>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</si>
  <si>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</si>
  <si>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</si>
  <si>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</si>
  <si>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</si>
  <si>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</si>
  <si>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</si>
  <si>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</si>
  <si>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</si>
  <si>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</si>
  <si>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</si>
  <si>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</si>
  <si>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</si>
  <si>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</si>
  <si>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</si>
  <si>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</si>
  <si>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</si>
  <si>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</si>
  <si>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</si>
  <si>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</si>
  <si>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</si>
  <si>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</si>
  <si>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</si>
  <si>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</si>
  <si>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</si>
  <si>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</si>
  <si>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</si>
  <si>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</si>
  <si>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</si>
  <si>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</si>
  <si>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</si>
  <si>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</si>
  <si>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</si>
  <si>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</si>
  <si>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</si>
  <si>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</si>
  <si>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</si>
  <si>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</si>
  <si>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</si>
  <si>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</si>
  <si>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</si>
  <si>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</si>
  <si>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</si>
  <si>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</si>
  <si>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</si>
  <si>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</si>
  <si>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</si>
  <si>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</si>
  <si>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</si>
  <si>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</si>
  <si>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</si>
  <si>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新潟県新潟市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</si>
  <si>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</si>
  <si>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</si>
  <si>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</si>
  <si>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</si>
  <si>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</si>
  <si>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</si>
  <si>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</si>
  <si>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</si>
  <si>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</si>
  <si>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</si>
  <si>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</si>
  <si>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</si>
  <si>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</si>
  <si>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</si>
  <si>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</si>
  <si>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</si>
  <si>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</si>
  <si>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</si>
  <si>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</si>
  <si>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</si>
  <si>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</si>
  <si>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</si>
  <si>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</si>
  <si>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</si>
  <si>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</si>
  <si>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</si>
  <si>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</si>
  <si>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</si>
  <si>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</si>
  <si>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</si>
  <si>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</si>
  <si>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</si>
  <si>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</si>
  <si>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</si>
  <si>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</si>
  <si>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</si>
  <si>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</si>
  <si>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</si>
  <si>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</si>
  <si>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</si>
  <si>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</si>
  <si>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</si>
  <si>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</si>
  <si>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</si>
  <si>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</si>
  <si>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</si>
  <si>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災害復旧費</t>
  </si>
  <si>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</si>
  <si>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</si>
  <si>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</si>
  <si>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</si>
  <si>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</si>
  <si>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</si>
  <si>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</si>
  <si>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</si>
  <si>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</si>
  <si>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</si>
  <si>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</si>
  <si>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</si>
  <si>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</si>
  <si>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</si>
  <si>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</si>
  <si>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</si>
  <si>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</si>
  <si>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</si>
  <si>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</si>
  <si>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</si>
  <si>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</si>
  <si>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</si>
  <si>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</si>
  <si>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</si>
  <si>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</si>
  <si>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</si>
  <si>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</si>
  <si>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</si>
  <si>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</si>
  <si>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</si>
  <si>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</si>
  <si>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</si>
  <si>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</si>
  <si>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</si>
  <si>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</si>
  <si>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</si>
  <si>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</si>
  <si>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</si>
  <si>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</si>
  <si>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</si>
  <si>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</si>
  <si>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</si>
  <si>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</si>
  <si>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</si>
  <si>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</si>
  <si>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</si>
  <si>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</si>
  <si>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</si>
  <si>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</si>
  <si>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</si>
  <si>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</si>
  <si>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</si>
  <si>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</si>
  <si>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</si>
  <si>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</si>
  <si>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</si>
  <si>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</si>
  <si>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</si>
  <si>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</si>
  <si>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</si>
  <si>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</si>
  <si>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被保険者数(人)</t>
  </si>
  <si>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</si>
  <si>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</si>
  <si>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</si>
  <si>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</si>
  <si>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</si>
  <si>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</si>
  <si>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</si>
  <si>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その他</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</si>
  <si>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</si>
  <si>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</si>
  <si>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</si>
  <si>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</si>
  <si>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</si>
  <si>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</si>
  <si>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</si>
  <si>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</si>
  <si>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</si>
  <si>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</si>
  <si>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</si>
  <si>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</si>
  <si>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</si>
  <si>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</si>
  <si>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</si>
  <si>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新潟県新潟市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</si>
  <si>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</si>
  <si>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</si>
  <si>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</si>
  <si>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</si>
  <si>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形式収支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</si>
  <si>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</si>
  <si>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</si>
  <si>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</si>
  <si>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</si>
  <si>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当該団体からの債務保証に係る債務残高</t>
    <rPh sb="9" eb="11">
      <t>ホショウ</t>
    </rPh>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</si>
  <si>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</si>
  <si>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</si>
  <si>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</si>
  <si>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</si>
  <si>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</si>
  <si>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</si>
  <si>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</si>
  <si>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</si>
  <si>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</si>
  <si>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</si>
  <si>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</si>
  <si>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</si>
  <si>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</si>
  <si>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</si>
  <si>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</si>
  <si>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</si>
  <si>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</si>
  <si>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</si>
  <si>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</si>
  <si>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</si>
  <si>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</si>
  <si>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</si>
  <si>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</si>
  <si>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</si>
  <si>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</si>
  <si>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</si>
  <si>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</si>
  <si>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</si>
  <si>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</si>
  <si>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</si>
  <si>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</si>
  <si>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</si>
  <si>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</si>
  <si>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</si>
  <si>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</si>
  <si>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</si>
  <si>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</si>
  <si>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</si>
  <si>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</si>
  <si>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</si>
  <si>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</si>
  <si>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</si>
  <si>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</si>
  <si>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</si>
  <si>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</si>
  <si>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</si>
  <si>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</si>
  <si>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</si>
  <si>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</si>
  <si>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</si>
  <si>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</si>
  <si>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</si>
  <si>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</si>
  <si>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</si>
  <si>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</si>
  <si>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</si>
  <si>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</si>
  <si>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</si>
  <si>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</si>
  <si>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</si>
  <si>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</si>
  <si>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</si>
  <si>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</si>
  <si>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</si>
  <si>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</si>
  <si>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</si>
  <si>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</si>
  <si>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</si>
  <si>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</si>
  <si>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</si>
  <si>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</si>
  <si>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</si>
  <si>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</si>
  <si>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</si>
  <si>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</si>
  <si>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</si>
  <si>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</si>
  <si>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</si>
  <si>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</si>
  <si>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</si>
  <si>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</si>
  <si>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</si>
  <si>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</si>
  <si>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</si>
  <si>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</si>
  <si>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</si>
  <si>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</si>
  <si>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</si>
  <si>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</si>
  <si>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</si>
  <si>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</si>
  <si>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</si>
  <si>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</si>
  <si>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</si>
  <si>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</si>
  <si>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</si>
  <si>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</si>
  <si>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</si>
  <si>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</si>
  <si>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</si>
  <si>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</si>
  <si>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</si>
  <si>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</si>
  <si>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</si>
  <si>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</si>
  <si>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</si>
  <si>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</si>
  <si>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</si>
  <si>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</si>
  <si>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</si>
  <si>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</si>
  <si>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</si>
  <si>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</si>
  <si>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</si>
  <si>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</si>
  <si>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</si>
  <si>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</si>
  <si>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</si>
  <si>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</si>
  <si>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</si>
  <si>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</si>
  <si>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</si>
  <si>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</si>
  <si>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</si>
  <si>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</si>
  <si>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</si>
  <si>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0.60</t>
  </si>
  <si>
    <t>病院事業会計</t>
  </si>
  <si>
    <t>一般会計</t>
  </si>
  <si>
    <t>水道事業会計</t>
  </si>
  <si>
    <t>下水道事業会計</t>
  </si>
  <si>
    <t>介護保険事業会計</t>
  </si>
  <si>
    <t>母子父子寡婦福祉資金貸付事業会計</t>
  </si>
  <si>
    <t>国民健康保険事業会計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</si>
  <si>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</si>
  <si>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</si>
  <si>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</si>
  <si>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</si>
  <si>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</si>
  <si>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</si>
  <si>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</si>
  <si>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</si>
  <si>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</si>
  <si>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都道府県名</t>
    <phoneticPr fontId="5"/>
  </si>
  <si>
    <t>市町村類型</t>
    <phoneticPr fontId="5"/>
  </si>
  <si>
    <t>歳入総額</t>
    <phoneticPr fontId="25"/>
  </si>
  <si>
    <t>×</t>
    <phoneticPr fontId="5"/>
  </si>
  <si>
    <t>1-7</t>
    <phoneticPr fontId="5"/>
  </si>
  <si>
    <t>歳入歳出差引</t>
    <phoneticPr fontId="25"/>
  </si>
  <si>
    <t>　　(※1)</t>
    <phoneticPr fontId="5"/>
  </si>
  <si>
    <t>×</t>
    <phoneticPr fontId="5"/>
  </si>
  <si>
    <t>翌年度に繰越すべき財源</t>
    <phoneticPr fontId="5"/>
  </si>
  <si>
    <t>単年度収支</t>
    <phoneticPr fontId="25"/>
  </si>
  <si>
    <t>×</t>
    <phoneticPr fontId="5"/>
  </si>
  <si>
    <t>積立金</t>
    <phoneticPr fontId="25"/>
  </si>
  <si>
    <t>健全化判断比率</t>
    <phoneticPr fontId="5"/>
  </si>
  <si>
    <t>-2.6</t>
    <phoneticPr fontId="5"/>
  </si>
  <si>
    <t>○</t>
    <phoneticPr fontId="5"/>
  </si>
  <si>
    <t>繰上償還金</t>
    <phoneticPr fontId="25"/>
  </si>
  <si>
    <t>-</t>
    <phoneticPr fontId="5"/>
  </si>
  <si>
    <t>-</t>
    <phoneticPr fontId="5"/>
  </si>
  <si>
    <t>積立金取崩し額</t>
    <phoneticPr fontId="25"/>
  </si>
  <si>
    <t>-</t>
    <phoneticPr fontId="5"/>
  </si>
  <si>
    <t>うち日本人(人)</t>
    <phoneticPr fontId="5"/>
  </si>
  <si>
    <t>実質単年度収支</t>
    <phoneticPr fontId="25"/>
  </si>
  <si>
    <t>令03.01.01(人)</t>
    <phoneticPr fontId="5"/>
  </si>
  <si>
    <t>うち日本人(人)</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</si>
  <si>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</si>
  <si>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</si>
  <si>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-0.7</t>
    <phoneticPr fontId="5"/>
  </si>
  <si>
    <t>基準財政需要額</t>
    <phoneticPr fontId="25"/>
  </si>
  <si>
    <t>うち日本人(％)</t>
    <phoneticPr fontId="5"/>
  </si>
  <si>
    <t>-0.6</t>
    <phoneticPr fontId="5"/>
  </si>
  <si>
    <t>標準税収入額等</t>
    <phoneticPr fontId="25"/>
  </si>
  <si>
    <t>地方債現在高（臨時財政対策債除き）</t>
    <phoneticPr fontId="5"/>
  </si>
  <si>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</si>
  <si>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</si>
  <si>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</si>
  <si>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</si>
  <si>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</si>
  <si>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</si>
  <si>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※1：経常収支比率の( )内の数値は、「減収補塡債（特例分）」「猶予特例債」及び「臨時財政対策債」を除いて算出したものである。</t>
    <phoneticPr fontId="5"/>
  </si>
  <si>
    <t>令和3年度</t>
    <phoneticPr fontId="25"/>
  </si>
  <si>
    <t>　　　うち純固定資産税</t>
    <phoneticPr fontId="5"/>
  </si>
  <si>
    <t>　　鉱産税</t>
    <phoneticPr fontId="5"/>
  </si>
  <si>
    <t>-</t>
    <phoneticPr fontId="5"/>
  </si>
  <si>
    <t>法人事業税交付金</t>
    <phoneticPr fontId="16"/>
  </si>
  <si>
    <t>　法定外普通税</t>
    <phoneticPr fontId="5"/>
  </si>
  <si>
    <t>　法定目的税</t>
    <phoneticPr fontId="5"/>
  </si>
  <si>
    <t>-</t>
    <phoneticPr fontId="5"/>
  </si>
  <si>
    <t>　　都市計画税</t>
    <phoneticPr fontId="5"/>
  </si>
  <si>
    <t>　普通交付税</t>
    <phoneticPr fontId="5"/>
  </si>
  <si>
    <t>　　水利地益税等</t>
    <phoneticPr fontId="5"/>
  </si>
  <si>
    <t>(一般財源計)</t>
    <phoneticPr fontId="5"/>
  </si>
  <si>
    <t>交通安全対策特別交付金</t>
    <phoneticPr fontId="5"/>
  </si>
  <si>
    <t>元利償還金</t>
    <phoneticPr fontId="5"/>
  </si>
  <si>
    <t>　うち元金</t>
    <phoneticPr fontId="25"/>
  </si>
  <si>
    <t>　うち利子</t>
    <phoneticPr fontId="25"/>
  </si>
  <si>
    <t>・計</t>
    <phoneticPr fontId="5"/>
  </si>
  <si>
    <t>　維持補修費</t>
    <phoneticPr fontId="5"/>
  </si>
  <si>
    <t>合計</t>
    <phoneticPr fontId="5"/>
  </si>
  <si>
    <t>上水道</t>
    <phoneticPr fontId="5"/>
  </si>
  <si>
    <t>　積立金</t>
    <phoneticPr fontId="5"/>
  </si>
  <si>
    <t>市場</t>
    <phoneticPr fontId="5"/>
  </si>
  <si>
    <t>　前年度繰上充用金</t>
    <phoneticPr fontId="5"/>
  </si>
  <si>
    <t>　うち猶予特例債</t>
    <phoneticPr fontId="16"/>
  </si>
  <si>
    <t>保険給付費</t>
    <phoneticPr fontId="5"/>
  </si>
  <si>
    <t>歳出</t>
    <phoneticPr fontId="31"/>
  </si>
  <si>
    <t>実質収支</t>
    <phoneticPr fontId="31"/>
  </si>
  <si>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</si>
  <si>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</si>
  <si>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</si>
  <si>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</si>
  <si>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</si>
  <si>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</si>
  <si>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t>
    <phoneticPr fontId="5"/>
  </si>
  <si>
    <t>公益財団法人新潟市国際交流協会</t>
    <rPh sb="0" eb="2">
      <t>コウエキ</t>
    </rPh>
    <rPh sb="2" eb="4">
      <t>ザイダン</t>
    </rPh>
    <rPh sb="4" eb="6">
      <t>ホウジン</t>
    </rPh>
    <rPh sb="6" eb="9">
      <t>ニイガタシ</t>
    </rPh>
    <rPh sb="9" eb="11">
      <t>コクサイ</t>
    </rPh>
    <rPh sb="11" eb="13">
      <t>コウリュウ</t>
    </rPh>
    <rPh sb="13" eb="15">
      <t>キョウカイ</t>
    </rPh>
    <phoneticPr fontId="5"/>
  </si>
  <si>
    <t>公債管理事業会計</t>
    <phoneticPr fontId="5"/>
  </si>
  <si>
    <t>-</t>
    <phoneticPr fontId="2"/>
  </si>
  <si>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5"/>
  </si>
  <si>
    <t>母子父子寡婦福祉資金貸付事業会計</t>
    <phoneticPr fontId="5"/>
  </si>
  <si>
    <t>公益財団法人會津八一記念館</t>
    <rPh sb="0" eb="2">
      <t>コウエキ</t>
    </rPh>
    <rPh sb="2" eb="4">
      <t>ザイダン</t>
    </rPh>
    <rPh sb="4" eb="6">
      <t>ホウジン</t>
    </rPh>
    <rPh sb="6" eb="8">
      <t>アイヅ</t>
    </rPh>
    <rPh sb="8" eb="10">
      <t>ヤイチ</t>
    </rPh>
    <rPh sb="10" eb="12">
      <t>キネン</t>
    </rPh>
    <rPh sb="12" eb="13">
      <t>カン</t>
    </rPh>
    <phoneticPr fontId="5"/>
  </si>
  <si>
    <t>土地取得事業会計</t>
    <phoneticPr fontId="5"/>
  </si>
  <si>
    <t>-</t>
    <phoneticPr fontId="2"/>
  </si>
  <si>
    <t>公益財団法人新潟市産業振興財団</t>
    <rPh sb="0" eb="2">
      <t>コウエキ</t>
    </rPh>
    <rPh sb="2" eb="4">
      <t>ザイダン</t>
    </rPh>
    <rPh sb="4" eb="6">
      <t>ホウジン</t>
    </rPh>
    <rPh sb="6" eb="9">
      <t>ニイガタシ</t>
    </rPh>
    <rPh sb="9" eb="11">
      <t>サンギョウ</t>
    </rPh>
    <rPh sb="11" eb="13">
      <t>シンコウ</t>
    </rPh>
    <rPh sb="13" eb="15">
      <t>ザイダン</t>
    </rPh>
    <phoneticPr fontId="5"/>
  </si>
  <si>
    <t>公益財団法人新潟観光コンベンション協会</t>
    <rPh sb="0" eb="2">
      <t>コウエキ</t>
    </rPh>
    <rPh sb="2" eb="4">
      <t>ザイダン</t>
    </rPh>
    <rPh sb="4" eb="6">
      <t>ホウジン</t>
    </rPh>
    <rPh sb="6" eb="8">
      <t>ニイガタ</t>
    </rPh>
    <rPh sb="8" eb="10">
      <t>カンコウ</t>
    </rPh>
    <rPh sb="17" eb="19">
      <t>キョウカイ</t>
    </rPh>
    <phoneticPr fontId="5"/>
  </si>
  <si>
    <t>公益財団法人新潟市勤労者福祉サービスセンター</t>
    <rPh sb="0" eb="2">
      <t>コウエキ</t>
    </rPh>
    <rPh sb="2" eb="4">
      <t>ザイダン</t>
    </rPh>
    <rPh sb="4" eb="6">
      <t>ホウジン</t>
    </rPh>
    <rPh sb="6" eb="9">
      <t>ニイガタシ</t>
    </rPh>
    <rPh sb="9" eb="12">
      <t>キンロウシャ</t>
    </rPh>
    <rPh sb="12" eb="14">
      <t>フクシ</t>
    </rPh>
    <phoneticPr fontId="5"/>
  </si>
  <si>
    <t>公益財団法人新潟ミートプラント</t>
    <rPh sb="0" eb="2">
      <t>コウエキ</t>
    </rPh>
    <rPh sb="2" eb="4">
      <t>ザイダン</t>
    </rPh>
    <rPh sb="4" eb="6">
      <t>ホウジン</t>
    </rPh>
    <rPh sb="6" eb="8">
      <t>ニイガタ</t>
    </rPh>
    <phoneticPr fontId="5"/>
  </si>
  <si>
    <t>公益財団法人新潟市スポーツ協会</t>
  </si>
  <si>
    <t>公益財団法人新潟水道サービス</t>
    <rPh sb="0" eb="2">
      <t>コウエキ</t>
    </rPh>
    <phoneticPr fontId="2"/>
  </si>
  <si>
    <t>株式会社新潟市環境事業公社</t>
  </si>
  <si>
    <t>新潟地下開発株式会社</t>
  </si>
  <si>
    <t>新潟市土地開発公社</t>
  </si>
  <si>
    <t>株式会社エフエム新津</t>
  </si>
  <si>
    <t>新潟市南区農業振興公社</t>
  </si>
  <si>
    <t>株式会社まちづくり豊栄</t>
  </si>
  <si>
    <t>公益財団法人新潟市海洋河川文化財団</t>
    <rPh sb="0" eb="2">
      <t>コウエキ</t>
    </rPh>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</si>
  <si>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</si>
  <si>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</si>
  <si>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</si>
  <si>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</si>
  <si>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</si>
  <si>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</si>
  <si>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</si>
  <si>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</si>
  <si>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</si>
  <si>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国民健康保険事業会計</t>
    <phoneticPr fontId="5"/>
  </si>
  <si>
    <t>介護保険事業会計</t>
    <phoneticPr fontId="5"/>
  </si>
  <si>
    <t>後期高齢者医療事業会計</t>
    <phoneticPr fontId="5"/>
  </si>
  <si>
    <t>水道事業会計</t>
    <phoneticPr fontId="5"/>
  </si>
  <si>
    <t>法適用企業</t>
  </si>
  <si>
    <t>病院事業会計</t>
    <phoneticPr fontId="5"/>
  </si>
  <si>
    <t>下水道事業会計</t>
    <phoneticPr fontId="5"/>
  </si>
  <si>
    <t>中央卸売市場事業会計</t>
    <phoneticPr fontId="5"/>
  </si>
  <si>
    <t>法非適用企業</t>
  </si>
  <si>
    <t>と畜場事業会計</t>
    <phoneticPr fontId="5"/>
  </si>
  <si>
    <t>-</t>
    <phoneticPr fontId="5"/>
  </si>
  <si>
    <t>純損益
（形式収支）</t>
    <phoneticPr fontId="5"/>
  </si>
  <si>
    <t>資金剰余額
/不足額
（実質収支）</t>
    <phoneticPr fontId="5"/>
  </si>
  <si>
    <t>他会計等
からの
繰入金</t>
    <phoneticPr fontId="5"/>
  </si>
  <si>
    <t>左のうち
一般会計等
負担見込額</t>
    <phoneticPr fontId="5"/>
  </si>
  <si>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23"/>
  </si>
  <si>
    <t>さくら福祉保健事務組合（病院分）</t>
    <rPh sb="3" eb="5">
      <t>フクシ</t>
    </rPh>
    <rPh sb="5" eb="7">
      <t>ホケン</t>
    </rPh>
    <rPh sb="7" eb="9">
      <t>ジム</t>
    </rPh>
    <rPh sb="9" eb="11">
      <t>クミアイ</t>
    </rPh>
    <rPh sb="12" eb="14">
      <t>ビョウイン</t>
    </rPh>
    <rPh sb="14" eb="15">
      <t>ブン</t>
    </rPh>
    <phoneticPr fontId="23"/>
  </si>
  <si>
    <t>法適用企業</t>
    <rPh sb="0" eb="1">
      <t>ホウ</t>
    </rPh>
    <rPh sb="1" eb="3">
      <t>テキヨウ</t>
    </rPh>
    <rPh sb="3" eb="5">
      <t>キギョウ</t>
    </rPh>
    <phoneticPr fontId="21"/>
  </si>
  <si>
    <t>下越障害福祉事務組合</t>
    <rPh sb="0" eb="1">
      <t>カ</t>
    </rPh>
    <rPh sb="1" eb="2">
      <t>エツ</t>
    </rPh>
    <rPh sb="2" eb="4">
      <t>ショウガイ</t>
    </rPh>
    <rPh sb="4" eb="6">
      <t>フクシ</t>
    </rPh>
    <rPh sb="6" eb="8">
      <t>ジム</t>
    </rPh>
    <rPh sb="8" eb="10">
      <t>クミアイ</t>
    </rPh>
    <phoneticPr fontId="23"/>
  </si>
  <si>
    <t>新潟県中東福祉事務組合</t>
    <rPh sb="0" eb="3">
      <t>ニイガタケン</t>
    </rPh>
    <rPh sb="3" eb="5">
      <t>チュウトウ</t>
    </rPh>
    <rPh sb="5" eb="7">
      <t>フクシ</t>
    </rPh>
    <rPh sb="7" eb="9">
      <t>ジム</t>
    </rPh>
    <rPh sb="9" eb="11">
      <t>クミアイ</t>
    </rPh>
    <phoneticPr fontId="23"/>
  </si>
  <si>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23"/>
  </si>
  <si>
    <t>三条・燕・西蒲・南蒲広域養護老人ホーム施設組合</t>
    <rPh sb="0" eb="2">
      <t>サンジョウ</t>
    </rPh>
    <rPh sb="3" eb="4">
      <t>ツバメ</t>
    </rPh>
    <rPh sb="5" eb="6">
      <t>ニシ</t>
    </rPh>
    <rPh sb="6" eb="7">
      <t>ガマ</t>
    </rPh>
    <rPh sb="8" eb="9">
      <t>ミナミ</t>
    </rPh>
    <rPh sb="9" eb="10">
      <t>ガマ</t>
    </rPh>
    <rPh sb="10" eb="12">
      <t>コウイキ</t>
    </rPh>
    <rPh sb="12" eb="14">
      <t>ヨウゴ</t>
    </rPh>
    <rPh sb="14" eb="16">
      <t>ロウジン</t>
    </rPh>
    <rPh sb="19" eb="21">
      <t>シセツ</t>
    </rPh>
    <rPh sb="21" eb="23">
      <t>クミアイ</t>
    </rPh>
    <phoneticPr fontId="23"/>
  </si>
  <si>
    <t>豊栄郷清掃施設処理組合</t>
    <rPh sb="0" eb="2">
      <t>トヨサカ</t>
    </rPh>
    <rPh sb="2" eb="3">
      <t>ゴウ</t>
    </rPh>
    <rPh sb="3" eb="5">
      <t>セイソウ</t>
    </rPh>
    <rPh sb="5" eb="7">
      <t>シセツ</t>
    </rPh>
    <rPh sb="7" eb="9">
      <t>ショリ</t>
    </rPh>
    <rPh sb="9" eb="11">
      <t>クミアイ</t>
    </rPh>
    <phoneticPr fontId="23"/>
  </si>
  <si>
    <t>阿賀北広域組合</t>
    <rPh sb="0" eb="2">
      <t>アガ</t>
    </rPh>
    <rPh sb="2" eb="3">
      <t>キタ</t>
    </rPh>
    <rPh sb="3" eb="5">
      <t>コウイキ</t>
    </rPh>
    <rPh sb="5" eb="7">
      <t>クミアイ</t>
    </rPh>
    <phoneticPr fontId="23"/>
  </si>
  <si>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3"/>
  </si>
  <si>
    <t>新潟県後期高齢者医療広域連合（後期高齢会計）</t>
    <rPh sb="0" eb="3">
      <t>ニイガタケン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3"/>
  </si>
  <si>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23"/>
  </si>
  <si>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23"/>
  </si>
  <si>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</si>
  <si>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</si>
  <si>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</si>
  <si>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</si>
  <si>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</si>
  <si>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</si>
  <si>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</si>
  <si>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</si>
  <si>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病院事業会計</t>
    <phoneticPr fontId="5"/>
  </si>
  <si>
    <t>中央卸売市場事業会計</t>
    <phoneticPr fontId="5"/>
  </si>
  <si>
    <t>(Ｆ)</t>
    <phoneticPr fontId="5"/>
  </si>
  <si>
    <t>水道事業会計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</si>
  <si>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</si>
  <si>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</si>
  <si>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</si>
  <si>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</si>
  <si>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</si>
  <si>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</si>
  <si>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</si>
  <si>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</si>
  <si>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都市整備基金</t>
    <rPh sb="0" eb="2">
      <t>トシ</t>
    </rPh>
    <rPh sb="2" eb="4">
      <t>セイビ</t>
    </rPh>
    <rPh sb="4" eb="6">
      <t>キキン</t>
    </rPh>
    <phoneticPr fontId="5"/>
  </si>
  <si>
    <t>新型コロナウイルス感染症対策協力基金</t>
    <rPh sb="0" eb="2">
      <t>シンガタ</t>
    </rPh>
    <rPh sb="9" eb="12">
      <t>カンセンショウ</t>
    </rPh>
    <rPh sb="12" eb="14">
      <t>タイサク</t>
    </rPh>
    <rPh sb="14" eb="16">
      <t>キョウリョク</t>
    </rPh>
    <rPh sb="16" eb="18">
      <t>キキン</t>
    </rPh>
    <phoneticPr fontId="5"/>
  </si>
  <si>
    <t>森林環境譲与税活用基金</t>
    <rPh sb="0" eb="2">
      <t>シンリン</t>
    </rPh>
    <rPh sb="2" eb="4">
      <t>カンキョウ</t>
    </rPh>
    <rPh sb="4" eb="6">
      <t>ジョウヨ</t>
    </rPh>
    <rPh sb="6" eb="7">
      <t>ゼイ</t>
    </rPh>
    <rPh sb="7" eb="9">
      <t>カツヨウ</t>
    </rPh>
    <rPh sb="9" eb="11">
      <t>キキン</t>
    </rPh>
    <phoneticPr fontId="5"/>
  </si>
  <si>
    <t>農業成長産業化基金</t>
    <rPh sb="0" eb="2">
      <t>ノウギョウ</t>
    </rPh>
    <rPh sb="2" eb="4">
      <t>セイチョウ</t>
    </rPh>
    <rPh sb="4" eb="7">
      <t>サンギョウカ</t>
    </rPh>
    <rPh sb="7" eb="9">
      <t>キキン</t>
    </rPh>
    <phoneticPr fontId="5"/>
  </si>
  <si>
    <t>再生可能エネルギー等導入推進基金</t>
    <rPh sb="0" eb="2">
      <t>サイセイ</t>
    </rPh>
    <rPh sb="2" eb="4">
      <t>カノウ</t>
    </rPh>
    <rPh sb="9" eb="10">
      <t>ナド</t>
    </rPh>
    <rPh sb="10" eb="12">
      <t>ドウニュウ</t>
    </rPh>
    <rPh sb="12" eb="14">
      <t>スイシン</t>
    </rPh>
    <rPh sb="14" eb="16">
      <t>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</si>
  <si>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</si>
  <si>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</si>
  <si>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</si>
  <si>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</si>
  <si>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</si>
  <si>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</si>
  <si>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実質公債比率は平成29年度以降上昇傾向にあることから、今後もその推移に留意しながら、健全な財政運営を行う。
将来負担比率は、平成29年度をピークに低下傾向にあるものの、他の政令指定都市との比較では、依然として高い水準で推移していることから、地方債残高の縮減を図るなど、引き続き将来負担比率の着実な低減に取り組むことにより、健全な財政基盤の構築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</si>
  <si>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</si>
  <si>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</si>
  <si>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</si>
  <si>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将来負担比率は、平成29年度をピークに低下傾向にあるものの、他の政令指定都市との比較では、依然として高い水準で推移している。
一方で、有形固定資産減価償却率は上昇傾向にあるため、ファシリティマネジメントの考え方に基づいた公共施設の最適化や計画的な保全及び維持を進めていく必要がある。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</si>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</sst>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7017EBD-006B-408C-B45B-1BD421144952}"/>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8316C07A-9F1D-46EE-A80E-32940F794B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AFFF-40ED-84EE-950978B0F7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71403</c:v>
                </c:pt>
                <c:pt idx="1">
                  <c:v>54655</c:v>
                </c:pt>
                <c:pt idx="2">
                  <c:v>70038</c:v>
                </c:pt>
                <c:pt idx="3">
                  <c:v>59492</c:v>
                </c:pt>
                <c:pt idx="4">
                  <c:v>56709</c:v>
                </c:pt>
              </c:numCache>
            </c:numRef>
          </c:val>
          <c:smooth val="0"/>
          <c:extLst>
            <c:ext xmlns:c16="http://schemas.microsoft.com/office/drawing/2014/chart" uri="{C3380CC4-5D6E-409C-BE32-E72D297353CC}">
              <c16:uniqueId val="{00000001-AFFF-40ED-84EE-950978B0F7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1.35</c:v>
                </c:pt>
                <c:pt idx="1">
                  <c:v>2.08</c:v>
                </c:pt>
                <c:pt idx="2">
                  <c:v>1.72</c:v>
                </c:pt>
                <c:pt idx="3">
                  <c:v>1.53</c:v>
                </c:pt>
                <c:pt idx="4">
                  <c:v>3.1</c:v>
                </c:pt>
              </c:numCache>
            </c:numRef>
          </c:val>
          <c:extLst>
            <c:ext xmlns:c16="http://schemas.microsoft.com/office/drawing/2014/chart" uri="{C3380CC4-5D6E-409C-BE32-E72D297353CC}">
              <c16:uniqueId val="{00000000-7CEC-4DED-B50C-EC2C1A261B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0.8</c:v>
                </c:pt>
                <c:pt idx="1">
                  <c:v>0.87</c:v>
                </c:pt>
                <c:pt idx="2">
                  <c:v>1.97</c:v>
                </c:pt>
                <c:pt idx="3">
                  <c:v>1.49</c:v>
                </c:pt>
                <c:pt idx="4">
                  <c:v>3.79</c:v>
                </c:pt>
              </c:numCache>
            </c:numRef>
          </c:val>
          <c:extLst>
            <c:ext xmlns:c16="http://schemas.microsoft.com/office/drawing/2014/chart" uri="{C3380CC4-5D6E-409C-BE32-E72D297353CC}">
              <c16:uniqueId val="{00000001-7CEC-4DED-B50C-EC2C1A261B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0.14000000000000001</c:v>
                </c:pt>
                <c:pt idx="1">
                  <c:v>0.83</c:v>
                </c:pt>
                <c:pt idx="2">
                  <c:v>0.73</c:v>
                </c:pt>
                <c:pt idx="3">
                  <c:v>-0.6</c:v>
                </c:pt>
                <c:pt idx="4">
                  <c:v>3.99</c:v>
                </c:pt>
              </c:numCache>
            </c:numRef>
          </c:val>
          <c:smooth val="0"/>
          <c:extLst>
            <c:ext xmlns:c16="http://schemas.microsoft.com/office/drawing/2014/chart" uri="{C3380CC4-5D6E-409C-BE32-E72D297353CC}">
              <c16:uniqueId val="{00000002-7CEC-4DED-B50C-EC2C1A261B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F81-4D2E-BA37-28EDDD58F6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81-4D2E-BA37-28EDDD58F66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2-CF81-4D2E-BA37-28EDDD58F66C}"/>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0.84</c:v>
                </c:pt>
                <c:pt idx="2">
                  <c:v>#N/A</c:v>
                </c:pt>
                <c:pt idx="3">
                  <c:v>0.39</c:v>
                </c:pt>
                <c:pt idx="4">
                  <c:v>#N/A</c:v>
                </c:pt>
                <c:pt idx="5">
                  <c:v>0.11</c:v>
                </c:pt>
                <c:pt idx="6">
                  <c:v>#N/A</c:v>
                </c:pt>
                <c:pt idx="7">
                  <c:v>0.16</c:v>
                </c:pt>
                <c:pt idx="8">
                  <c:v>#N/A</c:v>
                </c:pt>
                <c:pt idx="9">
                  <c:v>0.2</c:v>
                </c:pt>
              </c:numCache>
            </c:numRef>
          </c:val>
          <c:extLst>
            <c:ext xmlns:c16="http://schemas.microsoft.com/office/drawing/2014/chart" uri="{C3380CC4-5D6E-409C-BE32-E72D297353CC}">
              <c16:uniqueId val="{00000003-CF81-4D2E-BA37-28EDDD58F66C}"/>
            </c:ext>
          </c:extLst>
        </c:ser>
        <c:ser>
          <c:idx val="4"/>
          <c:order val="4"/>
          <c:tx>
            <c:strRef>
              <c:f>データシート!$A$31</c:f>
              <c:strCache>
                <c:ptCount val="1"/>
                <c:pt idx="0">
                  <c:v>母子父子寡婦福祉資金貸付事業会計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c:v>
                </c:pt>
                <c:pt idx="4">
                  <c:v>#N/A</c:v>
                </c:pt>
                <c:pt idx="5">
                  <c:v>0.21</c:v>
                </c:pt>
                <c:pt idx="6">
                  <c:v>#N/A</c:v>
                </c:pt>
                <c:pt idx="7">
                  <c:v>0.24</c:v>
                </c:pt>
                <c:pt idx="8">
                  <c:v>#N/A</c:v>
                </c:pt>
                <c:pt idx="9">
                  <c:v>0.27</c:v>
                </c:pt>
              </c:numCache>
            </c:numRef>
          </c:val>
          <c:extLst>
            <c:ext xmlns:c16="http://schemas.microsoft.com/office/drawing/2014/chart" uri="{C3380CC4-5D6E-409C-BE32-E72D297353CC}">
              <c16:uniqueId val="{00000004-CF81-4D2E-BA37-28EDDD58F66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1.02</c:v>
                </c:pt>
                <c:pt idx="4">
                  <c:v>#N/A</c:v>
                </c:pt>
                <c:pt idx="5">
                  <c:v>0.43</c:v>
                </c:pt>
                <c:pt idx="6">
                  <c:v>#N/A</c:v>
                </c:pt>
                <c:pt idx="7">
                  <c:v>0.39</c:v>
                </c:pt>
                <c:pt idx="8">
                  <c:v>#N/A</c:v>
                </c:pt>
                <c:pt idx="9">
                  <c:v>0.56999999999999995</c:v>
                </c:pt>
              </c:numCache>
            </c:numRef>
          </c:val>
          <c:extLst>
            <c:ext xmlns:c16="http://schemas.microsoft.com/office/drawing/2014/chart" uri="{C3380CC4-5D6E-409C-BE32-E72D297353CC}">
              <c16:uniqueId val="{00000005-CF81-4D2E-BA37-28EDDD58F66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0.53</c:v>
                </c:pt>
                <c:pt idx="4">
                  <c:v>#N/A</c:v>
                </c:pt>
                <c:pt idx="5">
                  <c:v>0.55000000000000004</c:v>
                </c:pt>
                <c:pt idx="6">
                  <c:v>#N/A</c:v>
                </c:pt>
                <c:pt idx="7">
                  <c:v>0.63</c:v>
                </c:pt>
                <c:pt idx="8">
                  <c:v>#N/A</c:v>
                </c:pt>
                <c:pt idx="9">
                  <c:v>0.8</c:v>
                </c:pt>
              </c:numCache>
            </c:numRef>
          </c:val>
          <c:extLst>
            <c:ext xmlns:c16="http://schemas.microsoft.com/office/drawing/2014/chart" uri="{C3380CC4-5D6E-409C-BE32-E72D297353CC}">
              <c16:uniqueId val="{00000006-CF81-4D2E-BA37-28EDDD58F66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3.06</c:v>
                </c:pt>
                <c:pt idx="2">
                  <c:v>#N/A</c:v>
                </c:pt>
                <c:pt idx="3">
                  <c:v>2.82</c:v>
                </c:pt>
                <c:pt idx="4">
                  <c:v>#N/A</c:v>
                </c:pt>
                <c:pt idx="5">
                  <c:v>3.01</c:v>
                </c:pt>
                <c:pt idx="6">
                  <c:v>#N/A</c:v>
                </c:pt>
                <c:pt idx="7">
                  <c:v>3.03</c:v>
                </c:pt>
                <c:pt idx="8">
                  <c:v>#N/A</c:v>
                </c:pt>
                <c:pt idx="9">
                  <c:v>2.79</c:v>
                </c:pt>
              </c:numCache>
            </c:numRef>
          </c:val>
          <c:extLst>
            <c:ext xmlns:c16="http://schemas.microsoft.com/office/drawing/2014/chart" uri="{C3380CC4-5D6E-409C-BE32-E72D297353CC}">
              <c16:uniqueId val="{00000007-CF81-4D2E-BA37-28EDDD58F6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1.1299999999999999</c:v>
                </c:pt>
                <c:pt idx="2">
                  <c:v>#N/A</c:v>
                </c:pt>
                <c:pt idx="3">
                  <c:v>1.87</c:v>
                </c:pt>
                <c:pt idx="4">
                  <c:v>#N/A</c:v>
                </c:pt>
                <c:pt idx="5">
                  <c:v>1.49</c:v>
                </c:pt>
                <c:pt idx="6">
                  <c:v>#N/A</c:v>
                </c:pt>
                <c:pt idx="7">
                  <c:v>1.28</c:v>
                </c:pt>
                <c:pt idx="8">
                  <c:v>#N/A</c:v>
                </c:pt>
                <c:pt idx="9">
                  <c:v>2.82</c:v>
                </c:pt>
              </c:numCache>
            </c:numRef>
          </c:val>
          <c:extLst>
            <c:ext xmlns:c16="http://schemas.microsoft.com/office/drawing/2014/chart" uri="{C3380CC4-5D6E-409C-BE32-E72D297353CC}">
              <c16:uniqueId val="{00000008-CF81-4D2E-BA37-28EDDD58F66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4.8899999999999997</c:v>
                </c:pt>
                <c:pt idx="2">
                  <c:v>#N/A</c:v>
                </c:pt>
                <c:pt idx="3">
                  <c:v>4.49</c:v>
                </c:pt>
                <c:pt idx="4">
                  <c:v>#N/A</c:v>
                </c:pt>
                <c:pt idx="5">
                  <c:v>4.17</c:v>
                </c:pt>
                <c:pt idx="6">
                  <c:v>#N/A</c:v>
                </c:pt>
                <c:pt idx="7">
                  <c:v>3.87</c:v>
                </c:pt>
                <c:pt idx="8">
                  <c:v>#N/A</c:v>
                </c:pt>
                <c:pt idx="9">
                  <c:v>3.5</c:v>
                </c:pt>
              </c:numCache>
            </c:numRef>
          </c:val>
          <c:extLst>
            <c:ext xmlns:c16="http://schemas.microsoft.com/office/drawing/2014/chart" uri="{C3380CC4-5D6E-409C-BE32-E72D297353CC}">
              <c16:uniqueId val="{00000009-CF81-4D2E-BA37-28EDDD58F6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40720</c:v>
                </c:pt>
                <c:pt idx="5">
                  <c:v>38445</c:v>
                </c:pt>
                <c:pt idx="8">
                  <c:v>38532</c:v>
                </c:pt>
                <c:pt idx="11">
                  <c:v>38924</c:v>
                </c:pt>
                <c:pt idx="14">
                  <c:v>39659</c:v>
                </c:pt>
              </c:numCache>
            </c:numRef>
          </c:val>
          <c:extLst>
            <c:ext xmlns:c16="http://schemas.microsoft.com/office/drawing/2014/chart" uri="{C3380CC4-5D6E-409C-BE32-E72D297353CC}">
              <c16:uniqueId val="{00000000-C7C2-4578-953C-667BAC6B79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C2-4578-953C-667BAC6B79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703</c:v>
                </c:pt>
                <c:pt idx="3">
                  <c:v>637</c:v>
                </c:pt>
                <c:pt idx="6">
                  <c:v>450</c:v>
                </c:pt>
                <c:pt idx="9">
                  <c:v>424</c:v>
                </c:pt>
                <c:pt idx="12">
                  <c:v>321</c:v>
                </c:pt>
              </c:numCache>
            </c:numRef>
          </c:val>
          <c:extLst>
            <c:ext xmlns:c16="http://schemas.microsoft.com/office/drawing/2014/chart" uri="{C3380CC4-5D6E-409C-BE32-E72D297353CC}">
              <c16:uniqueId val="{00000002-C7C2-4578-953C-667BAC6B79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20</c:v>
                </c:pt>
                <c:pt idx="6">
                  <c:v>24</c:v>
                </c:pt>
                <c:pt idx="9">
                  <c:v>12</c:v>
                </c:pt>
                <c:pt idx="12">
                  <c:v>14</c:v>
                </c:pt>
              </c:numCache>
            </c:numRef>
          </c:val>
          <c:extLst>
            <c:ext xmlns:c16="http://schemas.microsoft.com/office/drawing/2014/chart" uri="{C3380CC4-5D6E-409C-BE32-E72D297353CC}">
              <c16:uniqueId val="{00000003-C7C2-4578-953C-667BAC6B79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15751</c:v>
                </c:pt>
                <c:pt idx="3">
                  <c:v>12846</c:v>
                </c:pt>
                <c:pt idx="6">
                  <c:v>13159</c:v>
                </c:pt>
                <c:pt idx="9">
                  <c:v>13478</c:v>
                </c:pt>
                <c:pt idx="12">
                  <c:v>13911</c:v>
                </c:pt>
              </c:numCache>
            </c:numRef>
          </c:val>
          <c:extLst>
            <c:ext xmlns:c16="http://schemas.microsoft.com/office/drawing/2014/chart" uri="{C3380CC4-5D6E-409C-BE32-E72D297353CC}">
              <c16:uniqueId val="{00000004-C7C2-4578-953C-667BAC6B79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6917</c:v>
                </c:pt>
                <c:pt idx="3">
                  <c:v>7250</c:v>
                </c:pt>
                <c:pt idx="6">
                  <c:v>7580</c:v>
                </c:pt>
                <c:pt idx="9">
                  <c:v>7987</c:v>
                </c:pt>
                <c:pt idx="12">
                  <c:v>8029</c:v>
                </c:pt>
              </c:numCache>
            </c:numRef>
          </c:val>
          <c:extLst>
            <c:ext xmlns:c16="http://schemas.microsoft.com/office/drawing/2014/chart" uri="{C3380CC4-5D6E-409C-BE32-E72D297353CC}">
              <c16:uniqueId val="{00000005-C7C2-4578-953C-667BAC6B79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815</c:v>
                </c:pt>
                <c:pt idx="3">
                  <c:v>2283</c:v>
                </c:pt>
                <c:pt idx="6">
                  <c:v>2282</c:v>
                </c:pt>
                <c:pt idx="9">
                  <c:v>2128</c:v>
                </c:pt>
                <c:pt idx="12">
                  <c:v>2041</c:v>
                </c:pt>
              </c:numCache>
            </c:numRef>
          </c:val>
          <c:extLst>
            <c:ext xmlns:c16="http://schemas.microsoft.com/office/drawing/2014/chart" uri="{C3380CC4-5D6E-409C-BE32-E72D297353CC}">
              <c16:uniqueId val="{00000006-C7C2-4578-953C-667BAC6B79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35794</c:v>
                </c:pt>
                <c:pt idx="3">
                  <c:v>36738</c:v>
                </c:pt>
                <c:pt idx="6">
                  <c:v>36656</c:v>
                </c:pt>
                <c:pt idx="9">
                  <c:v>37350</c:v>
                </c:pt>
                <c:pt idx="12">
                  <c:v>38906</c:v>
                </c:pt>
              </c:numCache>
            </c:numRef>
          </c:val>
          <c:extLst>
            <c:ext xmlns:c16="http://schemas.microsoft.com/office/drawing/2014/chart" uri="{C3380CC4-5D6E-409C-BE32-E72D297353CC}">
              <c16:uniqueId val="{00000007-C7C2-4578-953C-667BAC6B79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19295</c:v>
                </c:pt>
                <c:pt idx="2">
                  <c:v>#N/A</c:v>
                </c:pt>
                <c:pt idx="3">
                  <c:v>#N/A</c:v>
                </c:pt>
                <c:pt idx="4">
                  <c:v>21329</c:v>
                </c:pt>
                <c:pt idx="5">
                  <c:v>#N/A</c:v>
                </c:pt>
                <c:pt idx="6">
                  <c:v>#N/A</c:v>
                </c:pt>
                <c:pt idx="7">
                  <c:v>21619</c:v>
                </c:pt>
                <c:pt idx="8">
                  <c:v>#N/A</c:v>
                </c:pt>
                <c:pt idx="9">
                  <c:v>#N/A</c:v>
                </c:pt>
                <c:pt idx="10">
                  <c:v>22455</c:v>
                </c:pt>
                <c:pt idx="11">
                  <c:v>#N/A</c:v>
                </c:pt>
                <c:pt idx="12">
                  <c:v>#N/A</c:v>
                </c:pt>
                <c:pt idx="13">
                  <c:v>23563</c:v>
                </c:pt>
                <c:pt idx="14">
                  <c:v>#N/A</c:v>
                </c:pt>
              </c:numCache>
            </c:numRef>
          </c:val>
          <c:smooth val="0"/>
          <c:extLst>
            <c:ext xmlns:c16="http://schemas.microsoft.com/office/drawing/2014/chart" uri="{C3380CC4-5D6E-409C-BE32-E72D297353CC}">
              <c16:uniqueId val="{00000008-C7C2-4578-953C-667BAC6B79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507734</c:v>
                </c:pt>
                <c:pt idx="5">
                  <c:v>520415</c:v>
                </c:pt>
                <c:pt idx="8">
                  <c:v>527413</c:v>
                </c:pt>
                <c:pt idx="11">
                  <c:v>538367</c:v>
                </c:pt>
                <c:pt idx="14">
                  <c:v>540419</c:v>
                </c:pt>
              </c:numCache>
            </c:numRef>
          </c:val>
          <c:extLst>
            <c:ext xmlns:c16="http://schemas.microsoft.com/office/drawing/2014/chart" uri="{C3380CC4-5D6E-409C-BE32-E72D297353CC}">
              <c16:uniqueId val="{00000000-734D-44A6-A1EA-DFE3DA792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99534</c:v>
                </c:pt>
                <c:pt idx="5">
                  <c:v>93880</c:v>
                </c:pt>
                <c:pt idx="8">
                  <c:v>86795</c:v>
                </c:pt>
                <c:pt idx="11">
                  <c:v>81469</c:v>
                </c:pt>
                <c:pt idx="14">
                  <c:v>80877</c:v>
                </c:pt>
              </c:numCache>
            </c:numRef>
          </c:val>
          <c:extLst>
            <c:ext xmlns:c16="http://schemas.microsoft.com/office/drawing/2014/chart" uri="{C3380CC4-5D6E-409C-BE32-E72D297353CC}">
              <c16:uniqueId val="{00000001-734D-44A6-A1EA-DFE3DA792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28587</c:v>
                </c:pt>
                <c:pt idx="5">
                  <c:v>29901</c:v>
                </c:pt>
                <c:pt idx="8">
                  <c:v>32389</c:v>
                </c:pt>
                <c:pt idx="11">
                  <c:v>32974</c:v>
                </c:pt>
                <c:pt idx="14">
                  <c:v>42557</c:v>
                </c:pt>
              </c:numCache>
            </c:numRef>
          </c:val>
          <c:extLst>
            <c:ext xmlns:c16="http://schemas.microsoft.com/office/drawing/2014/chart" uri="{C3380CC4-5D6E-409C-BE32-E72D297353CC}">
              <c16:uniqueId val="{00000002-734D-44A6-A1EA-DFE3DA792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4D-44A6-A1EA-DFE3DA792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4D-44A6-A1EA-DFE3DA792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196</c:v>
                </c:pt>
                <c:pt idx="3">
                  <c:v>163</c:v>
                </c:pt>
                <c:pt idx="6">
                  <c:v>115</c:v>
                </c:pt>
                <c:pt idx="9">
                  <c:v>56</c:v>
                </c:pt>
                <c:pt idx="12">
                  <c:v>0</c:v>
                </c:pt>
              </c:numCache>
            </c:numRef>
          </c:val>
          <c:extLst>
            <c:ext xmlns:c16="http://schemas.microsoft.com/office/drawing/2014/chart" uri="{C3380CC4-5D6E-409C-BE32-E72D297353CC}">
              <c16:uniqueId val="{00000005-734D-44A6-A1EA-DFE3DA792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82130</c:v>
                </c:pt>
                <c:pt idx="3">
                  <c:v>78103</c:v>
                </c:pt>
                <c:pt idx="6">
                  <c:v>76459</c:v>
                </c:pt>
                <c:pt idx="9">
                  <c:v>76410</c:v>
                </c:pt>
                <c:pt idx="12">
                  <c:v>74348</c:v>
                </c:pt>
              </c:numCache>
            </c:numRef>
          </c:val>
          <c:extLst>
            <c:ext xmlns:c16="http://schemas.microsoft.com/office/drawing/2014/chart" uri="{C3380CC4-5D6E-409C-BE32-E72D297353CC}">
              <c16:uniqueId val="{00000006-734D-44A6-A1EA-DFE3DA792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485</c:v>
                </c:pt>
                <c:pt idx="3">
                  <c:v>454</c:v>
                </c:pt>
                <c:pt idx="6">
                  <c:v>439</c:v>
                </c:pt>
                <c:pt idx="9">
                  <c:v>426</c:v>
                </c:pt>
                <c:pt idx="12">
                  <c:v>405</c:v>
                </c:pt>
              </c:numCache>
            </c:numRef>
          </c:val>
          <c:extLst>
            <c:ext xmlns:c16="http://schemas.microsoft.com/office/drawing/2014/chart" uri="{C3380CC4-5D6E-409C-BE32-E72D297353CC}">
              <c16:uniqueId val="{00000007-734D-44A6-A1EA-DFE3DA792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200664</c:v>
                </c:pt>
                <c:pt idx="3">
                  <c:v>191457</c:v>
                </c:pt>
                <c:pt idx="6">
                  <c:v>180477</c:v>
                </c:pt>
                <c:pt idx="9">
                  <c:v>172244</c:v>
                </c:pt>
                <c:pt idx="12">
                  <c:v>174908</c:v>
                </c:pt>
              </c:numCache>
            </c:numRef>
          </c:val>
          <c:extLst>
            <c:ext xmlns:c16="http://schemas.microsoft.com/office/drawing/2014/chart" uri="{C3380CC4-5D6E-409C-BE32-E72D297353CC}">
              <c16:uniqueId val="{00000008-734D-44A6-A1EA-DFE3DA792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10585</c:v>
                </c:pt>
                <c:pt idx="3">
                  <c:v>9976</c:v>
                </c:pt>
                <c:pt idx="6">
                  <c:v>10467</c:v>
                </c:pt>
                <c:pt idx="9">
                  <c:v>9810</c:v>
                </c:pt>
                <c:pt idx="12">
                  <c:v>9067</c:v>
                </c:pt>
              </c:numCache>
            </c:numRef>
          </c:val>
          <c:extLst>
            <c:ext xmlns:c16="http://schemas.microsoft.com/office/drawing/2014/chart" uri="{C3380CC4-5D6E-409C-BE32-E72D297353CC}">
              <c16:uniqueId val="{00000009-734D-44A6-A1EA-DFE3DA792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624914</c:v>
                </c:pt>
                <c:pt idx="3">
                  <c:v>637221</c:v>
                </c:pt>
                <c:pt idx="6">
                  <c:v>654360</c:v>
                </c:pt>
                <c:pt idx="9">
                  <c:v>665123</c:v>
                </c:pt>
                <c:pt idx="12">
                  <c:v>667056</c:v>
                </c:pt>
              </c:numCache>
            </c:numRef>
          </c:val>
          <c:extLst>
            <c:ext xmlns:c16="http://schemas.microsoft.com/office/drawing/2014/chart" uri="{C3380CC4-5D6E-409C-BE32-E72D297353CC}">
              <c16:uniqueId val="{0000000A-734D-44A6-A1EA-DFE3DA792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283118</c:v>
                </c:pt>
                <c:pt idx="2">
                  <c:v>#N/A</c:v>
                </c:pt>
                <c:pt idx="3">
                  <c:v>#N/A</c:v>
                </c:pt>
                <c:pt idx="4">
                  <c:v>273179</c:v>
                </c:pt>
                <c:pt idx="5">
                  <c:v>#N/A</c:v>
                </c:pt>
                <c:pt idx="6">
                  <c:v>#N/A</c:v>
                </c:pt>
                <c:pt idx="7">
                  <c:v>275718</c:v>
                </c:pt>
                <c:pt idx="8">
                  <c:v>#N/A</c:v>
                </c:pt>
                <c:pt idx="9">
                  <c:v>#N/A</c:v>
                </c:pt>
                <c:pt idx="10">
                  <c:v>271259</c:v>
                </c:pt>
                <c:pt idx="11">
                  <c:v>#N/A</c:v>
                </c:pt>
                <c:pt idx="12">
                  <c:v>#N/A</c:v>
                </c:pt>
                <c:pt idx="13">
                  <c:v>261932</c:v>
                </c:pt>
                <c:pt idx="14">
                  <c:v>#N/A</c:v>
                </c:pt>
              </c:numCache>
            </c:numRef>
          </c:val>
          <c:smooth val="0"/>
          <c:extLst>
            <c:ext xmlns:c16="http://schemas.microsoft.com/office/drawing/2014/chart" uri="{C3380CC4-5D6E-409C-BE32-E72D297353CC}">
              <c16:uniqueId val="{0000000B-734D-44A6-A1EA-DFE3DA792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4513</c:v>
                </c:pt>
                <c:pt idx="1">
                  <c:v>3487</c:v>
                </c:pt>
                <c:pt idx="2">
                  <c:v>9239</c:v>
                </c:pt>
              </c:numCache>
            </c:numRef>
          </c:val>
          <c:extLst>
            <c:ext xmlns:c16="http://schemas.microsoft.com/office/drawing/2014/chart" uri="{C3380CC4-5D6E-409C-BE32-E72D297353CC}">
              <c16:uniqueId val="{00000000-7B9C-4850-B41D-739426075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c:v>
                </c:pt>
                <c:pt idx="1">
                  <c:v>34</c:v>
                </c:pt>
                <c:pt idx="2">
                  <c:v>36</c:v>
                </c:pt>
              </c:numCache>
            </c:numRef>
          </c:val>
          <c:extLst>
            <c:ext xmlns:c16="http://schemas.microsoft.com/office/drawing/2014/chart" uri="{C3380CC4-5D6E-409C-BE32-E72D297353CC}">
              <c16:uniqueId val="{00000001-7B9C-4850-B41D-739426075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1670</c:v>
                </c:pt>
                <c:pt idx="1">
                  <c:v>1924</c:v>
                </c:pt>
                <c:pt idx="2">
                  <c:v>1916</c:v>
                </c:pt>
              </c:numCache>
            </c:numRef>
          </c:val>
          <c:extLst>
            <c:ext xmlns:c16="http://schemas.microsoft.com/office/drawing/2014/chart" uri="{C3380CC4-5D6E-409C-BE32-E72D297353CC}">
              <c16:uniqueId val="{00000002-7B9C-4850-B41D-739426075D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{31A9638B-29BB-4943-B602-8207E8BF70ED}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87-492A-9896-3D668AA2B6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{53D38760-5C87-4566-8F31-D9D9D95BDE31}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87-492A-9896-3D668AA2B6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{BF76CC72-CB29-44F4-A2FC-111AB6927A66}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87-492A-9896-3D668AA2B6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{9931321F-4BE9-4D40-9478-96805771D8A4}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87-492A-9896-3D668AA2B6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{C87DFDC8-1C93-4DFE-A47D-9B252BE1E991}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87-492A-9896-3D668AA2B67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{98B9032A-8318-4038-AC1F-A1AF30420E59}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87-492A-9896-3D668AA2B67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{D0460B1E-51EE-4CC0-BE06-7FEF82DAB833}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87-492A-9896-3D668AA2B67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{D69C8BC1-6B45-4F21-BB4D-62D28A7F03C4}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87-492A-9896-3D668AA2B67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{AAE3B917-6347-416C-BBED-7C4D714BA674}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87-492A-9896-3D668AA2B6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55.8</c:v>
                </c:pt>
                <c:pt idx="16">
                  <c:v>57.1</c:v>
                </c:pt>
                <c:pt idx="24">
                  <c:v>58.4</c:v>
                </c:pt>
                <c:pt idx="32">
                  <c:v>59.9</c:v>
                </c:pt>
              </c:numCache>
            </c:numRef>
          </c:xVal>
          <c:yVal>
            <c:numRef>
              <c:f>公会計指標分析・財政指標組合せ分析表!$BP$51:$DC$51</c:f>
              <c:numCache>
                <c:formatCode>#,##0.0;"▲ "#,##0.0</c:formatCode>
                <c:ptCount val="40"/>
                <c:pt idx="0">
                  <c:v>146.1</c:v>
                </c:pt>
                <c:pt idx="8">
                  <c:v>138</c:v>
                </c:pt>
                <c:pt idx="16">
                  <c:v>139.6</c:v>
                </c:pt>
                <c:pt idx="24">
                  <c:v>134.69999999999999</c:v>
                </c:pt>
                <c:pt idx="32">
                  <c:v>124</c:v>
                </c:pt>
              </c:numCache>
            </c:numRef>
          </c:yVal>
          <c:smooth val="0"/>
          <c:extLst>
            <c:ext xmlns:c16="http://schemas.microsoft.com/office/drawing/2014/chart" uri="{C3380CC4-5D6E-409C-BE32-E72D297353CC}">
              <c16:uniqueId val="{00000009-9387-492A-9896-3D668AA2B6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{2EC4C605-94F1-4B6A-976C-7D73C9562372}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87-492A-9896-3D668AA2B6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{B04A2F2E-45D0-4393-8389-733DEC1CA1E7}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87-492A-9896-3D668AA2B6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{66F950ED-CA4F-4D80-9142-BF397C272B09}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87-492A-9896-3D668AA2B6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{C4415F8C-D7A3-41DF-A110-15F07B906D0D}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87-492A-9896-3D668AA2B6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{4596A3C5-3D43-4505-85EC-258965D3E4DF}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87-492A-9896-3D668AA2B67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{96850F82-021F-4461-8350-BB4A267F4024}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87-492A-9896-3D668AA2B67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{71568F6A-F338-4C40-8F7D-28AA409B1A71}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87-492A-9896-3D668AA2B67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{97800DE9-BBA3-4A1A-9A70-92E433F48D86}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87-492A-9896-3D668AA2B67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{8B9394E5-D50D-4778-9405-8A940629A02D}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87-492A-9896-3D668AA2B6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9387-492A-9896-3D668AA2B67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{06C11742-9F52-4558-BF91-62AE1FBB08C3}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AED-4953-B883-CF1A53DFF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{CB1AD821-ED19-4F63-BF3B-478F43E2DF0F}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ED-4953-B883-CF1A53DFF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{A63ACA8A-35A7-434D-90D1-956C153A124C}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ED-4953-B883-CF1A53DFF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{33B5590D-C2F9-4239-BE8A-2CC35FFA482C}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ED-4953-B883-CF1A53DFF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{A1766232-7A50-4556-85AA-2FCA5CD38806}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ED-4953-B883-CF1A53DFF174}"/>
                </c:ext>
              </c:extLst>
            </c:dLbl>
            <c:dLbl>
              <c:idx val="8"/>
              <c:layout>
                <c:manualLayout>
                  <c:x val="0"/>
                  <c:y val="-1.325426893630903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{428960D1-00FE-4F92-B5B5-71BE0AA809DA}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AED-4953-B883-CF1A53DFF174}"/>
                </c:ext>
              </c:extLst>
            </c:dLbl>
            <c:dLbl>
              <c:idx val="16"/>
              <c:layout>
                <c:manualLayout>
                  <c:x val="0"/>
                  <c:y val="1.32542689363090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{AD74F4F5-D3BE-452E-A4E5-914CF913A62A}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AED-4953-B883-CF1A53DFF17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{82F313B9-83AC-4801-9DC2-60AF4B39FA97}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AED-4953-B883-CF1A53DFF17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{B0321B32-2A95-4051-9CBA-E9C52A1C9171}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AED-4953-B883-CF1A53DFF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10.6</c:v>
                </c:pt>
                <c:pt idx="16">
                  <c:v>10.5</c:v>
                </c:pt>
                <c:pt idx="24">
                  <c:v>10.9</c:v>
                </c:pt>
                <c:pt idx="32">
                  <c:v>11</c:v>
                </c:pt>
              </c:numCache>
            </c:numRef>
          </c:xVal>
          <c:yVal>
            <c:numRef>
              <c:f>公会計指標分析・財政指標組合せ分析表!$BP$73:$DC$73</c:f>
              <c:numCache>
                <c:formatCode>#,##0.0;"▲ "#,##0.0</c:formatCode>
                <c:ptCount val="40"/>
                <c:pt idx="0">
                  <c:v>146.1</c:v>
                </c:pt>
                <c:pt idx="8">
                  <c:v>138</c:v>
                </c:pt>
                <c:pt idx="16">
                  <c:v>139.6</c:v>
                </c:pt>
                <c:pt idx="24">
                  <c:v>134.69999999999999</c:v>
                </c:pt>
                <c:pt idx="32">
                  <c:v>124</c:v>
                </c:pt>
              </c:numCache>
            </c:numRef>
          </c:yVal>
          <c:smooth val="0"/>
          <c:extLst>
            <c:ext xmlns:c16="http://schemas.microsoft.com/office/drawing/2014/chart" uri="{C3380CC4-5D6E-409C-BE32-E72D297353CC}">
              <c16:uniqueId val="{00000009-8AED-4953-B883-CF1A53DFF1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{9295E92A-DFAE-4524-A0A1-A1DC68E0D312}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AED-4953-B883-CF1A53DFF1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{80CF748D-CCE3-4894-A754-D85D82BDB082}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ED-4953-B883-CF1A53DFF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{3ED47F64-5F2B-400C-89A3-4B5576999460}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ED-4953-B883-CF1A53DFF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{414BC18E-186B-472F-B243-DC29724E59B5}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ED-4953-B883-CF1A53DFF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{5F82187C-ABAE-4763-B035-D63A10AE45D5}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ED-4953-B883-CF1A53DFF17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{956253B9-7E66-49F8-9DD3-7F5A92A5D170}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AED-4953-B883-CF1A53DFF17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{E2D210AB-88C8-49D1-ADEC-D284A8E5027D}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AED-4953-B883-CF1A53DFF17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{D8EEBBBD-66CA-44E3-94C1-E6EA2A6C0982}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AED-4953-B883-CF1A53DFF17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{B1EBAFB9-B70E-47BE-BEE3-47627E25EB87}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AED-4953-B883-CF1A53DFF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8AED-4953-B883-CF1A53DFF174}"/>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うち、利子については減少しているが、元金が増加しているため、合計として増加している。また、下水道事業会計にける企業債償還金の増に伴う繰入金の増加等もあり、分子全体で増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年度に臨時財政対策債にかかる積立ルールの変更及び豪雪に対応するための積立額抑制を行ったため一時的に積立額が減少している。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将来負担額においては、下水道事業会計などの企業会計への公債費繰出金の増加や、臨時財政対策債の増加に伴う地方債現在高の増加により、前年度比で増加している。</a:t>
          </a:r>
        </a:p>
        <a:p>
          <a:r>
            <a:rPr kumimoji="1" lang="ja-JP" altLang="en-US" sz="1400">
              <a:latin typeface="ＭＳ ゴシック" pitchFamily="49" charset="-128"/>
              <a:ea typeface="ＭＳ ゴシック" pitchFamily="49" charset="-128"/>
            </a:rPr>
            <a:t>　充当可能財源等においては、財政調整基金の積み増し等による充当可能基金の増加により、前年度比で増加している。</a:t>
          </a:r>
        </a:p>
        <a:p>
          <a:r>
            <a:rPr kumimoji="1" lang="ja-JP" altLang="en-US" sz="1400">
              <a:latin typeface="ＭＳ ゴシック" pitchFamily="49" charset="-128"/>
              <a:ea typeface="ＭＳ ゴシック" pitchFamily="49" charset="-128"/>
            </a:rPr>
            <a:t>　分子全体としては、充当可能財源等の増加幅の方か大きいため前年度比で減少している。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未利用地の売却収入など約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新潟市は、平年は積雪が少ない地域だが、数年に一度の異常降雪の際には多額の除排雪経費が生じる。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このような数年に一度多額となるような財政需要に対し、政令指定都市に対する特別交付税制度上の不利な取り扱いを受ける影響もあり、国の支援は決して十分とはいえない状況にある。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そのため、新潟市では異常降雪時の多額の財政負担に備えた自主財源として過去の除排雪実績等を踏まえた一定規模の基金残高を確保しておく必要がある。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都市整備基金：健全なかつ秩序ある発展に資する都市施設の整備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新型コロナウイルス感染症対策協力基金：新型コロナに対する医療提供体制の整備、感染拡大の防止並びに市民生活及び地域経済の回復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森林環境譲与税活用基金：地球温暖化の防止及び災害の防止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農業成長産業化基金：農業分野の人材育成並びに農業及び農業に関連する産業の成長</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再生可能エネルギー等導入推進基金：エネルギーの自立化及び分散化並びに効率化を図り、地球温暖化対策及び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災害に強いまちづくりを推進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主に、新型コロナウイルス感染症対策協力基金を活用し、基金の目的に応じた事業を実施したため。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各基金の目的のために活用予定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未利用地の売却収入など約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新潟市は、平年は積雪が少ない地域だが、数年に一度の異常降雪の際には多額の除排雪経費が生じる。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このような数年に一度多額となるような財政需要に対し、政令指定都市に対する特別交付税制度上の不利な取り扱いを受ける影響もあり、国の支援は決して十分とはいえない状況にある。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そのため、新潟市では異常降雪時の多額の財政負担に備えた自主財源として過去の除排雪実績等を踏まえた一定規模の基金残高を確保しておく必要がある。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基金運用益分を積み立て予定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40C7F7-4019-4CDB-99FA-6A830EF0C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A92152A-D620-479A-A1FF-A784F3A92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7485A31-9549-4FCB-95A8-26B18BF7068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CA64A78-A99F-4072-B7D1-0F621824ED08}"/>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4DD133D-1E37-40EC-9E19-F9144237623B}"/>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64228FC-A5FD-4E87-83BB-08D8AE38B046}"/>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34D32D1-173D-4D3B-82BB-7041C48DBEAC}"/>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77C7B27-2152-4F9F-AA8A-DA2879BAFBCC}"/>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83F552F-1F9D-4EAF-864B-7D3D157572D9}"/>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95D2A11-1D26-41E9-94B8-C45ED038B37E}"/>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D557159-A814-4985-99BC-72B715D551A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3C35823-F7A7-4945-B20F-86035E36CD8F}"/>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5BE745-2FAB-477C-B5BE-65E28048D40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1CB9B1E-14A7-4B2C-8B20-2EA0EE1DD38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CA2DA5-FBED-4184-82D9-8903CFC247F1}"/>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3EBD6F1-5017-40B7-BC72-51B078DCACE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A58F02-A35A-43F2-ABA6-7AED89F49BFA}"/>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8C997ED-3498-48F4-BCEA-35D8BB34D536}"/>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11DAF0-0C8C-40AF-875E-2CB17118EEE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1065679-C688-444E-B054-47FD8DF2836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8CDDB9-ECB6-4E7F-AAA1-96312AF84F5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CA2EFA-EBD2-4D8C-8F0F-40A0522203EB}"/>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43788E6-10D3-403B-9806-633716F14AA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BF5855-8B1F-4774-9900-C51CD226255C}"/>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1313DBD-6E95-4602-95A9-CCDB7DAFED3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46436C-8AE8-410E-909C-A51B72FDAF47}"/>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7793E2A-59EE-43C7-9900-5CF1195C020E}"/>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B75409E-6C7B-4350-8D2A-58E710833079}"/>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3527E93-C445-4E36-B0A3-24B1ADED2F2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A2B7E3D-CEC0-4C29-BE52-5E544E10C214}"/>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1450B4-3689-4EE6-A5C6-95D2C6148136}"/>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5F03B41-06E9-4084-BFFE-663E431D8981}"/>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1850F87-8814-4E2C-ABB7-AA9D514C980D}"/>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3A8FA55-C83A-420B-9195-B0CC972B9448}"/>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FAE4170-AAF2-4C11-95EF-072CF01C642D}"/>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861BB2A-28CA-4A26-A7A6-D34BF552093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357CD8B-B91B-47AF-889A-381045B80115}"/>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BCDD598-66A7-42BF-A50D-7F152B02FE3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BF01698-11F1-4E85-90F5-DAB8CA87B38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E84BEDC-4C01-40F3-AC3D-1AB0558D6374}"/>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4A00AC8-0011-49E2-8A52-DF48EF57CCE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C796B22-1770-4CBA-BC01-17044DC8896E}"/>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9B88A1A-C765-49B3-B4D1-DFE8E4237F20}"/>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0204995-4ACE-433D-B955-BE6B013B5C03}"/>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B2B5F12-7B94-4FF1-B65E-0CF6530A39E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22F90D-B695-43BC-ADB6-39C496759A28}"/>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204DAD1-4772-477E-A4F2-CB54D561821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ているが、政令市平均を下回っている。現時点ではそれほど老朽化が進んでいないことを示しているが、今後、老朽化による改修や建替による費用が増大することが見込まれるため、ファシリティマネジメントの考え方に基づいた公共施設の最適化や計画的な保全及び維持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BA4F3DA-89EA-485C-8D36-E67AD2D302BD}"/>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86A39DA-26F3-4624-AFEB-9237B5EDEF0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D20F7B1-A336-4F64-9800-7F59BC0CAC9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F0B3F89-1A89-479C-9E37-A7D2D51396A9}"/>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D9361F2-7490-494A-8B36-27AFD791B03A}"/>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32DB3A1-8464-48B1-8926-DEC61F14438A}"/>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C42D6D9-1EBD-41D8-9A03-3385B51697F0}"/>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4C9FABC-6259-44E3-8B09-8286CB51D9D5}"/>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A8A101B-CCEC-4DF8-9DBA-659AFF977046}"/>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1770300-551C-4B85-A8C0-199A3D4A6518}"/>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5EF00C1-0011-4AC5-9A52-E564E08867A6}"/>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BDDC141-97BD-4D84-B9EA-0458D6353354}"/>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8EFF6A9-F2AA-46D9-8286-6E827B4B1CD1}"/>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139C3CF-D485-4FB7-8552-353C44D3C1D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1EA0AC3-3F83-4C75-BC6C-AE919250BE51}"/>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EA7D322-9A0C-4E23-A75D-BD3DA4DBACB8}"/>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8F2862BD-9CD2-4386-8469-69C005CE2546}"/>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743E2CE7-971F-4CE7-B7A3-5AA64CF85C71}"/>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3F628629-E77D-472B-82E0-4D2CEF4E2248}"/>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E81F49DF-BA21-43B5-AFE1-B35D1089B48C}"/>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C34E36C4-E1B5-4C00-A9CB-86FA70BC9A5C}"/>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AFD56377-117D-43B0-A05D-DFD0A1291E5A}"/>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F12DB54F-5B64-4A08-AD04-84DB0AD319EA}"/>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4488B61E-9124-47C8-BD4F-2541001C442B}"/>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592DFB65-AA7F-426E-A02B-C0B31626F1AB}"/>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168852CC-13A6-4B8E-B090-590CDD8B6791}"/>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0FD2AFCB-D6AE-4F7F-A2A6-B4BA15087A0C}"/>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6062B57-29B3-4B78-9274-F4A76E1D19B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B0DCEE-8067-460B-88A2-2F043E26A46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98066D-60B0-4699-952D-4723E474C78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28063C3-758D-4B00-B3A5-B8955F170A4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E26ECD7-C433-4F39-B3D6-A6BCDE1EAFC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1" name="楕円 80">
          <a:extLst>
            <a:ext uri="{FF2B5EF4-FFF2-40B4-BE49-F238E27FC236}">
              <a16:creationId xmlns:a16="http://schemas.microsoft.com/office/drawing/2014/main" id="{D94B187F-E06D-4810-A696-3FBB8FA34B72}"/>
            </a:ext>
          </a:extLst>
        </xdr:cNvPr>
        <xdr:cNvSpPr/>
      </xdr:nvSpPr>
      <xdr:spPr>
        <a:xfrm>
          <a:off x="4254500" y="4579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2" name="有形固定資産減価償却率該当値テキスト">
          <a:extLst>
            <a:ext uri="{FF2B5EF4-FFF2-40B4-BE49-F238E27FC236}">
              <a16:creationId xmlns:a16="http://schemas.microsoft.com/office/drawing/2014/main" id="{52D76017-7832-454D-8702-FCE201BD078D}"/>
            </a:ext>
          </a:extLst>
        </xdr:cNvPr>
        <xdr:cNvSpPr txBox="1"/>
      </xdr:nvSpPr>
      <xdr:spPr>
        <a:xfrm>
          <a:off x="4359275" y="444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3" name="楕円 82">
          <a:extLst>
            <a:ext uri="{FF2B5EF4-FFF2-40B4-BE49-F238E27FC236}">
              <a16:creationId xmlns:a16="http://schemas.microsoft.com/office/drawing/2014/main" id="{D413A9F4-80D5-4341-A12F-B2380121F70D}"/>
            </a:ext>
          </a:extLst>
        </xdr:cNvPr>
        <xdr:cNvSpPr/>
      </xdr:nvSpPr>
      <xdr:spPr>
        <a:xfrm>
          <a:off x="3616325" y="4474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93345</xdr:rowOff>
    </xdr:to>
    <xdr:cxnSp macro="">
      <xdr:nvCxnSpPr>
        <xdr:cNvPr id="84" name="直線コネクタ 83">
          <a:extLst>
            <a:ext uri="{FF2B5EF4-FFF2-40B4-BE49-F238E27FC236}">
              <a16:creationId xmlns:a16="http://schemas.microsoft.com/office/drawing/2014/main" id="{D03598AA-AE10-4738-819E-72768357A0F1}"/>
            </a:ext>
          </a:extLst>
        </xdr:cNvPr>
        <xdr:cNvCxnSpPr/>
      </xdr:nvCxnSpPr>
      <xdr:spPr>
        <a:xfrm>
          <a:off x="3673475" y="4531995"/>
          <a:ext cx="628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12488</xdr:rowOff>
    </xdr:from>
    <xdr:to>
      <xdr:col>15</xdr:col>
      <xdr:colOff>187325</xdr:colOff>
      <xdr:row>27</xdr:row>
      <xdr:rowOff>114088</xdr:rowOff>
    </xdr:to>
    <xdr:sp macro="" textlink="">
      <xdr:nvSpPr>
        <xdr:cNvPr id="85" name="楕円 84">
          <a:extLst>
            <a:ext uri="{FF2B5EF4-FFF2-40B4-BE49-F238E27FC236}">
              <a16:creationId xmlns:a16="http://schemas.microsoft.com/office/drawing/2014/main" id="{DCE44219-A3A1-4BD1-B9A7-99ADD4100629}"/>
            </a:ext>
          </a:extLst>
        </xdr:cNvPr>
        <xdr:cNvSpPr/>
      </xdr:nvSpPr>
      <xdr:spPr>
        <a:xfrm>
          <a:off x="2930525" y="43812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63288</xdr:rowOff>
    </xdr:from>
    <xdr:to>
      <xdr:col>19</xdr:col>
      <xdr:colOff>136525</xdr:colOff>
      <xdr:row>27</xdr:row>
      <xdr:rowOff>156845</xdr:rowOff>
    </xdr:to>
    <xdr:cxnSp macro="">
      <xdr:nvCxnSpPr>
        <xdr:cNvPr id="86" name="直線コネクタ 85">
          <a:extLst>
            <a:ext uri="{FF2B5EF4-FFF2-40B4-BE49-F238E27FC236}">
              <a16:creationId xmlns:a16="http://schemas.microsoft.com/office/drawing/2014/main" id="{3E8B01A5-07E7-43D6-8A2F-617233557A4B}"/>
            </a:ext>
          </a:extLst>
        </xdr:cNvPr>
        <xdr:cNvCxnSpPr/>
      </xdr:nvCxnSpPr>
      <xdr:spPr>
        <a:xfrm>
          <a:off x="2987675" y="4438438"/>
          <a:ext cx="6858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90382</xdr:rowOff>
    </xdr:from>
    <xdr:to>
      <xdr:col>11</xdr:col>
      <xdr:colOff>187325</xdr:colOff>
      <xdr:row>27</xdr:row>
      <xdr:rowOff>20532</xdr:rowOff>
    </xdr:to>
    <xdr:sp macro="" textlink="">
      <xdr:nvSpPr>
        <xdr:cNvPr id="87" name="楕円 86">
          <a:extLst>
            <a:ext uri="{FF2B5EF4-FFF2-40B4-BE49-F238E27FC236}">
              <a16:creationId xmlns:a16="http://schemas.microsoft.com/office/drawing/2014/main" id="{88C87264-5405-4510-91B7-68DF1E75881C}"/>
            </a:ext>
          </a:extLst>
        </xdr:cNvPr>
        <xdr:cNvSpPr/>
      </xdr:nvSpPr>
      <xdr:spPr>
        <a:xfrm>
          <a:off x="2244725" y="4297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141182</xdr:rowOff>
    </xdr:from>
    <xdr:to>
      <xdr:col>15</xdr:col>
      <xdr:colOff>136525</xdr:colOff>
      <xdr:row>27</xdr:row>
      <xdr:rowOff>63288</xdr:rowOff>
    </xdr:to>
    <xdr:cxnSp macro="">
      <xdr:nvCxnSpPr>
        <xdr:cNvPr id="88" name="直線コネクタ 87">
          <a:extLst>
            <a:ext uri="{FF2B5EF4-FFF2-40B4-BE49-F238E27FC236}">
              <a16:creationId xmlns:a16="http://schemas.microsoft.com/office/drawing/2014/main" id="{30F47304-44D9-408F-A4DF-6EB970794AE6}"/>
            </a:ext>
          </a:extLst>
        </xdr:cNvPr>
        <xdr:cNvCxnSpPr/>
      </xdr:nvCxnSpPr>
      <xdr:spPr>
        <a:xfrm>
          <a:off x="2301875" y="4354407"/>
          <a:ext cx="685800" cy="8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146685</xdr:rowOff>
    </xdr:from>
    <xdr:to>
      <xdr:col>7</xdr:col>
      <xdr:colOff>187325</xdr:colOff>
      <xdr:row>26</xdr:row>
      <xdr:rowOff>76835</xdr:rowOff>
    </xdr:to>
    <xdr:sp macro="" textlink="">
      <xdr:nvSpPr>
        <xdr:cNvPr id="89" name="楕円 88">
          <a:extLst>
            <a:ext uri="{FF2B5EF4-FFF2-40B4-BE49-F238E27FC236}">
              <a16:creationId xmlns:a16="http://schemas.microsoft.com/office/drawing/2014/main" id="{5BB349F0-0AE6-4714-8AAC-A928D7D2926A}"/>
            </a:ext>
          </a:extLst>
        </xdr:cNvPr>
        <xdr:cNvSpPr/>
      </xdr:nvSpPr>
      <xdr:spPr>
        <a:xfrm>
          <a:off x="1558925" y="4191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26035</xdr:rowOff>
    </xdr:from>
    <xdr:to>
      <xdr:col>11</xdr:col>
      <xdr:colOff>136525</xdr:colOff>
      <xdr:row>26</xdr:row>
      <xdr:rowOff>141182</xdr:rowOff>
    </xdr:to>
    <xdr:cxnSp macro="">
      <xdr:nvCxnSpPr>
        <xdr:cNvPr id="90" name="直線コネクタ 89">
          <a:extLst>
            <a:ext uri="{FF2B5EF4-FFF2-40B4-BE49-F238E27FC236}">
              <a16:creationId xmlns:a16="http://schemas.microsoft.com/office/drawing/2014/main" id="{61F713DA-3910-4C90-AB0B-460C73584A1D}"/>
            </a:ext>
          </a:extLst>
        </xdr:cNvPr>
        <xdr:cNvCxnSpPr/>
      </xdr:nvCxnSpPr>
      <xdr:spPr>
        <a:xfrm>
          <a:off x="1616075" y="4239260"/>
          <a:ext cx="6858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8A03186C-4691-4A5D-BD53-82900A19DB3C}"/>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1204210A-2EB4-46E5-B603-668AB9D1FE7D}"/>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84B8BEEC-3CDA-4CF9-8DC9-9FBAE2DA7E36}"/>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1DE1D574-8ECF-4AA2-9102-49CBAC00FC29}"/>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5" name="n_1mainValue有形固定資産減価償却率">
          <a:extLst>
            <a:ext uri="{FF2B5EF4-FFF2-40B4-BE49-F238E27FC236}">
              <a16:creationId xmlns:a16="http://schemas.microsoft.com/office/drawing/2014/main" id="{3490E690-7E90-4334-94AF-D2C932AD0262}"/>
            </a:ext>
          </a:extLst>
        </xdr:cNvPr>
        <xdr:cNvSpPr txBox="1"/>
      </xdr:nvSpPr>
      <xdr:spPr>
        <a:xfrm>
          <a:off x="3474094" y="425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130615</xdr:rowOff>
    </xdr:from>
    <xdr:ext cx="405111" cy="259045"/>
    <xdr:sp macro="" textlink="">
      <xdr:nvSpPr>
        <xdr:cNvPr id="96" name="n_2mainValue有形固定資産減価償却率">
          <a:extLst>
            <a:ext uri="{FF2B5EF4-FFF2-40B4-BE49-F238E27FC236}">
              <a16:creationId xmlns:a16="http://schemas.microsoft.com/office/drawing/2014/main" id="{35ABAB97-153F-4B95-8A26-415251A85AFB}"/>
            </a:ext>
          </a:extLst>
        </xdr:cNvPr>
        <xdr:cNvSpPr txBox="1"/>
      </xdr:nvSpPr>
      <xdr:spPr>
        <a:xfrm>
          <a:off x="2797819" y="417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37059</xdr:rowOff>
    </xdr:from>
    <xdr:ext cx="405111" cy="259045"/>
    <xdr:sp macro="" textlink="">
      <xdr:nvSpPr>
        <xdr:cNvPr id="97" name="n_3mainValue有形固定資産減価償却率">
          <a:extLst>
            <a:ext uri="{FF2B5EF4-FFF2-40B4-BE49-F238E27FC236}">
              <a16:creationId xmlns:a16="http://schemas.microsoft.com/office/drawing/2014/main" id="{1D9594E4-C3BB-4AE6-AE97-2A5A127C5098}"/>
            </a:ext>
          </a:extLst>
        </xdr:cNvPr>
        <xdr:cNvSpPr txBox="1"/>
      </xdr:nvSpPr>
      <xdr:spPr>
        <a:xfrm>
          <a:off x="2112019" y="408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93362</xdr:rowOff>
    </xdr:from>
    <xdr:ext cx="405111" cy="259045"/>
    <xdr:sp macro="" textlink="">
      <xdr:nvSpPr>
        <xdr:cNvPr id="98" name="n_4mainValue有形固定資産減価償却率">
          <a:extLst>
            <a:ext uri="{FF2B5EF4-FFF2-40B4-BE49-F238E27FC236}">
              <a16:creationId xmlns:a16="http://schemas.microsoft.com/office/drawing/2014/main" id="{24937990-3F27-4A92-A363-6673AC2080C5}"/>
            </a:ext>
          </a:extLst>
        </xdr:cNvPr>
        <xdr:cNvSpPr txBox="1"/>
      </xdr:nvSpPr>
      <xdr:spPr>
        <a:xfrm>
          <a:off x="1426219" y="397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53821E9-3175-47B8-9DFC-4491E8D3964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3350D5F-4EDB-46A4-9099-59706F32D9F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B02A36B-B8EE-4207-96A7-52E03A2ABB4D}"/>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8FDBF3F-C82A-4F1A-8917-F7EE0BA076B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B2A7BD2-5B20-4627-9003-CC782EC7DCA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FCFD705-C2CF-497F-ADC2-9A75A616C509}"/>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B09D55F-467A-48B6-95BC-3D37B0F2D13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2EB151C-1A47-4A7E-8E9F-BB33C9399062}"/>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6ACCC66-8198-4590-9520-0322CF11F19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42076E5-BD85-4EB0-B8D0-E7790870C06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D7A583F-6EBD-41C1-899A-6F4D5E1C1C0A}"/>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09C0443-E3A6-4808-8244-E6A9B95A3EC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4C4D3DA-45E0-4618-82E8-C9A79943CE00}"/>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政令市中</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位と低い値になっています。</a:t>
          </a:r>
        </a:p>
        <a:p>
          <a:r>
            <a:rPr kumimoji="1" lang="ja-JP" altLang="en-US" sz="1100">
              <a:latin typeface="ＭＳ Ｐゴシック" panose="020B0600070205080204" pitchFamily="50" charset="-128"/>
              <a:ea typeface="ＭＳ Ｐゴシック" panose="020B0600070205080204" pitchFamily="50" charset="-128"/>
            </a:rPr>
            <a:t>将来負担比率について、地方債残高の縮減を図るなど、引き続き着実な低減に取り組むことにより、健全な財政基盤の構築に努める。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ED5D0E7-C636-4687-8176-165BBC7D0A7D}"/>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BE5C08B-7447-496E-87C8-B1A057AF0E0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0170F5D-93BC-4DDB-9B66-9D45F20337D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1962FAC-1A0C-4209-B099-0B8F8D30DB68}"/>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8FCC39D-836A-4CC8-8D49-C251D7C4DB36}"/>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C8C24F0-4CDF-4F62-8E75-90636CBA5CE3}"/>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AC720F8F-0373-4DF3-923B-6B86724460BF}"/>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C39A207-5472-4EEE-AEB4-FED564A3E0A6}"/>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27FAD7E-CFB3-4EA9-BB30-DC1DCB790226}"/>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8E25465-345A-46C0-A182-809BB878EB91}"/>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0B3BCCF-E87A-4846-9217-16B6D310E77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36FDD32-8195-4AA3-BE29-7DA724D07320}"/>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928A4B71-E510-497D-A56A-410B2219B3F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64312BD-650E-442A-8523-3D3D11F30EC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EC36E81B-F242-4856-B2D6-75CF51290530}"/>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4E1C792D-8C9A-44DB-9A0D-624A33223DC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98585187-FE07-4965-95CF-B038E6225E34}"/>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B7EDBC93-6962-46C8-B031-CCCE78A9CC73}"/>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A1F6F091-7CA8-4463-91A1-568CB9A0168B}"/>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3B7164DB-DEB7-4862-A55E-A29415B70C41}"/>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05503A34-19E1-48B8-A6F9-40B572372C0C}"/>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0F0A46F9-CCCE-4DC2-860A-8F0769557A25}"/>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483978D3-EA13-4E07-8DCF-5D613EBA203B}"/>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15AD3EB7-10B3-47BA-BB2A-E8F07FF2B361}"/>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EE86FD98-0E35-4318-82A3-F2901E156260}"/>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4ACA83A7-1E11-4A9F-BA4E-125FAF47F2A9}"/>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CA2309C2-926B-4CC2-BD00-4CA1F96E50F5}"/>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CCCE7D-F80B-4808-B8FD-0DA1CAF9719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2703438-C604-4D8E-9784-9A1944285A4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B801AC9-6097-4548-A36A-7E3631F84001}"/>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08F5A49-644D-4115-85E2-0CD80820FA90}"/>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0005DC1-4F72-4ABA-BDCA-13984DA64DAE}"/>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138113</xdr:rowOff>
    </xdr:from>
    <xdr:to>
      <xdr:col>76</xdr:col>
      <xdr:colOff>73025</xdr:colOff>
      <xdr:row>32</xdr:row>
      <xdr:rowOff>68263</xdr:rowOff>
    </xdr:to>
    <xdr:sp macro="" textlink="">
      <xdr:nvSpPr>
        <xdr:cNvPr id="144" name="楕円 143">
          <a:extLst>
            <a:ext uri="{FF2B5EF4-FFF2-40B4-BE49-F238E27FC236}">
              <a16:creationId xmlns:a16="http://schemas.microsoft.com/office/drawing/2014/main" id="{9700F531-1823-469E-AF72-C73039579134}"/>
            </a:ext>
          </a:extLst>
        </xdr:cNvPr>
        <xdr:cNvSpPr/>
      </xdr:nvSpPr>
      <xdr:spPr>
        <a:xfrm>
          <a:off x="13293725" y="51609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116540</xdr:rowOff>
    </xdr:from>
    <xdr:ext cx="469744" cy="259045"/>
    <xdr:sp macro="" textlink="">
      <xdr:nvSpPr>
        <xdr:cNvPr id="145" name="債務償還比率該当値テキスト">
          <a:extLst>
            <a:ext uri="{FF2B5EF4-FFF2-40B4-BE49-F238E27FC236}">
              <a16:creationId xmlns:a16="http://schemas.microsoft.com/office/drawing/2014/main" id="{5C9CE6C2-5F4B-489A-A39F-66705CB69DA8}"/>
            </a:ext>
          </a:extLst>
        </xdr:cNvPr>
        <xdr:cNvSpPr txBox="1"/>
      </xdr:nvSpPr>
      <xdr:spPr>
        <a:xfrm>
          <a:off x="13379450"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113495</xdr:rowOff>
    </xdr:from>
    <xdr:to>
      <xdr:col>72</xdr:col>
      <xdr:colOff>123825</xdr:colOff>
      <xdr:row>35</xdr:row>
      <xdr:rowOff>43645</xdr:rowOff>
    </xdr:to>
    <xdr:sp macro="" textlink="">
      <xdr:nvSpPr>
        <xdr:cNvPr id="146" name="楕円 145">
          <a:extLst>
            <a:ext uri="{FF2B5EF4-FFF2-40B4-BE49-F238E27FC236}">
              <a16:creationId xmlns:a16="http://schemas.microsoft.com/office/drawing/2014/main" id="{51E87745-2901-44CA-9459-0DEF1764D8EC}"/>
            </a:ext>
          </a:extLst>
        </xdr:cNvPr>
        <xdr:cNvSpPr/>
      </xdr:nvSpPr>
      <xdr:spPr>
        <a:xfrm>
          <a:off x="12646025" y="5618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17463</xdr:rowOff>
    </xdr:from>
    <xdr:to>
      <xdr:col>76</xdr:col>
      <xdr:colOff>22225</xdr:colOff>
      <xdr:row>34</xdr:row>
      <xdr:rowOff>164295</xdr:rowOff>
    </xdr:to>
    <xdr:cxnSp macro="">
      <xdr:nvCxnSpPr>
        <xdr:cNvPr id="147" name="直線コネクタ 146">
          <a:extLst>
            <a:ext uri="{FF2B5EF4-FFF2-40B4-BE49-F238E27FC236}">
              <a16:creationId xmlns:a16="http://schemas.microsoft.com/office/drawing/2014/main" id="{CC2B310C-715D-4A4B-B2C3-076C584E759B}"/>
            </a:ext>
          </a:extLst>
        </xdr:cNvPr>
        <xdr:cNvCxnSpPr/>
      </xdr:nvCxnSpPr>
      <xdr:spPr>
        <a:xfrm flipV="1">
          <a:off x="12693650" y="5199063"/>
          <a:ext cx="638175" cy="46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171249</xdr:rowOff>
    </xdr:from>
    <xdr:to>
      <xdr:col>68</xdr:col>
      <xdr:colOff>123825</xdr:colOff>
      <xdr:row>35</xdr:row>
      <xdr:rowOff>101399</xdr:rowOff>
    </xdr:to>
    <xdr:sp macro="" textlink="">
      <xdr:nvSpPr>
        <xdr:cNvPr id="148" name="楕円 147">
          <a:extLst>
            <a:ext uri="{FF2B5EF4-FFF2-40B4-BE49-F238E27FC236}">
              <a16:creationId xmlns:a16="http://schemas.microsoft.com/office/drawing/2014/main" id="{20DD3ED8-0F2D-49D7-9309-C717F5396EFB}"/>
            </a:ext>
          </a:extLst>
        </xdr:cNvPr>
        <xdr:cNvSpPr/>
      </xdr:nvSpPr>
      <xdr:spPr>
        <a:xfrm>
          <a:off x="11960225" y="566717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164295</xdr:rowOff>
    </xdr:from>
    <xdr:to>
      <xdr:col>72</xdr:col>
      <xdr:colOff>73025</xdr:colOff>
      <xdr:row>35</xdr:row>
      <xdr:rowOff>50599</xdr:rowOff>
    </xdr:to>
    <xdr:cxnSp macro="">
      <xdr:nvCxnSpPr>
        <xdr:cNvPr id="149" name="直線コネクタ 148">
          <a:extLst>
            <a:ext uri="{FF2B5EF4-FFF2-40B4-BE49-F238E27FC236}">
              <a16:creationId xmlns:a16="http://schemas.microsoft.com/office/drawing/2014/main" id="{9069BE6C-1E68-444F-9825-BF9D81CC1AFC}"/>
            </a:ext>
          </a:extLst>
        </xdr:cNvPr>
        <xdr:cNvCxnSpPr/>
      </xdr:nvCxnSpPr>
      <xdr:spPr>
        <a:xfrm flipV="1">
          <a:off x="12007850" y="5666570"/>
          <a:ext cx="685800" cy="4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62939</xdr:rowOff>
    </xdr:from>
    <xdr:to>
      <xdr:col>64</xdr:col>
      <xdr:colOff>123825</xdr:colOff>
      <xdr:row>34</xdr:row>
      <xdr:rowOff>164539</xdr:rowOff>
    </xdr:to>
    <xdr:sp macro="" textlink="">
      <xdr:nvSpPr>
        <xdr:cNvPr id="150" name="楕円 149">
          <a:extLst>
            <a:ext uri="{FF2B5EF4-FFF2-40B4-BE49-F238E27FC236}">
              <a16:creationId xmlns:a16="http://schemas.microsoft.com/office/drawing/2014/main" id="{D69B67A7-4B29-4478-BDC6-13D55396DAA2}"/>
            </a:ext>
          </a:extLst>
        </xdr:cNvPr>
        <xdr:cNvSpPr/>
      </xdr:nvSpPr>
      <xdr:spPr>
        <a:xfrm>
          <a:off x="11274425" y="55715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113739</xdr:rowOff>
    </xdr:from>
    <xdr:to>
      <xdr:col>68</xdr:col>
      <xdr:colOff>73025</xdr:colOff>
      <xdr:row>35</xdr:row>
      <xdr:rowOff>50599</xdr:rowOff>
    </xdr:to>
    <xdr:cxnSp macro="">
      <xdr:nvCxnSpPr>
        <xdr:cNvPr id="151" name="直線コネクタ 150">
          <a:extLst>
            <a:ext uri="{FF2B5EF4-FFF2-40B4-BE49-F238E27FC236}">
              <a16:creationId xmlns:a16="http://schemas.microsoft.com/office/drawing/2014/main" id="{41AC6E03-C6E8-4EAF-8A98-C638016F3120}"/>
            </a:ext>
          </a:extLst>
        </xdr:cNvPr>
        <xdr:cNvCxnSpPr/>
      </xdr:nvCxnSpPr>
      <xdr:spPr>
        <a:xfrm>
          <a:off x="11322050" y="5619189"/>
          <a:ext cx="685800" cy="9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66718</xdr:rowOff>
    </xdr:from>
    <xdr:to>
      <xdr:col>60</xdr:col>
      <xdr:colOff>123825</xdr:colOff>
      <xdr:row>34</xdr:row>
      <xdr:rowOff>168318</xdr:rowOff>
    </xdr:to>
    <xdr:sp macro="" textlink="">
      <xdr:nvSpPr>
        <xdr:cNvPr id="152" name="楕円 151">
          <a:extLst>
            <a:ext uri="{FF2B5EF4-FFF2-40B4-BE49-F238E27FC236}">
              <a16:creationId xmlns:a16="http://schemas.microsoft.com/office/drawing/2014/main" id="{0967086E-56F3-45D6-95FB-35ADB946EE22}"/>
            </a:ext>
          </a:extLst>
        </xdr:cNvPr>
        <xdr:cNvSpPr/>
      </xdr:nvSpPr>
      <xdr:spPr>
        <a:xfrm>
          <a:off x="10588625" y="5568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113739</xdr:rowOff>
    </xdr:from>
    <xdr:to>
      <xdr:col>64</xdr:col>
      <xdr:colOff>73025</xdr:colOff>
      <xdr:row>34</xdr:row>
      <xdr:rowOff>117518</xdr:rowOff>
    </xdr:to>
    <xdr:cxnSp macro="">
      <xdr:nvCxnSpPr>
        <xdr:cNvPr id="153" name="直線コネクタ 152">
          <a:extLst>
            <a:ext uri="{FF2B5EF4-FFF2-40B4-BE49-F238E27FC236}">
              <a16:creationId xmlns:a16="http://schemas.microsoft.com/office/drawing/2014/main" id="{04255AB2-2758-4BFC-9967-07A65CC6A66E}"/>
            </a:ext>
          </a:extLst>
        </xdr:cNvPr>
        <xdr:cNvCxnSpPr/>
      </xdr:nvCxnSpPr>
      <xdr:spPr>
        <a:xfrm flipV="1">
          <a:off x="10636250" y="5619189"/>
          <a:ext cx="6858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4" name="n_1aveValue債務償還比率">
          <a:extLst>
            <a:ext uri="{FF2B5EF4-FFF2-40B4-BE49-F238E27FC236}">
              <a16:creationId xmlns:a16="http://schemas.microsoft.com/office/drawing/2014/main" id="{51598751-7EA1-46D9-A2B8-CD4C146205B3}"/>
            </a:ext>
          </a:extLst>
        </xdr:cNvPr>
        <xdr:cNvSpPr txBox="1"/>
      </xdr:nvSpPr>
      <xdr:spPr>
        <a:xfrm>
          <a:off x="12441763" y="50876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5209BAB5-0DCD-4D29-AA9F-BED5352610FA}"/>
            </a:ext>
          </a:extLst>
        </xdr:cNvPr>
        <xdr:cNvSpPr txBox="1"/>
      </xdr:nvSpPr>
      <xdr:spPr>
        <a:xfrm>
          <a:off x="11765488" y="5117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574C8E28-B484-4A25-9CCF-579B160DA266}"/>
            </a:ext>
          </a:extLst>
        </xdr:cNvPr>
        <xdr:cNvSpPr txBox="1"/>
      </xdr:nvSpPr>
      <xdr:spPr>
        <a:xfrm>
          <a:off x="11079688" y="5089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A5481445-680D-4ABC-BA99-991A6AE74AF1}"/>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34772</xdr:rowOff>
    </xdr:from>
    <xdr:ext cx="560923" cy="259045"/>
    <xdr:sp macro="" textlink="">
      <xdr:nvSpPr>
        <xdr:cNvPr id="158" name="n_1mainValue債務償還比率">
          <a:extLst>
            <a:ext uri="{FF2B5EF4-FFF2-40B4-BE49-F238E27FC236}">
              <a16:creationId xmlns:a16="http://schemas.microsoft.com/office/drawing/2014/main" id="{1E46EDF9-37D1-43F4-A2CB-7BAB73AED746}"/>
            </a:ext>
          </a:extLst>
        </xdr:cNvPr>
        <xdr:cNvSpPr txBox="1"/>
      </xdr:nvSpPr>
      <xdr:spPr>
        <a:xfrm>
          <a:off x="12441763" y="56989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92526</xdr:rowOff>
    </xdr:from>
    <xdr:ext cx="560923" cy="259045"/>
    <xdr:sp macro="" textlink="">
      <xdr:nvSpPr>
        <xdr:cNvPr id="159" name="n_2mainValue債務償還比率">
          <a:extLst>
            <a:ext uri="{FF2B5EF4-FFF2-40B4-BE49-F238E27FC236}">
              <a16:creationId xmlns:a16="http://schemas.microsoft.com/office/drawing/2014/main" id="{2758F52B-67E2-4371-9BB4-26AB48CD30F7}"/>
            </a:ext>
          </a:extLst>
        </xdr:cNvPr>
        <xdr:cNvSpPr txBox="1"/>
      </xdr:nvSpPr>
      <xdr:spPr>
        <a:xfrm>
          <a:off x="11765488" y="57599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155666</xdr:rowOff>
    </xdr:from>
    <xdr:ext cx="560923" cy="259045"/>
    <xdr:sp macro="" textlink="">
      <xdr:nvSpPr>
        <xdr:cNvPr id="160" name="n_3mainValue債務償還比率">
          <a:extLst>
            <a:ext uri="{FF2B5EF4-FFF2-40B4-BE49-F238E27FC236}">
              <a16:creationId xmlns:a16="http://schemas.microsoft.com/office/drawing/2014/main" id="{3C204F34-48CF-4F15-AA2A-9D373151448E}"/>
            </a:ext>
          </a:extLst>
        </xdr:cNvPr>
        <xdr:cNvSpPr txBox="1"/>
      </xdr:nvSpPr>
      <xdr:spPr>
        <a:xfrm>
          <a:off x="11079688" y="5664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159445</xdr:rowOff>
    </xdr:from>
    <xdr:ext cx="560923" cy="259045"/>
    <xdr:sp macro="" textlink="">
      <xdr:nvSpPr>
        <xdr:cNvPr id="161" name="n_4mainValue債務償還比率">
          <a:extLst>
            <a:ext uri="{FF2B5EF4-FFF2-40B4-BE49-F238E27FC236}">
              <a16:creationId xmlns:a16="http://schemas.microsoft.com/office/drawing/2014/main" id="{F9EF95C2-1420-4D83-88A3-B643C1DB2908}"/>
            </a:ext>
          </a:extLst>
        </xdr:cNvPr>
        <xdr:cNvSpPr txBox="1"/>
      </xdr:nvSpPr>
      <xdr:spPr>
        <a:xfrm>
          <a:off x="10393888" y="56680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4F96C4B-80BC-47E5-8CF9-5E35C306940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F85F51B-2DE2-418B-BF70-77308D5F32A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1BD84395-2019-418B-BE5C-9B27E2DBC37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9D73ECD-53BF-42CA-A1CB-B3AD435E7EC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B6F4F742-9383-4555-86DE-6FC8B81ECA3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C44A0A4-2CC4-43F4-834E-7E4CFBD7322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198640-1FD1-4403-9F0A-78DF282950D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A90115-62AE-415B-B3E0-6841E5B1172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5F4DAA-21C8-4BD3-ADF0-66A4355E31F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84F835-F073-49AD-9CB2-EBC8F0918A9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CBE4E6-D50F-4CEA-A951-5608ED98534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CEDA1F-1EE7-4C89-96E3-B35B7833210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3BD2C2-52A1-4371-8024-05D4B647216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16FAE0-EC81-45E9-A3E9-537B8EB9B18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07292F-3905-4CF2-B8CB-C2E09C30187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07B082-C83D-4701-9A5B-2A55D86E930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B76158-9B3B-48B4-8DF7-DD8352BD54E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FB66BA-8AEC-439D-AB05-5B12054DAC1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BA2221-939B-4CCB-AC07-88252C64787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F50CE1-5B26-41BB-B717-3283F817221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DFCDC2-7DE8-44AA-A73E-5D178538F25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6481F2-B6F5-4D8C-AE74-BFC6D5A50CA7}"/>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7F8BCB-C280-4883-82BC-A48A1CDA6CA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8D6BE4-9DDC-4C8B-A38D-A780CC6C08E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DAFAC1-9D76-498F-802B-9A2F939DDE0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DED555-B906-497F-BCC8-85E84270737F}"/>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7A94B2-7B12-428A-B218-DBB802FAEF4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AC2563-E84C-4C5A-88A3-ABA85C26DCB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16721F-0503-42B1-A870-39C6BF2DC916}"/>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8CD414-8307-4DE0-A683-01B9DB5ED93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83DFF6-53F1-4EF5-A7C7-D8A39F99FD13}"/>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34E9E9-3659-431C-B0B7-B06C51B97BB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F8C18A-D743-4361-9706-411D2A323D5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B9BE7B-A6CF-4DBF-87AD-EB4F63C58F6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C9832A-6FA3-4A51-ADEA-60A6A0C33E5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B66190-C695-4B12-98DC-05A2D900FCE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D2891E-0797-4E09-9A8F-55063F44A06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AD213B-FB34-408A-983C-43F353E9250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E9FB2B-773A-4B0D-BEF1-D0CEC0956D9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3DF99A-819A-4283-9666-48FB8793220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BFF7E5-B986-4C15-88CC-4E89C05863AB}"/>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605DD3-A118-437E-8CED-22799E1ECA0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12875E-F177-4EE7-9B26-8E3C4DB22F8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287734-B995-4C3E-B393-A84D9A0A6D1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7678BF-C603-4E19-8A32-99D6F4B3C1B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6A444E-1244-4C1F-8542-1C59C016A6C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0872E4-DA56-4487-BF1D-684E3252B33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D9C38F-A578-47A3-807E-578775461A4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27B24A9-E004-4641-B58B-4139D2F2C5F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D257508-C35F-43A7-A071-33F960C548D6}"/>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177093D-03A4-44D6-BAEA-0FF4345B95E5}"/>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D64FAFC-86AF-4A4C-96A7-9870F10BDA3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008AA55-4F2A-40C7-9D71-6DB875C87FB8}"/>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54221E0-8620-4C6B-AE6B-29F51A4D9D47}"/>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8D47EE9-F4FC-40E6-9577-CAE81FACC027}"/>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48E8DEA-4513-4D91-B8EC-BA92163E010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45629F1-8B39-4C1D-987E-2349EC20D99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6AAF47A-3CBA-4DAF-8897-F9BE646093ED}"/>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7FFFCE9-2B6A-4B62-9132-6580F749356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EC16A369-8177-4485-8FBA-783AF4A1B04C}"/>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CF53B1A9-3CF5-462A-90A4-4567C8635A75}"/>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133A7C11-FC3B-477F-8255-8C13E05DBECF}"/>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DD72FC74-BA03-49B5-B355-2F2B999585F0}"/>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D1E6F0A4-4D93-4B79-B2D0-7D36845C45BA}"/>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C5F02D29-BA99-4A35-8C96-C751F65353F6}"/>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ECD2E62B-279E-4447-B956-A7AAABAA686E}"/>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A348D4AF-E03C-4864-A70D-8ABD0CDF892C}"/>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CF6858DC-2542-4AB3-8584-0A1143704C34}"/>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74F6B3E1-49FA-4F9E-9589-F3995D674F8F}"/>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D6982C66-5F11-49A5-B605-3DEF5CCB2526}"/>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32F6AF-841C-45AD-9CD2-1687FCF583B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088B634-8D90-4687-B47B-3D34C7D0958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57B214-589B-461F-9256-320CDEA7134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1881BE-1A44-46DE-965F-39729C6AE09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5D99C8-8906-43FD-BA29-2217EDB4512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169418</xdr:rowOff>
    </xdr:from>
    <xdr:to>
      <xdr:col>24</xdr:col>
      <xdr:colOff>114300</xdr:colOff>
      <xdr:row>37</xdr:row>
      <xdr:rowOff>99568</xdr:rowOff>
    </xdr:to>
    <xdr:sp macro="" textlink="">
      <xdr:nvSpPr>
        <xdr:cNvPr id="71" name="楕円 70">
          <a:extLst>
            <a:ext uri="{FF2B5EF4-FFF2-40B4-BE49-F238E27FC236}">
              <a16:creationId xmlns:a16="http://schemas.microsoft.com/office/drawing/2014/main" id="{35956B71-2482-48F0-BC74-B58CB2E16480}"/>
            </a:ext>
          </a:extLst>
        </xdr:cNvPr>
        <xdr:cNvSpPr/>
      </xdr:nvSpPr>
      <xdr:spPr>
        <a:xfrm>
          <a:off x="4124325" y="59891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20845</xdr:rowOff>
    </xdr:from>
    <xdr:ext cx="405111" cy="259045"/>
    <xdr:sp macro="" textlink="">
      <xdr:nvSpPr>
        <xdr:cNvPr id="72" name="【道路】&#10;有形固定資産減価償却率該当値テキスト">
          <a:extLst>
            <a:ext uri="{FF2B5EF4-FFF2-40B4-BE49-F238E27FC236}">
              <a16:creationId xmlns:a16="http://schemas.microsoft.com/office/drawing/2014/main" id="{F78CD682-88AD-47DF-8049-469CFE63C072}"/>
            </a:ext>
          </a:extLst>
        </xdr:cNvPr>
        <xdr:cNvSpPr txBox="1"/>
      </xdr:nvSpPr>
      <xdr:spPr>
        <a:xfrm>
          <a:off x="4219575" y="58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3" name="楕円 72">
          <a:extLst>
            <a:ext uri="{FF2B5EF4-FFF2-40B4-BE49-F238E27FC236}">
              <a16:creationId xmlns:a16="http://schemas.microsoft.com/office/drawing/2014/main" id="{4A99B8AF-A6B1-4D2B-AF80-4887E0CEBFD2}"/>
            </a:ext>
          </a:extLst>
        </xdr:cNvPr>
        <xdr:cNvSpPr/>
      </xdr:nvSpPr>
      <xdr:spPr>
        <a:xfrm>
          <a:off x="3381375" y="59749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28194</xdr:rowOff>
    </xdr:from>
    <xdr:to>
      <xdr:col>24</xdr:col>
      <xdr:colOff>63500</xdr:colOff>
      <xdr:row>37</xdr:row>
      <xdr:rowOff>48768</xdr:rowOff>
    </xdr:to>
    <xdr:cxnSp macro="">
      <xdr:nvCxnSpPr>
        <xdr:cNvPr id="74" name="直線コネクタ 73">
          <a:extLst>
            <a:ext uri="{FF2B5EF4-FFF2-40B4-BE49-F238E27FC236}">
              <a16:creationId xmlns:a16="http://schemas.microsoft.com/office/drawing/2014/main" id="{A6CCBFEA-ECD6-4854-83EC-0CF8CDC00471}"/>
            </a:ext>
          </a:extLst>
        </xdr:cNvPr>
        <xdr:cNvCxnSpPr/>
      </xdr:nvCxnSpPr>
      <xdr:spPr>
        <a:xfrm>
          <a:off x="3429000" y="6022594"/>
          <a:ext cx="752475"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109982</xdr:rowOff>
    </xdr:from>
    <xdr:to>
      <xdr:col>15</xdr:col>
      <xdr:colOff>101600</xdr:colOff>
      <xdr:row>37</xdr:row>
      <xdr:rowOff>40132</xdr:rowOff>
    </xdr:to>
    <xdr:sp macro="" textlink="">
      <xdr:nvSpPr>
        <xdr:cNvPr id="75" name="楕円 74">
          <a:extLst>
            <a:ext uri="{FF2B5EF4-FFF2-40B4-BE49-F238E27FC236}">
              <a16:creationId xmlns:a16="http://schemas.microsoft.com/office/drawing/2014/main" id="{C6071CBE-524E-4A0C-B842-7DCF8134C51C}"/>
            </a:ext>
          </a:extLst>
        </xdr:cNvPr>
        <xdr:cNvSpPr/>
      </xdr:nvSpPr>
      <xdr:spPr>
        <a:xfrm>
          <a:off x="2571750" y="59361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160782</xdr:rowOff>
    </xdr:from>
    <xdr:to>
      <xdr:col>19</xdr:col>
      <xdr:colOff>177800</xdr:colOff>
      <xdr:row>37</xdr:row>
      <xdr:rowOff>28194</xdr:rowOff>
    </xdr:to>
    <xdr:cxnSp macro="">
      <xdr:nvCxnSpPr>
        <xdr:cNvPr id="76" name="直線コネクタ 75">
          <a:extLst>
            <a:ext uri="{FF2B5EF4-FFF2-40B4-BE49-F238E27FC236}">
              <a16:creationId xmlns:a16="http://schemas.microsoft.com/office/drawing/2014/main" id="{66D3C88E-C94E-44B4-BC18-4C4A9E8FA5BF}"/>
            </a:ext>
          </a:extLst>
        </xdr:cNvPr>
        <xdr:cNvCxnSpPr/>
      </xdr:nvCxnSpPr>
      <xdr:spPr>
        <a:xfrm>
          <a:off x="2619375" y="5993257"/>
          <a:ext cx="809625"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64262</xdr:rowOff>
    </xdr:from>
    <xdr:to>
      <xdr:col>10</xdr:col>
      <xdr:colOff>165100</xdr:colOff>
      <xdr:row>36</xdr:row>
      <xdr:rowOff>165862</xdr:rowOff>
    </xdr:to>
    <xdr:sp macro="" textlink="">
      <xdr:nvSpPr>
        <xdr:cNvPr id="77" name="楕円 76">
          <a:extLst>
            <a:ext uri="{FF2B5EF4-FFF2-40B4-BE49-F238E27FC236}">
              <a16:creationId xmlns:a16="http://schemas.microsoft.com/office/drawing/2014/main" id="{F8A2474D-5D81-4A97-8807-E7B68206FB9A}"/>
            </a:ext>
          </a:extLst>
        </xdr:cNvPr>
        <xdr:cNvSpPr/>
      </xdr:nvSpPr>
      <xdr:spPr>
        <a:xfrm>
          <a:off x="1781175" y="5896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115062</xdr:rowOff>
    </xdr:from>
    <xdr:to>
      <xdr:col>15</xdr:col>
      <xdr:colOff>50800</xdr:colOff>
      <xdr:row>36</xdr:row>
      <xdr:rowOff>160782</xdr:rowOff>
    </xdr:to>
    <xdr:cxnSp macro="">
      <xdr:nvCxnSpPr>
        <xdr:cNvPr id="78" name="直線コネクタ 77">
          <a:extLst>
            <a:ext uri="{FF2B5EF4-FFF2-40B4-BE49-F238E27FC236}">
              <a16:creationId xmlns:a16="http://schemas.microsoft.com/office/drawing/2014/main" id="{404F757C-DF79-4B2A-B41E-9A2ABD5757FA}"/>
            </a:ext>
          </a:extLst>
        </xdr:cNvPr>
        <xdr:cNvCxnSpPr/>
      </xdr:nvCxnSpPr>
      <xdr:spPr>
        <a:xfrm>
          <a:off x="1828800" y="5944362"/>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9" name="楕円 78">
          <a:extLst>
            <a:ext uri="{FF2B5EF4-FFF2-40B4-BE49-F238E27FC236}">
              <a16:creationId xmlns:a16="http://schemas.microsoft.com/office/drawing/2014/main" id="{E1DC9D2D-BFB6-448B-8060-5C0BFAB71D04}"/>
            </a:ext>
          </a:extLst>
        </xdr:cNvPr>
        <xdr:cNvSpPr/>
      </xdr:nvSpPr>
      <xdr:spPr>
        <a:xfrm>
          <a:off x="981075" y="58501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36</xdr:row>
      <xdr:rowOff>115062</xdr:rowOff>
    </xdr:to>
    <xdr:cxnSp macro="">
      <xdr:nvCxnSpPr>
        <xdr:cNvPr id="80" name="直線コネクタ 79">
          <a:extLst>
            <a:ext uri="{FF2B5EF4-FFF2-40B4-BE49-F238E27FC236}">
              <a16:creationId xmlns:a16="http://schemas.microsoft.com/office/drawing/2014/main" id="{B32CFC8B-E771-486E-90D2-1A3DCA653364}"/>
            </a:ext>
          </a:extLst>
        </xdr:cNvPr>
        <xdr:cNvCxnSpPr/>
      </xdr:nvCxnSpPr>
      <xdr:spPr>
        <a:xfrm>
          <a:off x="1028700" y="5897753"/>
          <a:ext cx="8001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8D393CBC-FF56-49E9-A701-1EAFE846A404}"/>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D4620CD2-ED45-45AA-A8A1-015B4CD731A3}"/>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5A9F6A3E-3023-4990-B25C-E121A089282E}"/>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BDDDE634-1338-4FAB-B53B-053A4375C665}"/>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85" name="n_1mainValue【道路】&#10;有形固定資産減価償却率">
          <a:extLst>
            <a:ext uri="{FF2B5EF4-FFF2-40B4-BE49-F238E27FC236}">
              <a16:creationId xmlns:a16="http://schemas.microsoft.com/office/drawing/2014/main" id="{91130BA8-47FF-4178-9756-1187C74691DB}"/>
            </a:ext>
          </a:extLst>
        </xdr:cNvPr>
        <xdr:cNvSpPr txBox="1"/>
      </xdr:nvSpPr>
      <xdr:spPr>
        <a:xfrm>
          <a:off x="3239144" y="576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6" name="n_2mainValue【道路】&#10;有形固定資産減価償却率">
          <a:extLst>
            <a:ext uri="{FF2B5EF4-FFF2-40B4-BE49-F238E27FC236}">
              <a16:creationId xmlns:a16="http://schemas.microsoft.com/office/drawing/2014/main" id="{11DD277A-70C2-4731-9228-31DAD0932ECC}"/>
            </a:ext>
          </a:extLst>
        </xdr:cNvPr>
        <xdr:cNvSpPr txBox="1"/>
      </xdr:nvSpPr>
      <xdr:spPr>
        <a:xfrm>
          <a:off x="2439044" y="572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7" name="n_3mainValue【道路】&#10;有形固定資産減価償却率">
          <a:extLst>
            <a:ext uri="{FF2B5EF4-FFF2-40B4-BE49-F238E27FC236}">
              <a16:creationId xmlns:a16="http://schemas.microsoft.com/office/drawing/2014/main" id="{42BA9E2D-EA71-4285-9BB9-F19A7CA261C7}"/>
            </a:ext>
          </a:extLst>
        </xdr:cNvPr>
        <xdr:cNvSpPr txBox="1"/>
      </xdr:nvSpPr>
      <xdr:spPr>
        <a:xfrm>
          <a:off x="1648469" y="567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138955</xdr:rowOff>
    </xdr:from>
    <xdr:ext cx="405111" cy="259045"/>
    <xdr:sp macro="" textlink="">
      <xdr:nvSpPr>
        <xdr:cNvPr id="88" name="n_4mainValue【道路】&#10;有形固定資産減価償却率">
          <a:extLst>
            <a:ext uri="{FF2B5EF4-FFF2-40B4-BE49-F238E27FC236}">
              <a16:creationId xmlns:a16="http://schemas.microsoft.com/office/drawing/2014/main" id="{F307633E-2D51-46A6-B78A-E373CBA6AEBD}"/>
            </a:ext>
          </a:extLst>
        </xdr:cNvPr>
        <xdr:cNvSpPr txBox="1"/>
      </xdr:nvSpPr>
      <xdr:spPr>
        <a:xfrm>
          <a:off x="848369" y="564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FDEDD57-C022-4A0C-83AB-C1E867FE019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44250BE-65C4-4C59-AC97-23FE71C57DE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1063A42-A1BF-44B6-99F2-CB1FE3E274B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E6E559F-EBB0-49F7-89B0-37D017C4392D}"/>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2118162-12F8-4351-BC2E-A3C7353A063C}"/>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D5B4B88-BC1D-463A-BBBD-4BAA390B1B3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9A00826-8600-45EA-97FB-B59F5E19070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0F88DBF-BA10-428F-B234-851490B8A00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B40FFA8-00A9-4EA7-A0CA-6B798B2DFE01}"/>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E363C56-DC65-4D95-84F5-46E3235E0B6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00CBCCF-5A6B-43D0-B478-C26CE963C2B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A0505DB-1CCD-45E4-BBF0-F35BD98FB4D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7D6E6C7-A148-40E9-AA7F-4202EFDE73B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E12C87F-F629-4E0E-B5E4-FD69237A599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2E9FE87-D844-4CF6-BFBD-83201E53F26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E4BFA7A-B4C0-403F-B94E-71B37D5CEB3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62857D5-8BE9-451D-BC37-D203F009E9C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4598AFD-D7C5-4BD3-91CF-3790655DF27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7001D5A-591C-4367-91CA-DC4C0186F5D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BE602AB-F0EE-4139-B9B1-CE5577D2EEFA}"/>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C8D6204-F26A-46FD-9BAC-56B4B726FA2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9C7E753-CB8A-4C1F-932B-0590AA879C58}"/>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0092A4E-E97B-45ED-B55A-1FDA15FF90E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C2ACAF6F-13C0-436E-B533-1372ED8BA173}"/>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8F832C6F-9141-46FF-99D5-FC26EAC4D83D}"/>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C71841A4-BD12-45EA-98C7-5CEC793816A2}"/>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FE52052E-052C-4D51-9B6D-13B49FA52BB8}"/>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C5123FDC-E095-4050-B9A5-DAB8470D7ADC}"/>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A505D0E5-3850-414E-B0FF-514A4CE283D3}"/>
            </a:ext>
          </a:extLst>
        </xdr:cNvPr>
        <xdr:cNvSpPr txBox="1"/>
      </xdr:nvSpPr>
      <xdr:spPr>
        <a:xfrm>
          <a:off x="9467850" y="637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EE179EB6-E134-4D8E-B80E-3D3E690D2828}"/>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D1332A8A-EC1B-4D87-B43B-E6E1B1E838EA}"/>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F2884F15-CCD6-4536-96CC-5A6B9CD61CF5}"/>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35FE1A5F-A472-4115-BE3D-9E2359CA75F6}"/>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EB29E49E-2470-4242-9ACE-7A4F6832D35A}"/>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F5357C8-156E-4AA0-9852-8C430C153DB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AF65D6-8FEA-49F8-8BAC-ECE456832BD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7FFD36-583F-454C-88EA-925BC2E9662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30EDB7A-85A7-4CC7-A899-27CD582B6A9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AA72CF-5D19-4A43-870D-A515DA8FC90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28" name="楕円 127">
          <a:extLst>
            <a:ext uri="{FF2B5EF4-FFF2-40B4-BE49-F238E27FC236}">
              <a16:creationId xmlns:a16="http://schemas.microsoft.com/office/drawing/2014/main" id="{D956852C-A0DF-4D67-909E-73169C1F37E6}"/>
            </a:ext>
          </a:extLst>
        </xdr:cNvPr>
        <xdr:cNvSpPr/>
      </xdr:nvSpPr>
      <xdr:spPr>
        <a:xfrm>
          <a:off x="9401175" y="58293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29" name="【道路】&#10;一人当たり延長該当値テキスト">
          <a:extLst>
            <a:ext uri="{FF2B5EF4-FFF2-40B4-BE49-F238E27FC236}">
              <a16:creationId xmlns:a16="http://schemas.microsoft.com/office/drawing/2014/main" id="{06552BDF-98F1-491E-B4B1-558BD210E5E9}"/>
            </a:ext>
          </a:extLst>
        </xdr:cNvPr>
        <xdr:cNvSpPr txBox="1"/>
      </xdr:nvSpPr>
      <xdr:spPr>
        <a:xfrm>
          <a:off x="946785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7620</xdr:rowOff>
    </xdr:from>
    <xdr:to>
      <xdr:col>50</xdr:col>
      <xdr:colOff>165100</xdr:colOff>
      <xdr:row>36</xdr:row>
      <xdr:rowOff>109220</xdr:rowOff>
    </xdr:to>
    <xdr:sp macro="" textlink="">
      <xdr:nvSpPr>
        <xdr:cNvPr id="130" name="楕円 129">
          <a:extLst>
            <a:ext uri="{FF2B5EF4-FFF2-40B4-BE49-F238E27FC236}">
              <a16:creationId xmlns:a16="http://schemas.microsoft.com/office/drawing/2014/main" id="{16DEE52D-7BEC-4FD3-B120-F93B85BFA9FF}"/>
            </a:ext>
          </a:extLst>
        </xdr:cNvPr>
        <xdr:cNvSpPr/>
      </xdr:nvSpPr>
      <xdr:spPr>
        <a:xfrm>
          <a:off x="8639175" y="5840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58420</xdr:rowOff>
    </xdr:to>
    <xdr:cxnSp macro="">
      <xdr:nvCxnSpPr>
        <xdr:cNvPr id="131" name="直線コネクタ 130">
          <a:extLst>
            <a:ext uri="{FF2B5EF4-FFF2-40B4-BE49-F238E27FC236}">
              <a16:creationId xmlns:a16="http://schemas.microsoft.com/office/drawing/2014/main" id="{01319D3C-D9D0-4773-B2EE-035CDD1BB7E8}"/>
            </a:ext>
          </a:extLst>
        </xdr:cNvPr>
        <xdr:cNvCxnSpPr/>
      </xdr:nvCxnSpPr>
      <xdr:spPr>
        <a:xfrm flipV="1">
          <a:off x="8686800" y="5876925"/>
          <a:ext cx="74295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4064</xdr:rowOff>
    </xdr:from>
    <xdr:to>
      <xdr:col>46</xdr:col>
      <xdr:colOff>38100</xdr:colOff>
      <xdr:row>36</xdr:row>
      <xdr:rowOff>105664</xdr:rowOff>
    </xdr:to>
    <xdr:sp macro="" textlink="">
      <xdr:nvSpPr>
        <xdr:cNvPr id="132" name="楕円 131">
          <a:extLst>
            <a:ext uri="{FF2B5EF4-FFF2-40B4-BE49-F238E27FC236}">
              <a16:creationId xmlns:a16="http://schemas.microsoft.com/office/drawing/2014/main" id="{CB4492BF-F37D-4F27-A252-28C8D0E825DE}"/>
            </a:ext>
          </a:extLst>
        </xdr:cNvPr>
        <xdr:cNvSpPr/>
      </xdr:nvSpPr>
      <xdr:spPr>
        <a:xfrm>
          <a:off x="7839075" y="58365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54864</xdr:rowOff>
    </xdr:from>
    <xdr:to>
      <xdr:col>50</xdr:col>
      <xdr:colOff>114300</xdr:colOff>
      <xdr:row>36</xdr:row>
      <xdr:rowOff>58420</xdr:rowOff>
    </xdr:to>
    <xdr:cxnSp macro="">
      <xdr:nvCxnSpPr>
        <xdr:cNvPr id="133" name="直線コネクタ 132">
          <a:extLst>
            <a:ext uri="{FF2B5EF4-FFF2-40B4-BE49-F238E27FC236}">
              <a16:creationId xmlns:a16="http://schemas.microsoft.com/office/drawing/2014/main" id="{C4A5D61D-BE75-4782-8CAD-42B5F98EA781}"/>
            </a:ext>
          </a:extLst>
        </xdr:cNvPr>
        <xdr:cNvCxnSpPr/>
      </xdr:nvCxnSpPr>
      <xdr:spPr>
        <a:xfrm>
          <a:off x="7886700" y="5884164"/>
          <a:ext cx="8001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27178</xdr:rowOff>
    </xdr:from>
    <xdr:to>
      <xdr:col>41</xdr:col>
      <xdr:colOff>101600</xdr:colOff>
      <xdr:row>36</xdr:row>
      <xdr:rowOff>128778</xdr:rowOff>
    </xdr:to>
    <xdr:sp macro="" textlink="">
      <xdr:nvSpPr>
        <xdr:cNvPr id="134" name="楕円 133">
          <a:extLst>
            <a:ext uri="{FF2B5EF4-FFF2-40B4-BE49-F238E27FC236}">
              <a16:creationId xmlns:a16="http://schemas.microsoft.com/office/drawing/2014/main" id="{877C36D4-1FAF-4C65-8662-D91176D98E6B}"/>
            </a:ext>
          </a:extLst>
        </xdr:cNvPr>
        <xdr:cNvSpPr/>
      </xdr:nvSpPr>
      <xdr:spPr>
        <a:xfrm>
          <a:off x="7029450" y="58596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54864</xdr:rowOff>
    </xdr:from>
    <xdr:to>
      <xdr:col>45</xdr:col>
      <xdr:colOff>177800</xdr:colOff>
      <xdr:row>36</xdr:row>
      <xdr:rowOff>77978</xdr:rowOff>
    </xdr:to>
    <xdr:cxnSp macro="">
      <xdr:nvCxnSpPr>
        <xdr:cNvPr id="135" name="直線コネクタ 134">
          <a:extLst>
            <a:ext uri="{FF2B5EF4-FFF2-40B4-BE49-F238E27FC236}">
              <a16:creationId xmlns:a16="http://schemas.microsoft.com/office/drawing/2014/main" id="{61D3989F-EE44-46F5-8535-FC4F479D7FBC}"/>
            </a:ext>
          </a:extLst>
        </xdr:cNvPr>
        <xdr:cNvCxnSpPr/>
      </xdr:nvCxnSpPr>
      <xdr:spPr>
        <a:xfrm flipV="1">
          <a:off x="7077075" y="5884164"/>
          <a:ext cx="809625"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32131</xdr:rowOff>
    </xdr:from>
    <xdr:to>
      <xdr:col>36</xdr:col>
      <xdr:colOff>165100</xdr:colOff>
      <xdr:row>36</xdr:row>
      <xdr:rowOff>133731</xdr:rowOff>
    </xdr:to>
    <xdr:sp macro="" textlink="">
      <xdr:nvSpPr>
        <xdr:cNvPr id="136" name="楕円 135">
          <a:extLst>
            <a:ext uri="{FF2B5EF4-FFF2-40B4-BE49-F238E27FC236}">
              <a16:creationId xmlns:a16="http://schemas.microsoft.com/office/drawing/2014/main" id="{610675F8-EB4B-4D8D-B7C3-A15606325E51}"/>
            </a:ext>
          </a:extLst>
        </xdr:cNvPr>
        <xdr:cNvSpPr/>
      </xdr:nvSpPr>
      <xdr:spPr>
        <a:xfrm>
          <a:off x="6238875" y="58582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77978</xdr:rowOff>
    </xdr:from>
    <xdr:to>
      <xdr:col>41</xdr:col>
      <xdr:colOff>50800</xdr:colOff>
      <xdr:row>36</xdr:row>
      <xdr:rowOff>82931</xdr:rowOff>
    </xdr:to>
    <xdr:cxnSp macro="">
      <xdr:nvCxnSpPr>
        <xdr:cNvPr id="137" name="直線コネクタ 136">
          <a:extLst>
            <a:ext uri="{FF2B5EF4-FFF2-40B4-BE49-F238E27FC236}">
              <a16:creationId xmlns:a16="http://schemas.microsoft.com/office/drawing/2014/main" id="{DC4916D8-D85C-431D-8E13-CF48C75D279A}"/>
            </a:ext>
          </a:extLst>
        </xdr:cNvPr>
        <xdr:cNvCxnSpPr/>
      </xdr:nvCxnSpPr>
      <xdr:spPr>
        <a:xfrm flipV="1">
          <a:off x="6286500" y="5907278"/>
          <a:ext cx="790575"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130DAADD-1B34-473A-B88B-3370C119BD84}"/>
            </a:ext>
          </a:extLst>
        </xdr:cNvPr>
        <xdr:cNvSpPr txBox="1"/>
      </xdr:nvSpPr>
      <xdr:spPr>
        <a:xfrm>
          <a:off x="845827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62DA3C2A-FBB2-4DD4-B9E0-DF4032ADE025}"/>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A53E3BEE-9C5C-47BE-A919-95B44013D06E}"/>
            </a:ext>
          </a:extLst>
        </xdr:cNvPr>
        <xdr:cNvSpPr txBox="1"/>
      </xdr:nvSpPr>
      <xdr:spPr>
        <a:xfrm>
          <a:off x="6867602"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06D29D4E-7FCE-42A5-9E39-766F368D27EA}"/>
            </a:ext>
          </a:extLst>
        </xdr:cNvPr>
        <xdr:cNvSpPr txBox="1"/>
      </xdr:nvSpPr>
      <xdr:spPr>
        <a:xfrm>
          <a:off x="60675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125747</xdr:rowOff>
    </xdr:from>
    <xdr:ext cx="469744" cy="259045"/>
    <xdr:sp macro="" textlink="">
      <xdr:nvSpPr>
        <xdr:cNvPr id="142" name="n_1mainValue【道路】&#10;一人当たり延長">
          <a:extLst>
            <a:ext uri="{FF2B5EF4-FFF2-40B4-BE49-F238E27FC236}">
              <a16:creationId xmlns:a16="http://schemas.microsoft.com/office/drawing/2014/main" id="{0041B1C1-96DC-4362-8823-5983FF0B13AB}"/>
            </a:ext>
          </a:extLst>
        </xdr:cNvPr>
        <xdr:cNvSpPr txBox="1"/>
      </xdr:nvSpPr>
      <xdr:spPr>
        <a:xfrm>
          <a:off x="8458277" y="56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122191</xdr:rowOff>
    </xdr:from>
    <xdr:ext cx="469744" cy="259045"/>
    <xdr:sp macro="" textlink="">
      <xdr:nvSpPr>
        <xdr:cNvPr id="143" name="n_2mainValue【道路】&#10;一人当たり延長">
          <a:extLst>
            <a:ext uri="{FF2B5EF4-FFF2-40B4-BE49-F238E27FC236}">
              <a16:creationId xmlns:a16="http://schemas.microsoft.com/office/drawing/2014/main" id="{1D21AE2D-02F6-4DF9-BE75-26D4EA059BB9}"/>
            </a:ext>
          </a:extLst>
        </xdr:cNvPr>
        <xdr:cNvSpPr txBox="1"/>
      </xdr:nvSpPr>
      <xdr:spPr>
        <a:xfrm>
          <a:off x="7677227" y="56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145305</xdr:rowOff>
    </xdr:from>
    <xdr:ext cx="469744" cy="259045"/>
    <xdr:sp macro="" textlink="">
      <xdr:nvSpPr>
        <xdr:cNvPr id="144" name="n_3mainValue【道路】&#10;一人当たり延長">
          <a:extLst>
            <a:ext uri="{FF2B5EF4-FFF2-40B4-BE49-F238E27FC236}">
              <a16:creationId xmlns:a16="http://schemas.microsoft.com/office/drawing/2014/main" id="{E28A1754-60D0-4935-8B5C-4657E7A53ADE}"/>
            </a:ext>
          </a:extLst>
        </xdr:cNvPr>
        <xdr:cNvSpPr txBox="1"/>
      </xdr:nvSpPr>
      <xdr:spPr>
        <a:xfrm>
          <a:off x="6867602" y="56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150258</xdr:rowOff>
    </xdr:from>
    <xdr:ext cx="469744" cy="259045"/>
    <xdr:sp macro="" textlink="">
      <xdr:nvSpPr>
        <xdr:cNvPr id="145" name="n_4mainValue【道路】&#10;一人当たり延長">
          <a:extLst>
            <a:ext uri="{FF2B5EF4-FFF2-40B4-BE49-F238E27FC236}">
              <a16:creationId xmlns:a16="http://schemas.microsoft.com/office/drawing/2014/main" id="{822B5AE3-2F61-4A44-A46C-BBE3E67DEE11}"/>
            </a:ext>
          </a:extLst>
        </xdr:cNvPr>
        <xdr:cNvSpPr txBox="1"/>
      </xdr:nvSpPr>
      <xdr:spPr>
        <a:xfrm>
          <a:off x="6067502"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AD9C403-DFA6-4573-B339-CA58FD9E945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805FE71-D35F-462E-8EF3-06E1DA8E84F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1A4C76A-3220-4E8A-84B3-C4D31A52A56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22BC045-390C-4018-81D5-D4EC0202CCB1}"/>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A06A8FF-A10F-4D15-9F47-5884A7DC750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230DA04-2B4D-495E-88B3-1EF164DC7ED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B7A772D-ACAC-4F81-98B8-551B51ECB37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E6A7995-A8EE-4B38-91C0-D11D5644302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CF91C31-24E5-4DF4-B6FE-69026706882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C6875DE-48F3-4658-9EBF-9130D0367FC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7D188AE-8205-491B-A914-6200D92C2960}"/>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3600200-7F21-41E5-951D-176AAA514C0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A2489CC4-F26D-4CEC-B639-38FCA3F9D8A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8828BE8-5D78-4951-940C-E16E1206135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A400A8A-9707-4CDA-8BD0-D83323BBC0E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97ED4FE-6273-437B-8496-7A9B4851126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9839187-D150-47FF-BC2A-DCF29B4D6C3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EC2B0BB-C316-481D-8834-4DCD370AB5E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C210DEB-1C27-410D-8100-33FE1C81B8B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569A2DD-5E01-4131-9929-18F511C37F1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812AE764-D922-4937-AC3D-A9F3C15AE038}"/>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7AD9474-7C3A-4691-B913-76EF0C94F9E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7FCA786C-74D3-4CCF-AE75-D23F645C9DD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0E6E44AA-DB42-494C-BC1F-1F978295EABF}"/>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D35CE95A-73E8-448A-8B22-A97B05E5BA35}"/>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22E3213F-BCDD-44E1-B009-0D28535D30BB}"/>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7F0C8A4-7A19-44E7-83E2-BE996EFFF6A7}"/>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451B2DE1-B54B-4D93-BB11-585E8E511914}"/>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736FFD66-8AAC-43F2-9CB6-77D12AE308D6}"/>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94416EAA-0264-42A1-B462-DA4EDC149AC2}"/>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913E18CE-3333-4D23-AF69-45FE99837471}"/>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24121C20-A210-40C8-94C9-EBAA9C534FF9}"/>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5A6250C0-9FD1-4F7E-A4AE-8F45EE7D9BD0}"/>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044FFB62-71AA-443B-A856-0402BC0F96D6}"/>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ADBDC69-A9B3-4DEF-A859-1AD7771C8C07}"/>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7984BCF-B642-400E-A27A-CD6D83B4CCA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A71F70B-5D77-4B5A-B219-25D07527CD7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27CC9B-9292-4FDA-8924-C0E21EC61A7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C31987-0680-4691-A1CE-A2E2462CE98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85" name="楕円 184">
          <a:extLst>
            <a:ext uri="{FF2B5EF4-FFF2-40B4-BE49-F238E27FC236}">
              <a16:creationId xmlns:a16="http://schemas.microsoft.com/office/drawing/2014/main" id="{E8352E81-C148-499B-81B7-204B21A75116}"/>
            </a:ext>
          </a:extLst>
        </xdr:cNvPr>
        <xdr:cNvSpPr/>
      </xdr:nvSpPr>
      <xdr:spPr>
        <a:xfrm>
          <a:off x="4124325" y="10050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31132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4824608E-F7D1-4AB3-A671-DF60A05ABF44}"/>
            </a:ext>
          </a:extLst>
        </xdr:cNvPr>
        <xdr:cNvSpPr txBox="1"/>
      </xdr:nvSpPr>
      <xdr:spPr>
        <a:xfrm>
          <a:off x="4219575"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87" name="楕円 186">
          <a:extLst>
            <a:ext uri="{FF2B5EF4-FFF2-40B4-BE49-F238E27FC236}">
              <a16:creationId xmlns:a16="http://schemas.microsoft.com/office/drawing/2014/main" id="{4ED55FF6-CE28-4774-B544-2D4FBD1233DB}"/>
            </a:ext>
          </a:extLst>
        </xdr:cNvPr>
        <xdr:cNvSpPr/>
      </xdr:nvSpPr>
      <xdr:spPr>
        <a:xfrm>
          <a:off x="3381375" y="10026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59055</xdr:rowOff>
    </xdr:to>
    <xdr:cxnSp macro="">
      <xdr:nvCxnSpPr>
        <xdr:cNvPr id="188" name="直線コネクタ 187">
          <a:extLst>
            <a:ext uri="{FF2B5EF4-FFF2-40B4-BE49-F238E27FC236}">
              <a16:creationId xmlns:a16="http://schemas.microsoft.com/office/drawing/2014/main" id="{65FB3C05-59E4-4F61-82CF-4C8FFEC497E7}"/>
            </a:ext>
          </a:extLst>
        </xdr:cNvPr>
        <xdr:cNvCxnSpPr/>
      </xdr:nvCxnSpPr>
      <xdr:spPr>
        <a:xfrm>
          <a:off x="3429000" y="10064750"/>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89" name="楕円 188">
          <a:extLst>
            <a:ext uri="{FF2B5EF4-FFF2-40B4-BE49-F238E27FC236}">
              <a16:creationId xmlns:a16="http://schemas.microsoft.com/office/drawing/2014/main" id="{0B5C0511-D116-4247-B279-DCA8F74E4270}"/>
            </a:ext>
          </a:extLst>
        </xdr:cNvPr>
        <xdr:cNvSpPr/>
      </xdr:nvSpPr>
      <xdr:spPr>
        <a:xfrm>
          <a:off x="2571750" y="100222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28575</xdr:rowOff>
    </xdr:to>
    <xdr:cxnSp macro="">
      <xdr:nvCxnSpPr>
        <xdr:cNvPr id="190" name="直線コネクタ 189">
          <a:extLst>
            <a:ext uri="{FF2B5EF4-FFF2-40B4-BE49-F238E27FC236}">
              <a16:creationId xmlns:a16="http://schemas.microsoft.com/office/drawing/2014/main" id="{A9C63A8F-6622-4D66-AA20-A657C1135306}"/>
            </a:ext>
          </a:extLst>
        </xdr:cNvPr>
        <xdr:cNvCxnSpPr/>
      </xdr:nvCxnSpPr>
      <xdr:spPr>
        <a:xfrm>
          <a:off x="2619375" y="10060305"/>
          <a:ext cx="809625"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1" name="楕円 190">
          <a:extLst>
            <a:ext uri="{FF2B5EF4-FFF2-40B4-BE49-F238E27FC236}">
              <a16:creationId xmlns:a16="http://schemas.microsoft.com/office/drawing/2014/main" id="{CE5E7869-F0E0-4B46-91C3-D2085E3EAE21}"/>
            </a:ext>
          </a:extLst>
        </xdr:cNvPr>
        <xdr:cNvSpPr/>
      </xdr:nvSpPr>
      <xdr:spPr>
        <a:xfrm>
          <a:off x="1781175" y="100031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20955</xdr:rowOff>
    </xdr:to>
    <xdr:cxnSp macro="">
      <xdr:nvCxnSpPr>
        <xdr:cNvPr id="192" name="直線コネクタ 191">
          <a:extLst>
            <a:ext uri="{FF2B5EF4-FFF2-40B4-BE49-F238E27FC236}">
              <a16:creationId xmlns:a16="http://schemas.microsoft.com/office/drawing/2014/main" id="{53BD0B0D-9BEA-4D5A-8A20-118A3DC58EA4}"/>
            </a:ext>
          </a:extLst>
        </xdr:cNvPr>
        <xdr:cNvCxnSpPr/>
      </xdr:nvCxnSpPr>
      <xdr:spPr>
        <a:xfrm>
          <a:off x="1828800" y="1004125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3" name="楕円 192">
          <a:extLst>
            <a:ext uri="{FF2B5EF4-FFF2-40B4-BE49-F238E27FC236}">
              <a16:creationId xmlns:a16="http://schemas.microsoft.com/office/drawing/2014/main" id="{CC551F2C-B4F1-418F-BA73-A0731818A56E}"/>
            </a:ext>
          </a:extLst>
        </xdr:cNvPr>
        <xdr:cNvSpPr/>
      </xdr:nvSpPr>
      <xdr:spPr>
        <a:xfrm>
          <a:off x="981075" y="9969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62</xdr:row>
      <xdr:rowOff>1905</xdr:rowOff>
    </xdr:to>
    <xdr:cxnSp macro="">
      <xdr:nvCxnSpPr>
        <xdr:cNvPr id="194" name="直線コネクタ 193">
          <a:extLst>
            <a:ext uri="{FF2B5EF4-FFF2-40B4-BE49-F238E27FC236}">
              <a16:creationId xmlns:a16="http://schemas.microsoft.com/office/drawing/2014/main" id="{463F6976-668F-40F5-961B-9529DA735F40}"/>
            </a:ext>
          </a:extLst>
        </xdr:cNvPr>
        <xdr:cNvCxnSpPr/>
      </xdr:nvCxnSpPr>
      <xdr:spPr>
        <a:xfrm>
          <a:off x="1028700" y="10017125"/>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1FE97E38-68B5-45DC-BDDC-80EC08FD0304}"/>
            </a:ext>
          </a:extLst>
        </xdr:cNvPr>
        <xdr:cNvSpPr txBox="1"/>
      </xdr:nvSpPr>
      <xdr:spPr>
        <a:xfrm>
          <a:off x="32391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CB9DD4B3-749F-4D43-8223-1D74BF2C40AD}"/>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696BF60-BF69-4F79-B7A8-A4643B860747}"/>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47E35471-BE16-48F5-B907-1042D5EA457D}"/>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95902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CE83987-CA04-4E7A-96F8-A554D476046C}"/>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A1C1D29-9BD4-4358-A47B-19D62DB7501F}"/>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69232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01EC310-72FC-49B8-8BB3-F4D8342BBD89}"/>
            </a:ext>
          </a:extLst>
        </xdr:cNvPr>
        <xdr:cNvSpPr txBox="1"/>
      </xdr:nvSpPr>
      <xdr:spPr>
        <a:xfrm>
          <a:off x="1648469"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38752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73DB833-840B-43CC-B519-2D11606C077E}"/>
            </a:ext>
          </a:extLst>
        </xdr:cNvPr>
        <xdr:cNvSpPr txBox="1"/>
      </xdr:nvSpPr>
      <xdr:spPr>
        <a:xfrm>
          <a:off x="848369"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A0DD0AF-8B7C-4286-8315-55170D235DA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8BD71D1-6064-4811-8C19-905431EC331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9196CE6-8B31-409B-BD4D-D4B9C6CF64BC}"/>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E586D43-2FE7-4E14-848B-4DE9B40888C6}"/>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FD3A125-85D5-4F18-B9C8-CBE05108F82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D4F18E44-A61F-4D15-852F-28CB36597EA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8CBA6FA-93FC-44BF-842A-F68CD5ADF92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2055C0C7-135D-4694-BAD8-0F28599C42C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3190EBB-F7B1-4489-8A35-B76B86964AE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C63E169A-D239-4590-9FD1-1E6745CFD4D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57DE854-CC77-4194-B1AB-46D5A5652A6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8C4FC4A0-2768-4E49-9887-0D6CC7D19E0C}"/>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E41BB352-A885-48F5-9AD7-FC797BF3002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61B56C3E-E21A-4434-8F4B-332192728FBB}"/>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BBD9C10-9B51-489A-8F94-5AADE22ADAE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715FA8B6-A0E4-4FC1-9934-257306ACF59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7B58D56E-1A49-4142-AB3F-3D42E9B5E3B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C3415E2-5BAC-472B-BC05-8F42FAFE46C6}"/>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3FDEE52-2586-464C-8A99-7967F737354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C1F3BC49-9A43-4903-A415-BC3504676A5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FAB7715-D378-4365-BFD2-11CAC02F362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70E6E328-3A1D-471D-B4E4-DF82C0DDA7C0}"/>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1A914FD-8979-4E0A-8605-2979AC5B274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42A333BE-D7CF-4116-8305-9F4E3084B286}"/>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297450A0-D11F-4844-BC7B-C57F9894867F}"/>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85A53A08-8625-4620-A8CE-C9BC43FE3430}"/>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7BD1731-CBB2-41FD-A18F-A7F6E5B8924A}"/>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FC96B3E6-BB6A-4801-990F-4BB78C8A3D8E}"/>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C89DFC38-8DC1-4C16-9B15-A1E9FF1DF5AE}"/>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A4727C9E-438E-42B8-B14F-8BA3093ADF3E}"/>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8A61AB1E-605C-4C47-98C3-6E94E585E364}"/>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446EC434-18FD-47CA-B9FB-6F5FDE94668E}"/>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9690AC33-118C-4B19-A494-663894D09D2C}"/>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E5D81442-9FD4-41E7-A7FB-67D54323CABE}"/>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0F92DA-EF65-411A-ABDA-4AE20E41430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B3D05B6-E7E9-47F2-AA88-5D8A2FF2696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4E3B394-ED06-46D2-98CD-24473DA667F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0EA374-05C1-4700-8BC7-A361E0D3716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3CBB674-391D-4777-B122-B91B7909226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27849</xdr:rowOff>
    </xdr:from>
    <xdr:to>
      <xdr:col>55</xdr:col>
      <xdr:colOff>50800</xdr:colOff>
      <xdr:row>60</xdr:row>
      <xdr:rowOff>129449</xdr:rowOff>
    </xdr:to>
    <xdr:sp macro="" textlink="">
      <xdr:nvSpPr>
        <xdr:cNvPr id="242" name="楕円 241">
          <a:extLst>
            <a:ext uri="{FF2B5EF4-FFF2-40B4-BE49-F238E27FC236}">
              <a16:creationId xmlns:a16="http://schemas.microsoft.com/office/drawing/2014/main" id="{0A5B80E0-F0E6-414F-87C5-D3C0607E20B9}"/>
            </a:ext>
          </a:extLst>
        </xdr:cNvPr>
        <xdr:cNvSpPr/>
      </xdr:nvSpPr>
      <xdr:spPr>
        <a:xfrm>
          <a:off x="9401175" y="974652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50726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D9481D29-B6AA-4C38-A785-9AE54E43673E}"/>
            </a:ext>
          </a:extLst>
        </xdr:cNvPr>
        <xdr:cNvSpPr txBox="1"/>
      </xdr:nvSpPr>
      <xdr:spPr>
        <a:xfrm>
          <a:off x="9467850" y="960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32418</xdr:rowOff>
    </xdr:from>
    <xdr:to>
      <xdr:col>50</xdr:col>
      <xdr:colOff>165100</xdr:colOff>
      <xdr:row>60</xdr:row>
      <xdr:rowOff>134018</xdr:rowOff>
    </xdr:to>
    <xdr:sp macro="" textlink="">
      <xdr:nvSpPr>
        <xdr:cNvPr id="244" name="楕円 243">
          <a:extLst>
            <a:ext uri="{FF2B5EF4-FFF2-40B4-BE49-F238E27FC236}">
              <a16:creationId xmlns:a16="http://schemas.microsoft.com/office/drawing/2014/main" id="{19AA9FD4-2815-4E1B-B7F0-F9EFC84A3876}"/>
            </a:ext>
          </a:extLst>
        </xdr:cNvPr>
        <xdr:cNvSpPr/>
      </xdr:nvSpPr>
      <xdr:spPr>
        <a:xfrm>
          <a:off x="8639175" y="97447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78649</xdr:rowOff>
    </xdr:from>
    <xdr:to>
      <xdr:col>55</xdr:col>
      <xdr:colOff>0</xdr:colOff>
      <xdr:row>60</xdr:row>
      <xdr:rowOff>83218</xdr:rowOff>
    </xdr:to>
    <xdr:cxnSp macro="">
      <xdr:nvCxnSpPr>
        <xdr:cNvPr id="245" name="直線コネクタ 244">
          <a:extLst>
            <a:ext uri="{FF2B5EF4-FFF2-40B4-BE49-F238E27FC236}">
              <a16:creationId xmlns:a16="http://schemas.microsoft.com/office/drawing/2014/main" id="{259BDCDA-8590-4504-9597-6DFA7E451ACB}"/>
            </a:ext>
          </a:extLst>
        </xdr:cNvPr>
        <xdr:cNvCxnSpPr/>
      </xdr:nvCxnSpPr>
      <xdr:spPr>
        <a:xfrm flipV="1">
          <a:off x="8686800" y="9794149"/>
          <a:ext cx="74295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49430</xdr:rowOff>
    </xdr:from>
    <xdr:to>
      <xdr:col>46</xdr:col>
      <xdr:colOff>38100</xdr:colOff>
      <xdr:row>60</xdr:row>
      <xdr:rowOff>151030</xdr:rowOff>
    </xdr:to>
    <xdr:sp macro="" textlink="">
      <xdr:nvSpPr>
        <xdr:cNvPr id="246" name="楕円 245">
          <a:extLst>
            <a:ext uri="{FF2B5EF4-FFF2-40B4-BE49-F238E27FC236}">
              <a16:creationId xmlns:a16="http://schemas.microsoft.com/office/drawing/2014/main" id="{D54349EA-4EA7-4AAF-A579-3644EFC976AD}"/>
            </a:ext>
          </a:extLst>
        </xdr:cNvPr>
        <xdr:cNvSpPr/>
      </xdr:nvSpPr>
      <xdr:spPr>
        <a:xfrm>
          <a:off x="7839075" y="97617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83218</xdr:rowOff>
    </xdr:from>
    <xdr:to>
      <xdr:col>50</xdr:col>
      <xdr:colOff>114300</xdr:colOff>
      <xdr:row>60</xdr:row>
      <xdr:rowOff>100230</xdr:rowOff>
    </xdr:to>
    <xdr:cxnSp macro="">
      <xdr:nvCxnSpPr>
        <xdr:cNvPr id="247" name="直線コネクタ 246">
          <a:extLst>
            <a:ext uri="{FF2B5EF4-FFF2-40B4-BE49-F238E27FC236}">
              <a16:creationId xmlns:a16="http://schemas.microsoft.com/office/drawing/2014/main" id="{4B89893A-93D9-4DC6-8D21-49A8280B1770}"/>
            </a:ext>
          </a:extLst>
        </xdr:cNvPr>
        <xdr:cNvCxnSpPr/>
      </xdr:nvCxnSpPr>
      <xdr:spPr>
        <a:xfrm flipV="1">
          <a:off x="7886700" y="9801893"/>
          <a:ext cx="8001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60174</xdr:rowOff>
    </xdr:from>
    <xdr:to>
      <xdr:col>41</xdr:col>
      <xdr:colOff>101600</xdr:colOff>
      <xdr:row>60</xdr:row>
      <xdr:rowOff>161774</xdr:rowOff>
    </xdr:to>
    <xdr:sp macro="" textlink="">
      <xdr:nvSpPr>
        <xdr:cNvPr id="248" name="楕円 247">
          <a:extLst>
            <a:ext uri="{FF2B5EF4-FFF2-40B4-BE49-F238E27FC236}">
              <a16:creationId xmlns:a16="http://schemas.microsoft.com/office/drawing/2014/main" id="{5A3D583A-47DD-480D-BEDD-BA47A1C10849}"/>
            </a:ext>
          </a:extLst>
        </xdr:cNvPr>
        <xdr:cNvSpPr/>
      </xdr:nvSpPr>
      <xdr:spPr>
        <a:xfrm>
          <a:off x="7029450" y="97756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100230</xdr:rowOff>
    </xdr:from>
    <xdr:to>
      <xdr:col>45</xdr:col>
      <xdr:colOff>177800</xdr:colOff>
      <xdr:row>60</xdr:row>
      <xdr:rowOff>110974</xdr:rowOff>
    </xdr:to>
    <xdr:cxnSp macro="">
      <xdr:nvCxnSpPr>
        <xdr:cNvPr id="249" name="直線コネクタ 248">
          <a:extLst>
            <a:ext uri="{FF2B5EF4-FFF2-40B4-BE49-F238E27FC236}">
              <a16:creationId xmlns:a16="http://schemas.microsoft.com/office/drawing/2014/main" id="{CFAABC87-454E-48B2-B8CA-62D19BC7CA5E}"/>
            </a:ext>
          </a:extLst>
        </xdr:cNvPr>
        <xdr:cNvCxnSpPr/>
      </xdr:nvCxnSpPr>
      <xdr:spPr>
        <a:xfrm flipV="1">
          <a:off x="7077075" y="9818905"/>
          <a:ext cx="809625"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64388</xdr:rowOff>
    </xdr:from>
    <xdr:to>
      <xdr:col>36</xdr:col>
      <xdr:colOff>165100</xdr:colOff>
      <xdr:row>60</xdr:row>
      <xdr:rowOff>165988</xdr:rowOff>
    </xdr:to>
    <xdr:sp macro="" textlink="">
      <xdr:nvSpPr>
        <xdr:cNvPr id="250" name="楕円 249">
          <a:extLst>
            <a:ext uri="{FF2B5EF4-FFF2-40B4-BE49-F238E27FC236}">
              <a16:creationId xmlns:a16="http://schemas.microsoft.com/office/drawing/2014/main" id="{D4E19012-74F4-4DCA-A8DE-D7C44645FEF3}"/>
            </a:ext>
          </a:extLst>
        </xdr:cNvPr>
        <xdr:cNvSpPr/>
      </xdr:nvSpPr>
      <xdr:spPr>
        <a:xfrm>
          <a:off x="6238875" y="97830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110974</xdr:rowOff>
    </xdr:from>
    <xdr:to>
      <xdr:col>41</xdr:col>
      <xdr:colOff>50800</xdr:colOff>
      <xdr:row>60</xdr:row>
      <xdr:rowOff>115188</xdr:rowOff>
    </xdr:to>
    <xdr:cxnSp macro="">
      <xdr:nvCxnSpPr>
        <xdr:cNvPr id="251" name="直線コネクタ 250">
          <a:extLst>
            <a:ext uri="{FF2B5EF4-FFF2-40B4-BE49-F238E27FC236}">
              <a16:creationId xmlns:a16="http://schemas.microsoft.com/office/drawing/2014/main" id="{F524D511-DE4D-4DC5-8076-097534AEC746}"/>
            </a:ext>
          </a:extLst>
        </xdr:cNvPr>
        <xdr:cNvCxnSpPr/>
      </xdr:nvCxnSpPr>
      <xdr:spPr>
        <a:xfrm flipV="1">
          <a:off x="6286500" y="9823299"/>
          <a:ext cx="790575"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902C5429-9F5F-4336-9C73-7110D8022C63}"/>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3BA1F030-FEDB-420A-911E-847978BF2B4A}"/>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CBC7BA99-FB28-466B-812F-6B43D51E86DF}"/>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F39E7C74-A6C0-4029-9DAB-8EEE177966ED}"/>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150545</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60B2BC6-1BFE-4198-99D2-774339A79684}"/>
            </a:ext>
          </a:extLst>
        </xdr:cNvPr>
        <xdr:cNvSpPr txBox="1"/>
      </xdr:nvSpPr>
      <xdr:spPr>
        <a:xfrm>
          <a:off x="8399995" y="954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167557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A362AE70-E929-4320-B453-827AEEF43D40}"/>
            </a:ext>
          </a:extLst>
        </xdr:cNvPr>
        <xdr:cNvSpPr txBox="1"/>
      </xdr:nvSpPr>
      <xdr:spPr>
        <a:xfrm>
          <a:off x="7609420" y="955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6851</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7A678AFB-7EF6-4412-84C7-B5F1234C6ED3}"/>
            </a:ext>
          </a:extLst>
        </xdr:cNvPr>
        <xdr:cNvSpPr txBox="1"/>
      </xdr:nvSpPr>
      <xdr:spPr>
        <a:xfrm>
          <a:off x="6818845" y="95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11065</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A79BCDF4-1D0C-4B32-B29E-B91D60FE857F}"/>
            </a:ext>
          </a:extLst>
        </xdr:cNvPr>
        <xdr:cNvSpPr txBox="1"/>
      </xdr:nvSpPr>
      <xdr:spPr>
        <a:xfrm>
          <a:off x="6009220" y="956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948BB54-0488-4BBD-B75C-D136BE88E1F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9F37C08-6312-4443-B0F6-81F0EFCA516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9C5CC31-3D71-432D-8A91-5CC71CB9F59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62DF1AA-C5D4-4D55-9EEB-7B456F83FBC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F8FEB5A-39C0-4495-9629-94262EF9905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8B11C38-2B7D-4883-A1D3-177C817C37B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32CA7BC-C8E9-4065-B136-B5A151B928AC}"/>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5A30BC8B-FB53-42BE-9730-D98F73496C2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C4542408-7CA7-4FC7-A638-32C3D4258BE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23A09CAA-E608-456B-89DF-5A3173D37A8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28A86121-162E-4340-8090-CF462ACB841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53A08C73-6BCB-4801-92C5-A99FE928496D}"/>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D4B1EA00-1C05-49C2-A916-7CCF42787C15}"/>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91F45118-895D-4045-B452-68A4F039F9CF}"/>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C8067B74-5479-4D84-8083-8D1FC8709E8E}"/>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949284FC-7C83-4F98-94BA-E506308A89AA}"/>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3CAB26C3-D8B0-46DE-97A8-C3DCA1A5A98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3B84B68-8D39-4DB9-B370-8D78B0A0DB5F}"/>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C532BA68-3488-4CFC-865D-E85B6A6F8C0D}"/>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FBADB9C8-5BAB-461C-92AE-219047B8965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82833A66-85C8-42A6-8448-290EA76D6D0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FA8AF10B-EA4F-407E-8C0F-F4890F0E339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B9145553-5C61-47E5-AE85-A63D181BB114}"/>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EF0C92D-480B-463C-82A0-4ED50EBE393D}"/>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20C328AC-2660-41E7-84A0-E24B167275A1}"/>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F29CDEE7-74FA-4BE6-AEA5-E5653225C789}"/>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5A0D9037-80BB-4D6A-AFFC-960A3D7C0683}"/>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ECFB9BE0-DC2C-4675-9940-6C6F76192769}"/>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5367247C-97F2-418E-AF87-67251B471595}"/>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094764B1-882B-4746-8C22-DB2831EC8D73}"/>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26486F70-9BE6-46B8-8A1C-1758F1429FB7}"/>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FF2C98D4-8A5A-4DDD-94BB-AE1A5774CD64}"/>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3D508579-9ADF-4D13-BEA6-3BE1553AC079}"/>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FA2F127-9BD7-4039-8695-F7FD0F3787C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D419134-F229-4D69-A7C5-F1D556B4CAE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429BE17-15EE-488E-AE44-4CA2B09F46D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A12B5FE-1DAC-40FE-91DA-A6DA897F6D6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095DEC2-F9BB-436B-B47B-CD3DA064CF4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5587</xdr:rowOff>
    </xdr:from>
    <xdr:to>
      <xdr:col>24</xdr:col>
      <xdr:colOff>114300</xdr:colOff>
      <xdr:row>84</xdr:row>
      <xdr:rowOff>107187</xdr:rowOff>
    </xdr:to>
    <xdr:sp macro="" textlink="">
      <xdr:nvSpPr>
        <xdr:cNvPr id="298" name="楕円 297">
          <a:extLst>
            <a:ext uri="{FF2B5EF4-FFF2-40B4-BE49-F238E27FC236}">
              <a16:creationId xmlns:a16="http://schemas.microsoft.com/office/drawing/2014/main" id="{9E6BCCCD-24CC-4EC6-9087-887DADA12FAF}"/>
            </a:ext>
          </a:extLst>
        </xdr:cNvPr>
        <xdr:cNvSpPr/>
      </xdr:nvSpPr>
      <xdr:spPr>
        <a:xfrm>
          <a:off x="4124325" y="136104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155464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643C6F86-AE3F-4CB1-9FE9-77AAEC341D7B}"/>
            </a:ext>
          </a:extLst>
        </xdr:cNvPr>
        <xdr:cNvSpPr txBox="1"/>
      </xdr:nvSpPr>
      <xdr:spPr>
        <a:xfrm>
          <a:off x="4219575" y="1359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0" name="楕円 299">
          <a:extLst>
            <a:ext uri="{FF2B5EF4-FFF2-40B4-BE49-F238E27FC236}">
              <a16:creationId xmlns:a16="http://schemas.microsoft.com/office/drawing/2014/main" id="{4C3F2D4A-37EB-441F-810B-6CA86B2137E1}"/>
            </a:ext>
          </a:extLst>
        </xdr:cNvPr>
        <xdr:cNvSpPr/>
      </xdr:nvSpPr>
      <xdr:spPr>
        <a:xfrm>
          <a:off x="3381375" y="13526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56387</xdr:rowOff>
    </xdr:to>
    <xdr:cxnSp macro="">
      <xdr:nvCxnSpPr>
        <xdr:cNvPr id="301" name="直線コネクタ 300">
          <a:extLst>
            <a:ext uri="{FF2B5EF4-FFF2-40B4-BE49-F238E27FC236}">
              <a16:creationId xmlns:a16="http://schemas.microsoft.com/office/drawing/2014/main" id="{753BFA01-366C-4036-99CC-F28301077DA3}"/>
            </a:ext>
          </a:extLst>
        </xdr:cNvPr>
        <xdr:cNvCxnSpPr/>
      </xdr:nvCxnSpPr>
      <xdr:spPr>
        <a:xfrm>
          <a:off x="3429000" y="13583920"/>
          <a:ext cx="752475"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7874</xdr:rowOff>
    </xdr:from>
    <xdr:to>
      <xdr:col>15</xdr:col>
      <xdr:colOff>101600</xdr:colOff>
      <xdr:row>83</xdr:row>
      <xdr:rowOff>109474</xdr:rowOff>
    </xdr:to>
    <xdr:sp macro="" textlink="">
      <xdr:nvSpPr>
        <xdr:cNvPr id="302" name="楕円 301">
          <a:extLst>
            <a:ext uri="{FF2B5EF4-FFF2-40B4-BE49-F238E27FC236}">
              <a16:creationId xmlns:a16="http://schemas.microsoft.com/office/drawing/2014/main" id="{515E3D32-F0E1-4C26-9A82-AC1DC48306D3}"/>
            </a:ext>
          </a:extLst>
        </xdr:cNvPr>
        <xdr:cNvSpPr/>
      </xdr:nvSpPr>
      <xdr:spPr>
        <a:xfrm>
          <a:off x="2571750" y="134508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58674</xdr:rowOff>
    </xdr:from>
    <xdr:to>
      <xdr:col>19</xdr:col>
      <xdr:colOff>177800</xdr:colOff>
      <xdr:row>83</xdr:row>
      <xdr:rowOff>140970</xdr:rowOff>
    </xdr:to>
    <xdr:cxnSp macro="">
      <xdr:nvCxnSpPr>
        <xdr:cNvPr id="303" name="直線コネクタ 302">
          <a:extLst>
            <a:ext uri="{FF2B5EF4-FFF2-40B4-BE49-F238E27FC236}">
              <a16:creationId xmlns:a16="http://schemas.microsoft.com/office/drawing/2014/main" id="{57297EC1-80D1-4E56-B8AE-B6465FC641E7}"/>
            </a:ext>
          </a:extLst>
        </xdr:cNvPr>
        <xdr:cNvCxnSpPr/>
      </xdr:nvCxnSpPr>
      <xdr:spPr>
        <a:xfrm>
          <a:off x="2619375" y="13498449"/>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142748</xdr:rowOff>
    </xdr:from>
    <xdr:to>
      <xdr:col>10</xdr:col>
      <xdr:colOff>165100</xdr:colOff>
      <xdr:row>83</xdr:row>
      <xdr:rowOff>72898</xdr:rowOff>
    </xdr:to>
    <xdr:sp macro="" textlink="">
      <xdr:nvSpPr>
        <xdr:cNvPr id="304" name="楕円 303">
          <a:extLst>
            <a:ext uri="{FF2B5EF4-FFF2-40B4-BE49-F238E27FC236}">
              <a16:creationId xmlns:a16="http://schemas.microsoft.com/office/drawing/2014/main" id="{4138A854-9D1D-4169-8444-A13FDD2E536D}"/>
            </a:ext>
          </a:extLst>
        </xdr:cNvPr>
        <xdr:cNvSpPr/>
      </xdr:nvSpPr>
      <xdr:spPr>
        <a:xfrm>
          <a:off x="1781175" y="134237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22098</xdr:rowOff>
    </xdr:from>
    <xdr:to>
      <xdr:col>15</xdr:col>
      <xdr:colOff>50800</xdr:colOff>
      <xdr:row>83</xdr:row>
      <xdr:rowOff>58674</xdr:rowOff>
    </xdr:to>
    <xdr:cxnSp macro="">
      <xdr:nvCxnSpPr>
        <xdr:cNvPr id="305" name="直線コネクタ 304">
          <a:extLst>
            <a:ext uri="{FF2B5EF4-FFF2-40B4-BE49-F238E27FC236}">
              <a16:creationId xmlns:a16="http://schemas.microsoft.com/office/drawing/2014/main" id="{E036C22A-1C9E-4E4A-A952-6BF04993072A}"/>
            </a:ext>
          </a:extLst>
        </xdr:cNvPr>
        <xdr:cNvCxnSpPr/>
      </xdr:nvCxnSpPr>
      <xdr:spPr>
        <a:xfrm>
          <a:off x="1828800" y="13461873"/>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131318</xdr:rowOff>
    </xdr:from>
    <xdr:to>
      <xdr:col>6</xdr:col>
      <xdr:colOff>38100</xdr:colOff>
      <xdr:row>82</xdr:row>
      <xdr:rowOff>61468</xdr:rowOff>
    </xdr:to>
    <xdr:sp macro="" textlink="">
      <xdr:nvSpPr>
        <xdr:cNvPr id="306" name="楕円 305">
          <a:extLst>
            <a:ext uri="{FF2B5EF4-FFF2-40B4-BE49-F238E27FC236}">
              <a16:creationId xmlns:a16="http://schemas.microsoft.com/office/drawing/2014/main" id="{359C843F-4459-4DC2-86C7-ABF021683674}"/>
            </a:ext>
          </a:extLst>
        </xdr:cNvPr>
        <xdr:cNvSpPr/>
      </xdr:nvSpPr>
      <xdr:spPr>
        <a:xfrm>
          <a:off x="981075" y="132472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83</xdr:row>
      <xdr:rowOff>22098</xdr:rowOff>
    </xdr:to>
    <xdr:cxnSp macro="">
      <xdr:nvCxnSpPr>
        <xdr:cNvPr id="307" name="直線コネクタ 306">
          <a:extLst>
            <a:ext uri="{FF2B5EF4-FFF2-40B4-BE49-F238E27FC236}">
              <a16:creationId xmlns:a16="http://schemas.microsoft.com/office/drawing/2014/main" id="{407D0149-ED8C-480F-BE72-CEBD24CB686C}"/>
            </a:ext>
          </a:extLst>
        </xdr:cNvPr>
        <xdr:cNvCxnSpPr/>
      </xdr:nvCxnSpPr>
      <xdr:spPr>
        <a:xfrm>
          <a:off x="1028700" y="13285343"/>
          <a:ext cx="8001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F592A7FC-58E8-44B3-9146-6BFE7FA9A56D}"/>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42058496-737C-4876-A284-606E233CC006}"/>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11BF20C5-F033-473B-9917-E1F7ED798675}"/>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ECF77F14-7CDF-4E8C-A27B-6626F531E04B}"/>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2" name="n_1mainValue【公営住宅】&#10;有形固定資産減価償却率">
          <a:extLst>
            <a:ext uri="{FF2B5EF4-FFF2-40B4-BE49-F238E27FC236}">
              <a16:creationId xmlns:a16="http://schemas.microsoft.com/office/drawing/2014/main" id="{A8B86CAB-D0F9-403D-9622-58F76BE15D7C}"/>
            </a:ext>
          </a:extLst>
        </xdr:cNvPr>
        <xdr:cNvSpPr txBox="1"/>
      </xdr:nvSpPr>
      <xdr:spPr>
        <a:xfrm>
          <a:off x="32391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100601</xdr:rowOff>
    </xdr:from>
    <xdr:ext cx="405111" cy="259045"/>
    <xdr:sp macro="" textlink="">
      <xdr:nvSpPr>
        <xdr:cNvPr id="313" name="n_2mainValue【公営住宅】&#10;有形固定資産減価償却率">
          <a:extLst>
            <a:ext uri="{FF2B5EF4-FFF2-40B4-BE49-F238E27FC236}">
              <a16:creationId xmlns:a16="http://schemas.microsoft.com/office/drawing/2014/main" id="{DFF64B2A-D0F0-4E49-B746-9475F94C8490}"/>
            </a:ext>
          </a:extLst>
        </xdr:cNvPr>
        <xdr:cNvSpPr txBox="1"/>
      </xdr:nvSpPr>
      <xdr:spPr>
        <a:xfrm>
          <a:off x="2439044" y="1354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64025</xdr:rowOff>
    </xdr:from>
    <xdr:ext cx="405111" cy="259045"/>
    <xdr:sp macro="" textlink="">
      <xdr:nvSpPr>
        <xdr:cNvPr id="314" name="n_3mainValue【公営住宅】&#10;有形固定資産減価償却率">
          <a:extLst>
            <a:ext uri="{FF2B5EF4-FFF2-40B4-BE49-F238E27FC236}">
              <a16:creationId xmlns:a16="http://schemas.microsoft.com/office/drawing/2014/main" id="{F36C13D2-1EB0-4979-A000-D5E9216D2E19}"/>
            </a:ext>
          </a:extLst>
        </xdr:cNvPr>
        <xdr:cNvSpPr txBox="1"/>
      </xdr:nvSpPr>
      <xdr:spPr>
        <a:xfrm>
          <a:off x="1648469" y="1350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52595</xdr:rowOff>
    </xdr:from>
    <xdr:ext cx="405111" cy="259045"/>
    <xdr:sp macro="" textlink="">
      <xdr:nvSpPr>
        <xdr:cNvPr id="315" name="n_4mainValue【公営住宅】&#10;有形固定資産減価償却率">
          <a:extLst>
            <a:ext uri="{FF2B5EF4-FFF2-40B4-BE49-F238E27FC236}">
              <a16:creationId xmlns:a16="http://schemas.microsoft.com/office/drawing/2014/main" id="{9FF010B2-6714-4C6B-8F82-F58BE8D5AD3E}"/>
            </a:ext>
          </a:extLst>
        </xdr:cNvPr>
        <xdr:cNvSpPr txBox="1"/>
      </xdr:nvSpPr>
      <xdr:spPr>
        <a:xfrm>
          <a:off x="848369" y="133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1AD0C552-FF91-4FAC-8EC6-168E8E6345A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E3DB400C-A188-4AB0-81C5-7B66208B4E2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DAA12C45-8859-450B-87F5-236FE7F73B1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EF725B68-620C-4F35-96AB-123B0627C75E}"/>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DDB52AA9-C424-488A-9390-E2CDB3ECAD4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6FC5A8E5-720A-4D30-B646-C1F6A1CCBBE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3D07C28-A2E1-4107-B815-6037FE6FAE1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45B9604-12F5-4CC1-A854-9324727118C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47280FB0-DE1D-4C39-BB9E-D7597DC2A14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A1F6ABA1-E5D7-4C5E-92C6-28EAF672F8F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2E08A5A6-7E65-45E1-B701-9AF617FA93B3}"/>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EFAC353B-D7A1-4390-96DE-4EFD7874A23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63F4D5DD-363C-4D29-9392-802C47C0EB33}"/>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F88A0503-A5B9-4AB5-9A11-632889515E58}"/>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94CD2848-EF33-4D2D-89DE-A3E3B23A61F6}"/>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D2A0C4C0-1C4A-49F0-AAFA-A9FB4D9593E7}"/>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6CE16EFE-CE10-4F5C-99A0-8AA307E2E223}"/>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3B031573-DCDB-4D9D-BE3D-D179D7BD6CAF}"/>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FB01070B-0E49-4FB9-BA20-2EA1D03A516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B4C5FD8-E63C-4405-B6D5-EA8614BB167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745B4F6C-229A-4FB8-8A03-24634585DF3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B1D335D1-596E-4097-A829-7950B309FFE1}"/>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A4D8039C-59A7-4DB2-BBF6-83CCDE7F5B2C}"/>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8C4B937E-3417-4CE5-B2A6-677FC4BFAE35}"/>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BBE22BBC-4C7D-4562-9471-549AA21D56C5}"/>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E8B7B34C-BD28-4247-AA3A-802039862C37}"/>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2FFA0208-801B-4C1F-A390-9114D06F5840}"/>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733939D2-C578-419E-AF4D-ACA2BDAD5133}"/>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E49FD044-A0A6-4F0D-9476-F3E672785E07}"/>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D1AD9E19-7801-4567-B374-9C9F17755B16}"/>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38A5F5D6-453B-4D94-BB2F-0F19330FB8B2}"/>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0FB4E748-7ACA-4D58-8B4A-334E2194670F}"/>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0739881-114B-46EB-8E6C-38CDF87EFA1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D08C36A-5AE5-43A0-B206-89EB9031698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5A50A2-6279-4818-99C2-D900EB970E8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8E8A4BE-CB36-41F1-ACBD-012F02C1483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F01EE2A-3E2F-474F-8843-CC30CEF7598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97943</xdr:rowOff>
    </xdr:from>
    <xdr:to>
      <xdr:col>55</xdr:col>
      <xdr:colOff>50800</xdr:colOff>
      <xdr:row>85</xdr:row>
      <xdr:rowOff>28093</xdr:rowOff>
    </xdr:to>
    <xdr:sp macro="" textlink="">
      <xdr:nvSpPr>
        <xdr:cNvPr id="353" name="楕円 352">
          <a:extLst>
            <a:ext uri="{FF2B5EF4-FFF2-40B4-BE49-F238E27FC236}">
              <a16:creationId xmlns:a16="http://schemas.microsoft.com/office/drawing/2014/main" id="{BD950644-365D-4F0C-84F8-C573E3402DDF}"/>
            </a:ext>
          </a:extLst>
        </xdr:cNvPr>
        <xdr:cNvSpPr/>
      </xdr:nvSpPr>
      <xdr:spPr>
        <a:xfrm>
          <a:off x="9401175" y="1369964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76370</xdr:rowOff>
    </xdr:from>
    <xdr:ext cx="469744" cy="259045"/>
    <xdr:sp macro="" textlink="">
      <xdr:nvSpPr>
        <xdr:cNvPr id="354" name="【公営住宅】&#10;一人当たり面積該当値テキスト">
          <a:extLst>
            <a:ext uri="{FF2B5EF4-FFF2-40B4-BE49-F238E27FC236}">
              <a16:creationId xmlns:a16="http://schemas.microsoft.com/office/drawing/2014/main" id="{13F3B1E4-C538-4FF6-9051-255EA608C207}"/>
            </a:ext>
          </a:extLst>
        </xdr:cNvPr>
        <xdr:cNvSpPr txBox="1"/>
      </xdr:nvSpPr>
      <xdr:spPr>
        <a:xfrm>
          <a:off x="9467850" y="136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355" name="楕円 354">
          <a:extLst>
            <a:ext uri="{FF2B5EF4-FFF2-40B4-BE49-F238E27FC236}">
              <a16:creationId xmlns:a16="http://schemas.microsoft.com/office/drawing/2014/main" id="{ED2C03ED-7647-461B-B6FF-72C419D0E556}"/>
            </a:ext>
          </a:extLst>
        </xdr:cNvPr>
        <xdr:cNvSpPr/>
      </xdr:nvSpPr>
      <xdr:spPr>
        <a:xfrm>
          <a:off x="8639175" y="137041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148743</xdr:rowOff>
    </xdr:from>
    <xdr:to>
      <xdr:col>55</xdr:col>
      <xdr:colOff>0</xdr:colOff>
      <xdr:row>84</xdr:row>
      <xdr:rowOff>150113</xdr:rowOff>
    </xdr:to>
    <xdr:cxnSp macro="">
      <xdr:nvCxnSpPr>
        <xdr:cNvPr id="356" name="直線コネクタ 355">
          <a:extLst>
            <a:ext uri="{FF2B5EF4-FFF2-40B4-BE49-F238E27FC236}">
              <a16:creationId xmlns:a16="http://schemas.microsoft.com/office/drawing/2014/main" id="{FE7BF95E-DA9E-4534-9042-BA60663A5785}"/>
            </a:ext>
          </a:extLst>
        </xdr:cNvPr>
        <xdr:cNvCxnSpPr/>
      </xdr:nvCxnSpPr>
      <xdr:spPr>
        <a:xfrm flipV="1">
          <a:off x="8686800" y="13747268"/>
          <a:ext cx="74295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99313</xdr:rowOff>
    </xdr:from>
    <xdr:to>
      <xdr:col>46</xdr:col>
      <xdr:colOff>38100</xdr:colOff>
      <xdr:row>85</xdr:row>
      <xdr:rowOff>29463</xdr:rowOff>
    </xdr:to>
    <xdr:sp macro="" textlink="">
      <xdr:nvSpPr>
        <xdr:cNvPr id="357" name="楕円 356">
          <a:extLst>
            <a:ext uri="{FF2B5EF4-FFF2-40B4-BE49-F238E27FC236}">
              <a16:creationId xmlns:a16="http://schemas.microsoft.com/office/drawing/2014/main" id="{14643EE1-9C4D-48EB-AF83-A6A350F4F4E6}"/>
            </a:ext>
          </a:extLst>
        </xdr:cNvPr>
        <xdr:cNvSpPr/>
      </xdr:nvSpPr>
      <xdr:spPr>
        <a:xfrm>
          <a:off x="7839075" y="137041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150113</xdr:rowOff>
    </xdr:from>
    <xdr:to>
      <xdr:col>50</xdr:col>
      <xdr:colOff>114300</xdr:colOff>
      <xdr:row>84</xdr:row>
      <xdr:rowOff>150113</xdr:rowOff>
    </xdr:to>
    <xdr:cxnSp macro="">
      <xdr:nvCxnSpPr>
        <xdr:cNvPr id="358" name="直線コネクタ 357">
          <a:extLst>
            <a:ext uri="{FF2B5EF4-FFF2-40B4-BE49-F238E27FC236}">
              <a16:creationId xmlns:a16="http://schemas.microsoft.com/office/drawing/2014/main" id="{93626D1E-F333-4B5E-9A8A-1D9A3C27086B}"/>
            </a:ext>
          </a:extLst>
        </xdr:cNvPr>
        <xdr:cNvCxnSpPr/>
      </xdr:nvCxnSpPr>
      <xdr:spPr>
        <a:xfrm>
          <a:off x="7886700" y="137518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a:extLst>
            <a:ext uri="{FF2B5EF4-FFF2-40B4-BE49-F238E27FC236}">
              <a16:creationId xmlns:a16="http://schemas.microsoft.com/office/drawing/2014/main" id="{DA4C8A35-96B6-44E1-866F-52F7B5FD9716}"/>
            </a:ext>
          </a:extLst>
        </xdr:cNvPr>
        <xdr:cNvSpPr/>
      </xdr:nvSpPr>
      <xdr:spPr>
        <a:xfrm>
          <a:off x="70294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152400</xdr:rowOff>
    </xdr:to>
    <xdr:cxnSp macro="">
      <xdr:nvCxnSpPr>
        <xdr:cNvPr id="360" name="直線コネクタ 359">
          <a:extLst>
            <a:ext uri="{FF2B5EF4-FFF2-40B4-BE49-F238E27FC236}">
              <a16:creationId xmlns:a16="http://schemas.microsoft.com/office/drawing/2014/main" id="{567F7E5B-7287-4DA9-A936-F68C53BDA5EC}"/>
            </a:ext>
          </a:extLst>
        </xdr:cNvPr>
        <xdr:cNvCxnSpPr/>
      </xdr:nvCxnSpPr>
      <xdr:spPr>
        <a:xfrm flipV="1">
          <a:off x="7077075" y="13751813"/>
          <a:ext cx="80962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102972</xdr:rowOff>
    </xdr:from>
    <xdr:to>
      <xdr:col>36</xdr:col>
      <xdr:colOff>165100</xdr:colOff>
      <xdr:row>85</xdr:row>
      <xdr:rowOff>33122</xdr:rowOff>
    </xdr:to>
    <xdr:sp macro="" textlink="">
      <xdr:nvSpPr>
        <xdr:cNvPr id="361" name="楕円 360">
          <a:extLst>
            <a:ext uri="{FF2B5EF4-FFF2-40B4-BE49-F238E27FC236}">
              <a16:creationId xmlns:a16="http://schemas.microsoft.com/office/drawing/2014/main" id="{59342E7B-BA50-49C5-A1E7-0BF17023F4C7}"/>
            </a:ext>
          </a:extLst>
        </xdr:cNvPr>
        <xdr:cNvSpPr/>
      </xdr:nvSpPr>
      <xdr:spPr>
        <a:xfrm>
          <a:off x="6238875" y="137078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153772</xdr:rowOff>
    </xdr:to>
    <xdr:cxnSp macro="">
      <xdr:nvCxnSpPr>
        <xdr:cNvPr id="362" name="直線コネクタ 361">
          <a:extLst>
            <a:ext uri="{FF2B5EF4-FFF2-40B4-BE49-F238E27FC236}">
              <a16:creationId xmlns:a16="http://schemas.microsoft.com/office/drawing/2014/main" id="{F3CD3699-03AB-461D-A26A-AE92BE7C61C5}"/>
            </a:ext>
          </a:extLst>
        </xdr:cNvPr>
        <xdr:cNvCxnSpPr/>
      </xdr:nvCxnSpPr>
      <xdr:spPr>
        <a:xfrm flipV="1">
          <a:off x="6286500" y="13754100"/>
          <a:ext cx="79057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EED49F8D-30B4-4F06-9D8F-D67197E27475}"/>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300F9FEE-A670-4AF4-9022-4D7ADBDAD3FE}"/>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F2F7B58E-0A8C-4DC8-8E73-107A1A41A692}"/>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432FF286-4367-4564-A892-7BEE53A639A1}"/>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20590</xdr:rowOff>
    </xdr:from>
    <xdr:ext cx="469744" cy="259045"/>
    <xdr:sp macro="" textlink="">
      <xdr:nvSpPr>
        <xdr:cNvPr id="367" name="n_1mainValue【公営住宅】&#10;一人当たり面積">
          <a:extLst>
            <a:ext uri="{FF2B5EF4-FFF2-40B4-BE49-F238E27FC236}">
              <a16:creationId xmlns:a16="http://schemas.microsoft.com/office/drawing/2014/main" id="{CDBC33E2-92A4-4DD4-B758-B60E74951AD3}"/>
            </a:ext>
          </a:extLst>
        </xdr:cNvPr>
        <xdr:cNvSpPr txBox="1"/>
      </xdr:nvSpPr>
      <xdr:spPr>
        <a:xfrm>
          <a:off x="8458277" y="1378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20590</xdr:rowOff>
    </xdr:from>
    <xdr:ext cx="469744" cy="259045"/>
    <xdr:sp macro="" textlink="">
      <xdr:nvSpPr>
        <xdr:cNvPr id="368" name="n_2mainValue【公営住宅】&#10;一人当たり面積">
          <a:extLst>
            <a:ext uri="{FF2B5EF4-FFF2-40B4-BE49-F238E27FC236}">
              <a16:creationId xmlns:a16="http://schemas.microsoft.com/office/drawing/2014/main" id="{2A69A836-1DB5-4AD8-9992-AE76E77C15A2}"/>
            </a:ext>
          </a:extLst>
        </xdr:cNvPr>
        <xdr:cNvSpPr txBox="1"/>
      </xdr:nvSpPr>
      <xdr:spPr>
        <a:xfrm>
          <a:off x="7677227" y="1378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公営住宅】&#10;一人当たり面積">
          <a:extLst>
            <a:ext uri="{FF2B5EF4-FFF2-40B4-BE49-F238E27FC236}">
              <a16:creationId xmlns:a16="http://schemas.microsoft.com/office/drawing/2014/main" id="{8029A4BA-D4F1-4B4B-BADB-24C6F2C34E33}"/>
            </a:ext>
          </a:extLst>
        </xdr:cNvPr>
        <xdr:cNvSpPr txBox="1"/>
      </xdr:nvSpPr>
      <xdr:spPr>
        <a:xfrm>
          <a:off x="68676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24249</xdr:rowOff>
    </xdr:from>
    <xdr:ext cx="469744" cy="259045"/>
    <xdr:sp macro="" textlink="">
      <xdr:nvSpPr>
        <xdr:cNvPr id="370" name="n_4mainValue【公営住宅】&#10;一人当たり面積">
          <a:extLst>
            <a:ext uri="{FF2B5EF4-FFF2-40B4-BE49-F238E27FC236}">
              <a16:creationId xmlns:a16="http://schemas.microsoft.com/office/drawing/2014/main" id="{61BF2178-D400-4596-8872-CEA970E1FF7F}"/>
            </a:ext>
          </a:extLst>
        </xdr:cNvPr>
        <xdr:cNvSpPr txBox="1"/>
      </xdr:nvSpPr>
      <xdr:spPr>
        <a:xfrm>
          <a:off x="6067502" y="137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778A4F43-6BFE-43A2-BF10-4A622BA03CE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8632839A-33CB-48ED-86B8-57764B7A277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5E4D484-4C99-488E-87AF-992FF273D0F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A58A1387-E6C1-4354-B061-65E0FF56D72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173AC13-C9AE-4C97-A037-D6CCE12BC2B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EB276B70-1C74-429F-AB28-04D3618F638F}"/>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4C3D180-9268-459C-8355-ACB35C0F641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42CA003-D73D-4079-A0F4-A3BE725D22D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EFB7176C-4300-4095-9866-34363F3FF46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F95F3B97-282F-478F-B3F3-1062A250E71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C744F1-630D-4711-A3A2-41783B411F4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16EA5099-F903-414E-A461-896DCE3822F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4685D714-FD62-4DBC-9C2F-682578DF8322}"/>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C2F213F5-187D-4951-BE99-51DE55445F3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998F97C9-FCCA-4D75-A3DE-D7304066C5D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86B526CD-56F5-4A7F-B8B5-BE1929368E08}"/>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7A7E3ED1-62E9-43D4-B3F1-8AAEAC7DA27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204D8C11-D11C-4942-863A-6CA3746C880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F2366CAF-958A-451F-9C87-0A05450B83A6}"/>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D3E4EDC3-7772-48A6-B2DF-B0675A5F9B4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F47AD8BB-1B1C-47FA-BEC0-2C6F14F2B4F2}"/>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8086A078-CFE0-4E8A-9B0A-6C25590337F5}"/>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7CDF6CCE-6C44-4708-8E69-F667E544D85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A65C7EC7-EF20-407B-8A8C-8858CA81EC5E}"/>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6A684ECA-C89F-4CBA-976A-4F7AF929F04C}"/>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5C575372-0C59-44E1-A8A2-4DCFDBD74ECC}"/>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EE5DD684-5F6A-46B0-903E-58A3394990AC}"/>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1C978C18-9001-4F92-A6EA-91B4E8B6E1A3}"/>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291FDA86-E40D-4438-BE07-F4D59DD85E8B}"/>
            </a:ext>
          </a:extLst>
        </xdr:cNvPr>
        <xdr:cNvSpPr txBox="1"/>
      </xdr:nvSpPr>
      <xdr:spPr>
        <a:xfrm>
          <a:off x="4219575" y="17353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015E45A5-DF3F-43E7-AED1-72484D4E69D9}"/>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079EA8CB-E8BD-46FF-B1CB-2B831DB91A9C}"/>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AA9606C8-C237-4353-A6E3-F1F456B7FA90}"/>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E903766A-B6B7-44AD-903A-5159247F6A9E}"/>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07A33304-CFCB-410C-B63F-66911C56E507}"/>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4986A28-4122-4D79-B135-6FB1154ED05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1905B96C-6EC4-42D0-9EC2-459F6E1EB2F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7057991-CE5A-40DB-A29E-06296C66E1A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5EAF6BE-CDD3-474E-AC5A-A502603E17C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15DD069-14EC-4D75-AA6B-0C38C416480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10" name="楕円 409">
          <a:extLst>
            <a:ext uri="{FF2B5EF4-FFF2-40B4-BE49-F238E27FC236}">
              <a16:creationId xmlns:a16="http://schemas.microsoft.com/office/drawing/2014/main" id="{C176F457-A76E-42C8-8EFD-20814F34A9AB}"/>
            </a:ext>
          </a:extLst>
        </xdr:cNvPr>
        <xdr:cNvSpPr/>
      </xdr:nvSpPr>
      <xdr:spPr>
        <a:xfrm>
          <a:off x="4124325" y="16999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13988</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3AF728A0-410A-46C3-B6B0-97DE36439640}"/>
            </a:ext>
          </a:extLst>
        </xdr:cNvPr>
        <xdr:cNvSpPr txBox="1"/>
      </xdr:nvSpPr>
      <xdr:spPr>
        <a:xfrm>
          <a:off x="4219575"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124461</xdr:rowOff>
    </xdr:from>
    <xdr:to>
      <xdr:col>20</xdr:col>
      <xdr:colOff>38100</xdr:colOff>
      <xdr:row>105</xdr:row>
      <xdr:rowOff>54611</xdr:rowOff>
    </xdr:to>
    <xdr:sp macro="" textlink="">
      <xdr:nvSpPr>
        <xdr:cNvPr id="412" name="楕円 411">
          <a:extLst>
            <a:ext uri="{FF2B5EF4-FFF2-40B4-BE49-F238E27FC236}">
              <a16:creationId xmlns:a16="http://schemas.microsoft.com/office/drawing/2014/main" id="{6E92FEE1-9389-422B-9B15-CB9DE1E96A69}"/>
            </a:ext>
          </a:extLst>
        </xdr:cNvPr>
        <xdr:cNvSpPr/>
      </xdr:nvSpPr>
      <xdr:spPr>
        <a:xfrm>
          <a:off x="3381375" y="169614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3811</xdr:rowOff>
    </xdr:from>
    <xdr:to>
      <xdr:col>24</xdr:col>
      <xdr:colOff>63500</xdr:colOff>
      <xdr:row>105</xdr:row>
      <xdr:rowOff>41911</xdr:rowOff>
    </xdr:to>
    <xdr:cxnSp macro="">
      <xdr:nvCxnSpPr>
        <xdr:cNvPr id="413" name="直線コネクタ 412">
          <a:extLst>
            <a:ext uri="{FF2B5EF4-FFF2-40B4-BE49-F238E27FC236}">
              <a16:creationId xmlns:a16="http://schemas.microsoft.com/office/drawing/2014/main" id="{01FA6655-24C5-4D64-AA68-2B635D3713B3}"/>
            </a:ext>
          </a:extLst>
        </xdr:cNvPr>
        <xdr:cNvCxnSpPr/>
      </xdr:nvCxnSpPr>
      <xdr:spPr>
        <a:xfrm>
          <a:off x="3429000" y="17009111"/>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414" name="楕円 413">
          <a:extLst>
            <a:ext uri="{FF2B5EF4-FFF2-40B4-BE49-F238E27FC236}">
              <a16:creationId xmlns:a16="http://schemas.microsoft.com/office/drawing/2014/main" id="{FBA8FAF3-B3A6-4084-8739-2DF79E0D3334}"/>
            </a:ext>
          </a:extLst>
        </xdr:cNvPr>
        <xdr:cNvSpPr/>
      </xdr:nvSpPr>
      <xdr:spPr>
        <a:xfrm>
          <a:off x="2571750" y="16923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137161</xdr:rowOff>
    </xdr:from>
    <xdr:to>
      <xdr:col>19</xdr:col>
      <xdr:colOff>177800</xdr:colOff>
      <xdr:row>105</xdr:row>
      <xdr:rowOff>3811</xdr:rowOff>
    </xdr:to>
    <xdr:cxnSp macro="">
      <xdr:nvCxnSpPr>
        <xdr:cNvPr id="415" name="直線コネクタ 414">
          <a:extLst>
            <a:ext uri="{FF2B5EF4-FFF2-40B4-BE49-F238E27FC236}">
              <a16:creationId xmlns:a16="http://schemas.microsoft.com/office/drawing/2014/main" id="{D47720AC-6165-46F5-9715-CA14ED198AFE}"/>
            </a:ext>
          </a:extLst>
        </xdr:cNvPr>
        <xdr:cNvCxnSpPr/>
      </xdr:nvCxnSpPr>
      <xdr:spPr>
        <a:xfrm>
          <a:off x="2619375" y="16980536"/>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53975</xdr:rowOff>
    </xdr:from>
    <xdr:to>
      <xdr:col>10</xdr:col>
      <xdr:colOff>165100</xdr:colOff>
      <xdr:row>104</xdr:row>
      <xdr:rowOff>155575</xdr:rowOff>
    </xdr:to>
    <xdr:sp macro="" textlink="">
      <xdr:nvSpPr>
        <xdr:cNvPr id="416" name="楕円 415">
          <a:extLst>
            <a:ext uri="{FF2B5EF4-FFF2-40B4-BE49-F238E27FC236}">
              <a16:creationId xmlns:a16="http://schemas.microsoft.com/office/drawing/2014/main" id="{21EE24F4-F5C0-474E-8B51-0159D65C6380}"/>
            </a:ext>
          </a:extLst>
        </xdr:cNvPr>
        <xdr:cNvSpPr/>
      </xdr:nvSpPr>
      <xdr:spPr>
        <a:xfrm>
          <a:off x="1781175" y="1689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104775</xdr:rowOff>
    </xdr:from>
    <xdr:to>
      <xdr:col>15</xdr:col>
      <xdr:colOff>50800</xdr:colOff>
      <xdr:row>104</xdr:row>
      <xdr:rowOff>137161</xdr:rowOff>
    </xdr:to>
    <xdr:cxnSp macro="">
      <xdr:nvCxnSpPr>
        <xdr:cNvPr id="417" name="直線コネクタ 416">
          <a:extLst>
            <a:ext uri="{FF2B5EF4-FFF2-40B4-BE49-F238E27FC236}">
              <a16:creationId xmlns:a16="http://schemas.microsoft.com/office/drawing/2014/main" id="{7A5BD3E3-E2DD-413E-BDFC-9547538E603D}"/>
            </a:ext>
          </a:extLst>
        </xdr:cNvPr>
        <xdr:cNvCxnSpPr/>
      </xdr:nvCxnSpPr>
      <xdr:spPr>
        <a:xfrm>
          <a:off x="1828800" y="16941800"/>
          <a:ext cx="790575"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18" name="楕円 417">
          <a:extLst>
            <a:ext uri="{FF2B5EF4-FFF2-40B4-BE49-F238E27FC236}">
              <a16:creationId xmlns:a16="http://schemas.microsoft.com/office/drawing/2014/main" id="{FB65C6E6-00AE-4E7F-B07A-D6BA568646A9}"/>
            </a:ext>
          </a:extLst>
        </xdr:cNvPr>
        <xdr:cNvSpPr/>
      </xdr:nvSpPr>
      <xdr:spPr>
        <a:xfrm>
          <a:off x="981075" y="168579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104775</xdr:rowOff>
    </xdr:to>
    <xdr:cxnSp macro="">
      <xdr:nvCxnSpPr>
        <xdr:cNvPr id="419" name="直線コネクタ 418">
          <a:extLst>
            <a:ext uri="{FF2B5EF4-FFF2-40B4-BE49-F238E27FC236}">
              <a16:creationId xmlns:a16="http://schemas.microsoft.com/office/drawing/2014/main" id="{0662CADB-136B-4535-A63A-066871C8C5C4}"/>
            </a:ext>
          </a:extLst>
        </xdr:cNvPr>
        <xdr:cNvCxnSpPr/>
      </xdr:nvCxnSpPr>
      <xdr:spPr>
        <a:xfrm>
          <a:off x="1028700" y="1690560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B5697822-7185-495F-A409-BBBB22E3CE13}"/>
            </a:ext>
          </a:extLst>
        </xdr:cNvPr>
        <xdr:cNvSpPr txBox="1"/>
      </xdr:nvSpPr>
      <xdr:spPr>
        <a:xfrm>
          <a:off x="3239144"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AB90F5D2-6130-4A26-B23D-25708DDFC7CE}"/>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7E64CE9F-FE1B-49E2-B4D3-72CC2F130F5F}"/>
            </a:ext>
          </a:extLst>
        </xdr:cNvPr>
        <xdr:cNvSpPr txBox="1"/>
      </xdr:nvSpPr>
      <xdr:spPr>
        <a:xfrm>
          <a:off x="1648469"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363D2D6A-8383-490A-A1E5-F8788AC1D174}"/>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71138</xdr:rowOff>
    </xdr:from>
    <xdr:ext cx="405111" cy="259045"/>
    <xdr:sp macro="" textlink="">
      <xdr:nvSpPr>
        <xdr:cNvPr id="424" name="n_1mainValue【港湾・漁港】&#10;有形固定資産減価償却率">
          <a:extLst>
            <a:ext uri="{FF2B5EF4-FFF2-40B4-BE49-F238E27FC236}">
              <a16:creationId xmlns:a16="http://schemas.microsoft.com/office/drawing/2014/main" id="{0A32F5F4-8557-4A3C-90E5-320C596D5B16}"/>
            </a:ext>
          </a:extLst>
        </xdr:cNvPr>
        <xdr:cNvSpPr txBox="1"/>
      </xdr:nvSpPr>
      <xdr:spPr>
        <a:xfrm>
          <a:off x="3239144" y="167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5" name="n_2mainValue【港湾・漁港】&#10;有形固定資産減価償却率">
          <a:extLst>
            <a:ext uri="{FF2B5EF4-FFF2-40B4-BE49-F238E27FC236}">
              <a16:creationId xmlns:a16="http://schemas.microsoft.com/office/drawing/2014/main" id="{52BFC21E-A1FF-4952-A6B8-15BB4B7715CF}"/>
            </a:ext>
          </a:extLst>
        </xdr:cNvPr>
        <xdr:cNvSpPr txBox="1"/>
      </xdr:nvSpPr>
      <xdr:spPr>
        <a:xfrm>
          <a:off x="2439044" y="1670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652</xdr:rowOff>
    </xdr:from>
    <xdr:ext cx="405111" cy="259045"/>
    <xdr:sp macro="" textlink="">
      <xdr:nvSpPr>
        <xdr:cNvPr id="426" name="n_3mainValue【港湾・漁港】&#10;有形固定資産減価償却率">
          <a:extLst>
            <a:ext uri="{FF2B5EF4-FFF2-40B4-BE49-F238E27FC236}">
              <a16:creationId xmlns:a16="http://schemas.microsoft.com/office/drawing/2014/main" id="{BAACE59D-CDBA-4F5D-9917-F5A2AF4B3376}"/>
            </a:ext>
          </a:extLst>
        </xdr:cNvPr>
        <xdr:cNvSpPr txBox="1"/>
      </xdr:nvSpPr>
      <xdr:spPr>
        <a:xfrm>
          <a:off x="1648469" y="1667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135907</xdr:rowOff>
    </xdr:from>
    <xdr:ext cx="405111" cy="259045"/>
    <xdr:sp macro="" textlink="">
      <xdr:nvSpPr>
        <xdr:cNvPr id="427" name="n_4mainValue【港湾・漁港】&#10;有形固定資産減価償却率">
          <a:extLst>
            <a:ext uri="{FF2B5EF4-FFF2-40B4-BE49-F238E27FC236}">
              <a16:creationId xmlns:a16="http://schemas.microsoft.com/office/drawing/2014/main" id="{8616B5AA-9E3F-42FD-BD89-FAABF1179D56}"/>
            </a:ext>
          </a:extLst>
        </xdr:cNvPr>
        <xdr:cNvSpPr txBox="1"/>
      </xdr:nvSpPr>
      <xdr:spPr>
        <a:xfrm>
          <a:off x="848369" y="1665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B6589C09-AE33-4300-93E8-19DB9EDE070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360A4077-09F2-428B-8B0B-0171E624A37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FD35218B-9086-4D16-AFD8-82B49BEC439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D3697D01-8733-46BA-90AF-E0EAA8ADC2D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D603B310-EF15-467B-8B0A-B55EF47F797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C51DE06B-9D3B-4E69-9AAE-8D0C2BBCC52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3C72A477-2787-41D8-895A-935AB56EEFA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BC1ED531-54CE-4D86-B13F-26A640E8828A}"/>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E9BC6B08-2996-488D-86AE-392632B926F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6DFC00E0-B541-4ADD-ADE9-8BDB714C89E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1D0307AD-1C73-475B-9823-420341097A9D}"/>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F1E06176-421F-438F-AC5D-131A9F005FE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D231F538-AEB4-483C-A2F0-CED53527803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5F18D322-533E-4231-AC1B-445165F75209}"/>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0C10FB81-A81C-48A3-9735-97FE8C42C8C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3878A60B-B274-444B-B820-851F45C6DEE0}"/>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F0AF6014-A98F-432F-9377-D44D1E67CE3E}"/>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69C6ACE3-774A-438B-8C25-16DAAD2D0088}"/>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353775F6-3B04-4F6C-8327-31A6A09D3DC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FB0AE25E-D31E-4673-A93E-F34F777307DF}"/>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9F8C6C30-DC0D-493D-87B7-CB80A8ABC46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F00DAA09-24A0-408B-A7A4-9787ECBA6FA3}"/>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BF3BDEAE-8AF6-45A2-8A2B-9E68A2379799}"/>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2471A285-CF84-48D2-B7CF-E3AC299BD8E2}"/>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F3C1A679-578A-43D0-9838-9EDE5617520A}"/>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9C180834-C407-4CCD-A984-8CBA93665D0D}"/>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ECDDACE8-9568-4C1C-ABBA-972A840C2407}"/>
            </a:ext>
          </a:extLst>
        </xdr:cNvPr>
        <xdr:cNvSpPr txBox="1"/>
      </xdr:nvSpPr>
      <xdr:spPr>
        <a:xfrm>
          <a:off x="9467850" y="1676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41A9438C-FEAC-4EE8-BD28-387C01C4D8FF}"/>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6DCBA4BE-0064-472A-A8E1-5C6A3885A4FC}"/>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67611A62-E1DE-4545-A3FD-D298020E8C2D}"/>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C17F5484-0137-4C89-B86C-902383610404}"/>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6FD75659-F897-41A8-88D2-8BA7A86807C8}"/>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ADA0EF8-5945-4450-9FDB-7D9AAEB40CE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99DC1B3A-A802-4C32-BE98-D92D71B1D8B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1053A71-2257-422F-8C8F-A0C1D644339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9B79E9D-B3CA-46CD-BBD9-4B0415D5E34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BBF94B1-EEAB-4983-8184-7CBDB82D70B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63805</xdr:rowOff>
    </xdr:from>
    <xdr:to>
      <xdr:col>55</xdr:col>
      <xdr:colOff>50800</xdr:colOff>
      <xdr:row>107</xdr:row>
      <xdr:rowOff>165405</xdr:rowOff>
    </xdr:to>
    <xdr:sp macro="" textlink="">
      <xdr:nvSpPr>
        <xdr:cNvPr id="465" name="楕円 464">
          <a:extLst>
            <a:ext uri="{FF2B5EF4-FFF2-40B4-BE49-F238E27FC236}">
              <a16:creationId xmlns:a16="http://schemas.microsoft.com/office/drawing/2014/main" id="{227131C0-C978-44B4-9005-DF2FD4431FC0}"/>
            </a:ext>
          </a:extLst>
        </xdr:cNvPr>
        <xdr:cNvSpPr/>
      </xdr:nvSpPr>
      <xdr:spPr>
        <a:xfrm>
          <a:off x="9401175" y="173929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42232</xdr:rowOff>
    </xdr:from>
    <xdr:ext cx="534377" cy="259045"/>
    <xdr:sp macro="" textlink="">
      <xdr:nvSpPr>
        <xdr:cNvPr id="466" name="【港湾・漁港】&#10;一人当たり有形固定資産（償却資産）額該当値テキスト">
          <a:extLst>
            <a:ext uri="{FF2B5EF4-FFF2-40B4-BE49-F238E27FC236}">
              <a16:creationId xmlns:a16="http://schemas.microsoft.com/office/drawing/2014/main" id="{34AFE35A-1611-44CF-8EE8-7D02221FFF94}"/>
            </a:ext>
          </a:extLst>
        </xdr:cNvPr>
        <xdr:cNvSpPr txBox="1"/>
      </xdr:nvSpPr>
      <xdr:spPr>
        <a:xfrm>
          <a:off x="9467850" y="173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64683</xdr:rowOff>
    </xdr:from>
    <xdr:to>
      <xdr:col>50</xdr:col>
      <xdr:colOff>165100</xdr:colOff>
      <xdr:row>107</xdr:row>
      <xdr:rowOff>166283</xdr:rowOff>
    </xdr:to>
    <xdr:sp macro="" textlink="">
      <xdr:nvSpPr>
        <xdr:cNvPr id="467" name="楕円 466">
          <a:extLst>
            <a:ext uri="{FF2B5EF4-FFF2-40B4-BE49-F238E27FC236}">
              <a16:creationId xmlns:a16="http://schemas.microsoft.com/office/drawing/2014/main" id="{E5990143-EAC2-43F6-884B-CE277ADD8423}"/>
            </a:ext>
          </a:extLst>
        </xdr:cNvPr>
        <xdr:cNvSpPr/>
      </xdr:nvSpPr>
      <xdr:spPr>
        <a:xfrm>
          <a:off x="8639175" y="173938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114605</xdr:rowOff>
    </xdr:from>
    <xdr:to>
      <xdr:col>55</xdr:col>
      <xdr:colOff>0</xdr:colOff>
      <xdr:row>107</xdr:row>
      <xdr:rowOff>115483</xdr:rowOff>
    </xdr:to>
    <xdr:cxnSp macro="">
      <xdr:nvCxnSpPr>
        <xdr:cNvPr id="468" name="直線コネクタ 467">
          <a:extLst>
            <a:ext uri="{FF2B5EF4-FFF2-40B4-BE49-F238E27FC236}">
              <a16:creationId xmlns:a16="http://schemas.microsoft.com/office/drawing/2014/main" id="{9FD6848B-EAE1-4261-A263-EBCED3314CE0}"/>
            </a:ext>
          </a:extLst>
        </xdr:cNvPr>
        <xdr:cNvCxnSpPr/>
      </xdr:nvCxnSpPr>
      <xdr:spPr>
        <a:xfrm flipV="1">
          <a:off x="8686800" y="17440580"/>
          <a:ext cx="74295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65314</xdr:rowOff>
    </xdr:from>
    <xdr:to>
      <xdr:col>46</xdr:col>
      <xdr:colOff>38100</xdr:colOff>
      <xdr:row>107</xdr:row>
      <xdr:rowOff>166914</xdr:rowOff>
    </xdr:to>
    <xdr:sp macro="" textlink="">
      <xdr:nvSpPr>
        <xdr:cNvPr id="469" name="楕円 468">
          <a:extLst>
            <a:ext uri="{FF2B5EF4-FFF2-40B4-BE49-F238E27FC236}">
              <a16:creationId xmlns:a16="http://schemas.microsoft.com/office/drawing/2014/main" id="{32E0B5B0-7A65-4E64-A154-9C69DB16CC13}"/>
            </a:ext>
          </a:extLst>
        </xdr:cNvPr>
        <xdr:cNvSpPr/>
      </xdr:nvSpPr>
      <xdr:spPr>
        <a:xfrm>
          <a:off x="7839075" y="173944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115483</xdr:rowOff>
    </xdr:from>
    <xdr:to>
      <xdr:col>50</xdr:col>
      <xdr:colOff>114300</xdr:colOff>
      <xdr:row>107</xdr:row>
      <xdr:rowOff>116114</xdr:rowOff>
    </xdr:to>
    <xdr:cxnSp macro="">
      <xdr:nvCxnSpPr>
        <xdr:cNvPr id="470" name="直線コネクタ 469">
          <a:extLst>
            <a:ext uri="{FF2B5EF4-FFF2-40B4-BE49-F238E27FC236}">
              <a16:creationId xmlns:a16="http://schemas.microsoft.com/office/drawing/2014/main" id="{D4ED14AE-4417-4A74-904C-75CD51D046FE}"/>
            </a:ext>
          </a:extLst>
        </xdr:cNvPr>
        <xdr:cNvCxnSpPr/>
      </xdr:nvCxnSpPr>
      <xdr:spPr>
        <a:xfrm flipV="1">
          <a:off x="7886700" y="17441458"/>
          <a:ext cx="8001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66904</xdr:rowOff>
    </xdr:from>
    <xdr:to>
      <xdr:col>41</xdr:col>
      <xdr:colOff>101600</xdr:colOff>
      <xdr:row>107</xdr:row>
      <xdr:rowOff>168504</xdr:rowOff>
    </xdr:to>
    <xdr:sp macro="" textlink="">
      <xdr:nvSpPr>
        <xdr:cNvPr id="471" name="楕円 470">
          <a:extLst>
            <a:ext uri="{FF2B5EF4-FFF2-40B4-BE49-F238E27FC236}">
              <a16:creationId xmlns:a16="http://schemas.microsoft.com/office/drawing/2014/main" id="{F55A12D5-17AA-48B2-86A8-62D05CC89A30}"/>
            </a:ext>
          </a:extLst>
        </xdr:cNvPr>
        <xdr:cNvSpPr/>
      </xdr:nvSpPr>
      <xdr:spPr>
        <a:xfrm>
          <a:off x="7029450" y="173897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116114</xdr:rowOff>
    </xdr:from>
    <xdr:to>
      <xdr:col>45</xdr:col>
      <xdr:colOff>177800</xdr:colOff>
      <xdr:row>107</xdr:row>
      <xdr:rowOff>117704</xdr:rowOff>
    </xdr:to>
    <xdr:cxnSp macro="">
      <xdr:nvCxnSpPr>
        <xdr:cNvPr id="472" name="直線コネクタ 471">
          <a:extLst>
            <a:ext uri="{FF2B5EF4-FFF2-40B4-BE49-F238E27FC236}">
              <a16:creationId xmlns:a16="http://schemas.microsoft.com/office/drawing/2014/main" id="{69C01ABB-1390-477B-8213-DA07EC41A725}"/>
            </a:ext>
          </a:extLst>
        </xdr:cNvPr>
        <xdr:cNvCxnSpPr/>
      </xdr:nvCxnSpPr>
      <xdr:spPr>
        <a:xfrm flipV="1">
          <a:off x="7077075" y="17442089"/>
          <a:ext cx="809625"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67563</xdr:rowOff>
    </xdr:from>
    <xdr:to>
      <xdr:col>36</xdr:col>
      <xdr:colOff>165100</xdr:colOff>
      <xdr:row>107</xdr:row>
      <xdr:rowOff>169163</xdr:rowOff>
    </xdr:to>
    <xdr:sp macro="" textlink="">
      <xdr:nvSpPr>
        <xdr:cNvPr id="473" name="楕円 472">
          <a:extLst>
            <a:ext uri="{FF2B5EF4-FFF2-40B4-BE49-F238E27FC236}">
              <a16:creationId xmlns:a16="http://schemas.microsoft.com/office/drawing/2014/main" id="{3C482815-F22B-442C-BFB4-1B6F69008290}"/>
            </a:ext>
          </a:extLst>
        </xdr:cNvPr>
        <xdr:cNvSpPr/>
      </xdr:nvSpPr>
      <xdr:spPr>
        <a:xfrm>
          <a:off x="6238875" y="173903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117704</xdr:rowOff>
    </xdr:from>
    <xdr:to>
      <xdr:col>41</xdr:col>
      <xdr:colOff>50800</xdr:colOff>
      <xdr:row>107</xdr:row>
      <xdr:rowOff>118363</xdr:rowOff>
    </xdr:to>
    <xdr:cxnSp macro="">
      <xdr:nvCxnSpPr>
        <xdr:cNvPr id="474" name="直線コネクタ 473">
          <a:extLst>
            <a:ext uri="{FF2B5EF4-FFF2-40B4-BE49-F238E27FC236}">
              <a16:creationId xmlns:a16="http://schemas.microsoft.com/office/drawing/2014/main" id="{774CE6D6-CD50-4A34-935C-09D2349E252C}"/>
            </a:ext>
          </a:extLst>
        </xdr:cNvPr>
        <xdr:cNvCxnSpPr/>
      </xdr:nvCxnSpPr>
      <xdr:spPr>
        <a:xfrm flipV="1">
          <a:off x="6286500" y="17446854"/>
          <a:ext cx="790575"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946927F9-7B68-4D4A-9C0B-2DA2E7A50BCC}"/>
            </a:ext>
          </a:extLst>
        </xdr:cNvPr>
        <xdr:cNvSpPr txBox="1"/>
      </xdr:nvSpPr>
      <xdr:spPr>
        <a:xfrm>
          <a:off x="8429136"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9457A0F8-C21B-4673-9E95-03855032402D}"/>
            </a:ext>
          </a:extLst>
        </xdr:cNvPr>
        <xdr:cNvSpPr txBox="1"/>
      </xdr:nvSpPr>
      <xdr:spPr>
        <a:xfrm>
          <a:off x="764808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EDA5C876-2CCC-4034-8EBF-FA750DA17319}"/>
            </a:ext>
          </a:extLst>
        </xdr:cNvPr>
        <xdr:cNvSpPr txBox="1"/>
      </xdr:nvSpPr>
      <xdr:spPr>
        <a:xfrm>
          <a:off x="68479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8185587A-1714-4B89-A307-9EB631BD39D9}"/>
            </a:ext>
          </a:extLst>
        </xdr:cNvPr>
        <xdr:cNvSpPr txBox="1"/>
      </xdr:nvSpPr>
      <xdr:spPr>
        <a:xfrm>
          <a:off x="603836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157410</xdr:rowOff>
    </xdr:from>
    <xdr:ext cx="534377" cy="259045"/>
    <xdr:sp macro="" textlink="">
      <xdr:nvSpPr>
        <xdr:cNvPr id="479" name="n_1mainValue【港湾・漁港】&#10;一人当たり有形固定資産（償却資産）額">
          <a:extLst>
            <a:ext uri="{FF2B5EF4-FFF2-40B4-BE49-F238E27FC236}">
              <a16:creationId xmlns:a16="http://schemas.microsoft.com/office/drawing/2014/main" id="{6ECC0A1F-1247-437D-9B40-7A791447BCAE}"/>
            </a:ext>
          </a:extLst>
        </xdr:cNvPr>
        <xdr:cNvSpPr txBox="1"/>
      </xdr:nvSpPr>
      <xdr:spPr>
        <a:xfrm>
          <a:off x="8429136" y="174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158041</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71179F4F-BAB6-466F-B130-02D2C774E322}"/>
            </a:ext>
          </a:extLst>
        </xdr:cNvPr>
        <xdr:cNvSpPr txBox="1"/>
      </xdr:nvSpPr>
      <xdr:spPr>
        <a:xfrm>
          <a:off x="7648086" y="174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159631</xdr:rowOff>
    </xdr:from>
    <xdr:ext cx="534377" cy="259045"/>
    <xdr:sp macro="" textlink="">
      <xdr:nvSpPr>
        <xdr:cNvPr id="481" name="n_3mainValue【港湾・漁港】&#10;一人当たり有形固定資産（償却資産）額">
          <a:extLst>
            <a:ext uri="{FF2B5EF4-FFF2-40B4-BE49-F238E27FC236}">
              <a16:creationId xmlns:a16="http://schemas.microsoft.com/office/drawing/2014/main" id="{1197FDA7-4E77-491F-8028-11A3B2005358}"/>
            </a:ext>
          </a:extLst>
        </xdr:cNvPr>
        <xdr:cNvSpPr txBox="1"/>
      </xdr:nvSpPr>
      <xdr:spPr>
        <a:xfrm>
          <a:off x="6847986" y="174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160290</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4C8CA814-5C47-42A9-95E1-2C59CAABD121}"/>
            </a:ext>
          </a:extLst>
        </xdr:cNvPr>
        <xdr:cNvSpPr txBox="1"/>
      </xdr:nvSpPr>
      <xdr:spPr>
        <a:xfrm>
          <a:off x="6038361" y="17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F381E710-363C-4B84-BE87-9D371EAE655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9BC6330-F99E-4867-B6D6-D7586323CA12}"/>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81588446-DBFB-4082-BABE-C89E8689B84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3D5AB4EE-3F52-4332-83B6-72308D29BD8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61AD0D0B-1492-41D7-B351-0DD757E64C1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24289388-D001-41B0-867E-11E01550A706}"/>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BFEA0384-6D1A-4AFC-9E36-CED68347CBCA}"/>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C4D36D57-0030-4FE5-9BB9-BA800F35D27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5CCA30B4-D1BA-40FB-B6B0-2C99D3F6A48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A9C9BE5D-4A4D-4A70-A18E-21508CF7610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90A21C97-FDF1-4314-8A46-2743474B8758}"/>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B757DED2-8353-4318-8B7A-FDBFD069F36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6C88A8A0-377A-4CD9-89E6-37451C401A0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0FC33BB1-C695-456C-9662-2DB21F64F081}"/>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F6FBF3D2-89C8-4858-A866-8025E9850F6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8E7183FF-B3A9-44B9-B626-233C95F18EAB}"/>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75B1471C-F54E-4428-B426-3F14D011B0D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B5AA58C-1C07-436A-A445-450C7F777B84}"/>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B37152AD-1D3F-4773-9875-8CB5CC1F8308}"/>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5F567E60-7F9A-46C8-8393-FBF7EF5855D4}"/>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C53FFDB4-2B58-45FF-8A34-9A6D63DBB993}"/>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7023EBA8-D06B-4F16-BE7D-E60EB7C0B936}"/>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6AE1EFFA-E18C-4271-BD0B-75A785D2DE8B}"/>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91150EC2-4EF8-4F1B-B4F9-3ECA176C4CD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19394484-124C-4248-852F-F5AA8F7DD53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BDD0DC8D-0019-4F12-BA1E-898A2893585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78527B99-2659-48F2-80D3-145046FCAAC9}"/>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AD747684-2C87-4F21-BEEE-370625B152E9}"/>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473A796A-B163-4765-ACF1-7B9DBE3F1ACC}"/>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716CB093-FB2C-4430-BD82-BE9F495D4F17}"/>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D840EE2A-5CDC-470A-9B26-54D1DF9B8371}"/>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2BA77017-390F-4B28-9679-26C363C1C537}"/>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B0B0E760-1F23-406C-AE4D-A612754CCBAB}"/>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70EE60BB-BD0C-4B94-91F6-8E7B8AFEA45E}"/>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8D5556EE-F3FA-4DAE-89E9-320319ECDD99}"/>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E9E6ED9F-2428-479B-AF11-0429FED9EAEB}"/>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7010F411-156D-4851-B6AB-AFB42F1B961B}"/>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51BEDDF1-0C18-4F3B-8BC6-BC2649BA4FB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1A121B7-AA5D-454D-BB7F-FF5B6B896B3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3171D43-D1AA-4A94-9C1A-A3F46F4F83E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3E6087D-8F11-48B9-8861-3F36986AB6D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E10C9BC-6E6A-4A87-AD4F-D2DABC784F4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525" name="楕円 524">
          <a:extLst>
            <a:ext uri="{FF2B5EF4-FFF2-40B4-BE49-F238E27FC236}">
              <a16:creationId xmlns:a16="http://schemas.microsoft.com/office/drawing/2014/main" id="{104A8EFC-3E57-4425-9E9A-59E339BC6088}"/>
            </a:ext>
          </a:extLst>
        </xdr:cNvPr>
        <xdr:cNvSpPr/>
      </xdr:nvSpPr>
      <xdr:spPr>
        <a:xfrm>
          <a:off x="14649450" y="63026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2E4E1E59-7A25-4933-9A68-D47BAFD59843}"/>
            </a:ext>
          </a:extLst>
        </xdr:cNvPr>
        <xdr:cNvSpPr txBox="1"/>
      </xdr:nvSpPr>
      <xdr:spPr>
        <a:xfrm>
          <a:off x="14735175" y="62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527" name="楕円 526">
          <a:extLst>
            <a:ext uri="{FF2B5EF4-FFF2-40B4-BE49-F238E27FC236}">
              <a16:creationId xmlns:a16="http://schemas.microsoft.com/office/drawing/2014/main" id="{0FEF3CAC-F762-4954-BCAA-E43EC50586F2}"/>
            </a:ext>
          </a:extLst>
        </xdr:cNvPr>
        <xdr:cNvSpPr/>
      </xdr:nvSpPr>
      <xdr:spPr>
        <a:xfrm>
          <a:off x="13887450" y="62503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28847</xdr:rowOff>
    </xdr:to>
    <xdr:cxnSp macro="">
      <xdr:nvCxnSpPr>
        <xdr:cNvPr id="528" name="直線コネクタ 527">
          <a:extLst>
            <a:ext uri="{FF2B5EF4-FFF2-40B4-BE49-F238E27FC236}">
              <a16:creationId xmlns:a16="http://schemas.microsoft.com/office/drawing/2014/main" id="{37330C55-48D2-41DE-8797-5F44748D3F95}"/>
            </a:ext>
          </a:extLst>
        </xdr:cNvPr>
        <xdr:cNvCxnSpPr/>
      </xdr:nvCxnSpPr>
      <xdr:spPr>
        <a:xfrm>
          <a:off x="13935075" y="6298021"/>
          <a:ext cx="762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楕円 528">
          <a:extLst>
            <a:ext uri="{FF2B5EF4-FFF2-40B4-BE49-F238E27FC236}">
              <a16:creationId xmlns:a16="http://schemas.microsoft.com/office/drawing/2014/main" id="{9AE8AC97-CD29-44FF-9EFA-C331519579E0}"/>
            </a:ext>
          </a:extLst>
        </xdr:cNvPr>
        <xdr:cNvSpPr/>
      </xdr:nvSpPr>
      <xdr:spPr>
        <a:xfrm>
          <a:off x="13096875" y="61883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85997</xdr:rowOff>
    </xdr:from>
    <xdr:to>
      <xdr:col>81</xdr:col>
      <xdr:colOff>50800</xdr:colOff>
      <xdr:row>38</xdr:row>
      <xdr:rowOff>148046</xdr:rowOff>
    </xdr:to>
    <xdr:cxnSp macro="">
      <xdr:nvCxnSpPr>
        <xdr:cNvPr id="530" name="直線コネクタ 529">
          <a:extLst>
            <a:ext uri="{FF2B5EF4-FFF2-40B4-BE49-F238E27FC236}">
              <a16:creationId xmlns:a16="http://schemas.microsoft.com/office/drawing/2014/main" id="{CC8A4F4E-9918-4D9C-B65F-3F9225490240}"/>
            </a:ext>
          </a:extLst>
        </xdr:cNvPr>
        <xdr:cNvCxnSpPr/>
      </xdr:nvCxnSpPr>
      <xdr:spPr>
        <a:xfrm>
          <a:off x="13144500" y="6235972"/>
          <a:ext cx="79057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1" name="楕円 530">
          <a:extLst>
            <a:ext uri="{FF2B5EF4-FFF2-40B4-BE49-F238E27FC236}">
              <a16:creationId xmlns:a16="http://schemas.microsoft.com/office/drawing/2014/main" id="{C29FE464-E879-43E7-B7C8-2DC7B88FE914}"/>
            </a:ext>
          </a:extLst>
        </xdr:cNvPr>
        <xdr:cNvSpPr/>
      </xdr:nvSpPr>
      <xdr:spPr>
        <a:xfrm>
          <a:off x="12296775" y="61623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85997</xdr:rowOff>
    </xdr:to>
    <xdr:cxnSp macro="">
      <xdr:nvCxnSpPr>
        <xdr:cNvPr id="532" name="直線コネクタ 531">
          <a:extLst>
            <a:ext uri="{FF2B5EF4-FFF2-40B4-BE49-F238E27FC236}">
              <a16:creationId xmlns:a16="http://schemas.microsoft.com/office/drawing/2014/main" id="{9CC86467-1F1B-4475-8089-8658712C804D}"/>
            </a:ext>
          </a:extLst>
        </xdr:cNvPr>
        <xdr:cNvCxnSpPr/>
      </xdr:nvCxnSpPr>
      <xdr:spPr>
        <a:xfrm>
          <a:off x="12344400" y="6219462"/>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111942</xdr:rowOff>
    </xdr:from>
    <xdr:to>
      <xdr:col>67</xdr:col>
      <xdr:colOff>101600</xdr:colOff>
      <xdr:row>38</xdr:row>
      <xdr:rowOff>42092</xdr:rowOff>
    </xdr:to>
    <xdr:sp macro="" textlink="">
      <xdr:nvSpPr>
        <xdr:cNvPr id="533" name="楕円 532">
          <a:extLst>
            <a:ext uri="{FF2B5EF4-FFF2-40B4-BE49-F238E27FC236}">
              <a16:creationId xmlns:a16="http://schemas.microsoft.com/office/drawing/2014/main" id="{067CD609-BDC8-4E09-AEF3-C4EE48FCBBD1}"/>
            </a:ext>
          </a:extLst>
        </xdr:cNvPr>
        <xdr:cNvSpPr/>
      </xdr:nvSpPr>
      <xdr:spPr>
        <a:xfrm>
          <a:off x="11487150" y="61031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63137</xdr:rowOff>
    </xdr:to>
    <xdr:cxnSp macro="">
      <xdr:nvCxnSpPr>
        <xdr:cNvPr id="534" name="直線コネクタ 533">
          <a:extLst>
            <a:ext uri="{FF2B5EF4-FFF2-40B4-BE49-F238E27FC236}">
              <a16:creationId xmlns:a16="http://schemas.microsoft.com/office/drawing/2014/main" id="{39E10A05-A17B-4E37-BF6D-D93932BDDE68}"/>
            </a:ext>
          </a:extLst>
        </xdr:cNvPr>
        <xdr:cNvCxnSpPr/>
      </xdr:nvCxnSpPr>
      <xdr:spPr>
        <a:xfrm>
          <a:off x="11534775" y="6150791"/>
          <a:ext cx="80962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FA26A98C-202C-4B8D-AF9C-559E579D4AD4}"/>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3CFB68F-E30D-4D9A-AB48-37C3D7DE378F}"/>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80FE5FC1-DFF4-470A-8619-E9CA8D8C3F61}"/>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D514C84C-AB96-4196-8EF1-8560D2B7205B}"/>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18523</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17C77BE5-5E48-453B-AFE5-A84B9DF8D4E5}"/>
            </a:ext>
          </a:extLst>
        </xdr:cNvPr>
        <xdr:cNvSpPr txBox="1"/>
      </xdr:nvSpPr>
      <xdr:spPr>
        <a:xfrm>
          <a:off x="1374521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1ADCB534-9A8F-4188-AAD9-6FE5497C3325}"/>
            </a:ext>
          </a:extLst>
        </xdr:cNvPr>
        <xdr:cNvSpPr txBox="1"/>
      </xdr:nvSpPr>
      <xdr:spPr>
        <a:xfrm>
          <a:off x="12964169"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D1C5595E-D6F4-4127-9076-1D0FB04D80DE}"/>
            </a:ext>
          </a:extLst>
        </xdr:cNvPr>
        <xdr:cNvSpPr txBox="1"/>
      </xdr:nvSpPr>
      <xdr:spPr>
        <a:xfrm>
          <a:off x="12164069"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58619</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11F94D56-EBF6-4108-A4BA-91FA8F6FF24E}"/>
            </a:ext>
          </a:extLst>
        </xdr:cNvPr>
        <xdr:cNvSpPr txBox="1"/>
      </xdr:nvSpPr>
      <xdr:spPr>
        <a:xfrm>
          <a:off x="113544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228FA27-8E7C-4B9B-8B45-83863269187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32FA3CF-F3C3-40F7-A284-6403D45632D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177B2036-FFC5-4202-9230-6C6C13BFAF45}"/>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BE87DE1E-3A67-4C09-ACC4-1FB652C7AD9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AC1558A7-2F07-4AB8-BF9A-A4EBCF9BBE4A}"/>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261DAF0-A45C-413F-8462-9BA92ADF622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FFF42D62-BC43-46AF-882A-E6007C03729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7756AD1B-BE0E-48E3-A094-2A85122EF02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B7F9F5C-66CC-42C6-9DE5-7C46CD86FC9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2DBBABA3-8091-4A38-974C-6F1E2E21B7A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12D7D1E2-D25D-4E10-9F20-385168F098EB}"/>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DF89F0BC-1860-4AC4-A7EB-DAFAA043B2B6}"/>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CFA124D2-0C4D-4D44-A0D0-33B0009111A0}"/>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BD432301-DB04-4910-8080-87188E73A5E1}"/>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EED7B97D-309E-4CD2-BF1F-78B18F16C781}"/>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14A1AA73-E79F-4F37-A764-33AC55A9BBB2}"/>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1B85BA56-E5D7-4C3A-98D0-6708F25678D5}"/>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C3B8873B-9073-43A0-B72C-C180A381B271}"/>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57F82F9D-4C7A-4297-8398-678A165C8AE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17B882FB-76C7-4944-82F7-35F8AFD9C160}"/>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8F740A55-E876-4504-AE96-772244122CE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76119F2A-1271-4E27-BD5D-22B975390199}"/>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8D611D05-C70B-4D6D-ACB0-0DF6CA8077B8}"/>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462A6133-5E21-4D4D-8959-27980E128129}"/>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D7AAD564-7211-4444-B533-1E30DEB4F1F2}"/>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FAF92AFA-ED2A-43BC-AB39-5F3F9B69E678}"/>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8E2A28D9-87F3-4C4C-AD27-FB7506A65F85}"/>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2B8FE4EC-0B98-4E54-B364-4B28F2B60D4C}"/>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8B3878EF-1804-49B2-8732-1AE63DEF7994}"/>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70CE31FD-3FC1-4D86-ACE4-6B9967FCD9AC}"/>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3D5E7A60-D503-4FA7-8C14-E89B1ADE02BA}"/>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EAA833B6-83E4-495D-8ADE-9D4A62A77FCC}"/>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9BF924A-6348-4F5C-AF6F-E7756B7638D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9B20F9EC-CAC4-4FF0-A241-E9CB491A81A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55EF2AA-44DD-4CF2-92C2-7C541B4CDE9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295B68A-E06E-4859-8161-4CBEE3C5655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44D1048-8EEE-481D-957E-5591B81678D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580" name="楕円 579">
          <a:extLst>
            <a:ext uri="{FF2B5EF4-FFF2-40B4-BE49-F238E27FC236}">
              <a16:creationId xmlns:a16="http://schemas.microsoft.com/office/drawing/2014/main" id="{2B8F06A6-6D54-4C4E-8B75-FA42BA17BFBF}"/>
            </a:ext>
          </a:extLst>
        </xdr:cNvPr>
        <xdr:cNvSpPr/>
      </xdr:nvSpPr>
      <xdr:spPr>
        <a:xfrm>
          <a:off x="19897725" y="58761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7CDE4439-AB9A-41E5-9F8E-B9A604E85C88}"/>
            </a:ext>
          </a:extLst>
        </xdr:cNvPr>
        <xdr:cNvSpPr txBox="1"/>
      </xdr:nvSpPr>
      <xdr:spPr>
        <a:xfrm>
          <a:off x="19992975" y="573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582" name="楕円 581">
          <a:extLst>
            <a:ext uri="{FF2B5EF4-FFF2-40B4-BE49-F238E27FC236}">
              <a16:creationId xmlns:a16="http://schemas.microsoft.com/office/drawing/2014/main" id="{6879EF87-6E99-42DD-A48D-2FA78EB6AC67}"/>
            </a:ext>
          </a:extLst>
        </xdr:cNvPr>
        <xdr:cNvSpPr/>
      </xdr:nvSpPr>
      <xdr:spPr>
        <a:xfrm>
          <a:off x="19154775" y="586066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94488</xdr:rowOff>
    </xdr:to>
    <xdr:cxnSp macro="">
      <xdr:nvCxnSpPr>
        <xdr:cNvPr id="583" name="直線コネクタ 582">
          <a:extLst>
            <a:ext uri="{FF2B5EF4-FFF2-40B4-BE49-F238E27FC236}">
              <a16:creationId xmlns:a16="http://schemas.microsoft.com/office/drawing/2014/main" id="{CE226C44-B26B-429A-9510-39CDA131721A}"/>
            </a:ext>
          </a:extLst>
        </xdr:cNvPr>
        <xdr:cNvCxnSpPr/>
      </xdr:nvCxnSpPr>
      <xdr:spPr>
        <a:xfrm>
          <a:off x="19202400" y="5917819"/>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584" name="楕円 583">
          <a:extLst>
            <a:ext uri="{FF2B5EF4-FFF2-40B4-BE49-F238E27FC236}">
              <a16:creationId xmlns:a16="http://schemas.microsoft.com/office/drawing/2014/main" id="{71B7C552-08F1-4723-BFD0-34B830169344}"/>
            </a:ext>
          </a:extLst>
        </xdr:cNvPr>
        <xdr:cNvSpPr/>
      </xdr:nvSpPr>
      <xdr:spPr>
        <a:xfrm>
          <a:off x="18345150" y="58761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94488</xdr:rowOff>
    </xdr:to>
    <xdr:cxnSp macro="">
      <xdr:nvCxnSpPr>
        <xdr:cNvPr id="585" name="直線コネクタ 584">
          <a:extLst>
            <a:ext uri="{FF2B5EF4-FFF2-40B4-BE49-F238E27FC236}">
              <a16:creationId xmlns:a16="http://schemas.microsoft.com/office/drawing/2014/main" id="{C0D99107-11AE-4FF2-AD93-45C7B37963EE}"/>
            </a:ext>
          </a:extLst>
        </xdr:cNvPr>
        <xdr:cNvCxnSpPr/>
      </xdr:nvCxnSpPr>
      <xdr:spPr>
        <a:xfrm flipV="1">
          <a:off x="18392775" y="5917819"/>
          <a:ext cx="80962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52832</xdr:rowOff>
    </xdr:from>
    <xdr:to>
      <xdr:col>102</xdr:col>
      <xdr:colOff>165100</xdr:colOff>
      <xdr:row>36</xdr:row>
      <xdr:rowOff>154432</xdr:rowOff>
    </xdr:to>
    <xdr:sp macro="" textlink="">
      <xdr:nvSpPr>
        <xdr:cNvPr id="586" name="楕円 585">
          <a:extLst>
            <a:ext uri="{FF2B5EF4-FFF2-40B4-BE49-F238E27FC236}">
              <a16:creationId xmlns:a16="http://schemas.microsoft.com/office/drawing/2014/main" id="{D2BB47B6-3629-4553-9C2C-D01A1C686863}"/>
            </a:ext>
          </a:extLst>
        </xdr:cNvPr>
        <xdr:cNvSpPr/>
      </xdr:nvSpPr>
      <xdr:spPr>
        <a:xfrm>
          <a:off x="17554575" y="5878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94488</xdr:rowOff>
    </xdr:from>
    <xdr:to>
      <xdr:col>107</xdr:col>
      <xdr:colOff>50800</xdr:colOff>
      <xdr:row>36</xdr:row>
      <xdr:rowOff>103632</xdr:rowOff>
    </xdr:to>
    <xdr:cxnSp macro="">
      <xdr:nvCxnSpPr>
        <xdr:cNvPr id="587" name="直線コネクタ 586">
          <a:extLst>
            <a:ext uri="{FF2B5EF4-FFF2-40B4-BE49-F238E27FC236}">
              <a16:creationId xmlns:a16="http://schemas.microsoft.com/office/drawing/2014/main" id="{585E7652-4600-461E-B449-5DD11B4A186F}"/>
            </a:ext>
          </a:extLst>
        </xdr:cNvPr>
        <xdr:cNvCxnSpPr/>
      </xdr:nvCxnSpPr>
      <xdr:spPr>
        <a:xfrm flipV="1">
          <a:off x="17602200" y="5923788"/>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588" name="楕円 587">
          <a:extLst>
            <a:ext uri="{FF2B5EF4-FFF2-40B4-BE49-F238E27FC236}">
              <a16:creationId xmlns:a16="http://schemas.microsoft.com/office/drawing/2014/main" id="{FC9732E1-1D8B-41BA-906B-C50211244C60}"/>
            </a:ext>
          </a:extLst>
        </xdr:cNvPr>
        <xdr:cNvSpPr/>
      </xdr:nvSpPr>
      <xdr:spPr>
        <a:xfrm>
          <a:off x="16754475" y="5897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103632</xdr:rowOff>
    </xdr:from>
    <xdr:to>
      <xdr:col>102</xdr:col>
      <xdr:colOff>114300</xdr:colOff>
      <xdr:row>36</xdr:row>
      <xdr:rowOff>121920</xdr:rowOff>
    </xdr:to>
    <xdr:cxnSp macro="">
      <xdr:nvCxnSpPr>
        <xdr:cNvPr id="589" name="直線コネクタ 588">
          <a:extLst>
            <a:ext uri="{FF2B5EF4-FFF2-40B4-BE49-F238E27FC236}">
              <a16:creationId xmlns:a16="http://schemas.microsoft.com/office/drawing/2014/main" id="{C0CDC82E-4FFE-4ADF-8BC3-48B643CDEEC6}"/>
            </a:ext>
          </a:extLst>
        </xdr:cNvPr>
        <xdr:cNvCxnSpPr/>
      </xdr:nvCxnSpPr>
      <xdr:spPr>
        <a:xfrm flipV="1">
          <a:off x="16802100" y="5936107"/>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9473A6C3-669E-4B6B-B592-EFC6E4DFC31F}"/>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1C8CB190-C285-4F23-943B-45FBDCDEAF96}"/>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AFECA34B-95AF-4BE1-84A8-6CDC759C3F14}"/>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FDE620E2-D9C0-48AE-A650-0E52D7F0424A}"/>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168CF0F4-080C-48E1-8979-73909BD88305}"/>
            </a:ext>
          </a:extLst>
        </xdr:cNvPr>
        <xdr:cNvSpPr txBox="1"/>
      </xdr:nvSpPr>
      <xdr:spPr>
        <a:xfrm>
          <a:off x="18983402"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3E19FECF-2FD9-42C3-9DF0-4FB7B6F99A76}"/>
            </a:ext>
          </a:extLst>
        </xdr:cNvPr>
        <xdr:cNvSpPr txBox="1"/>
      </xdr:nvSpPr>
      <xdr:spPr>
        <a:xfrm>
          <a:off x="18183302" y="56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170959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C0E96160-7615-4EC7-B032-74631F5A0FB9}"/>
            </a:ext>
          </a:extLst>
        </xdr:cNvPr>
        <xdr:cNvSpPr txBox="1"/>
      </xdr:nvSpPr>
      <xdr:spPr>
        <a:xfrm>
          <a:off x="17383202" y="5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6218A340-CEC6-4841-AC4D-E82EEF1F5576}"/>
            </a:ext>
          </a:extLst>
        </xdr:cNvPr>
        <xdr:cNvSpPr txBox="1"/>
      </xdr:nvSpPr>
      <xdr:spPr>
        <a:xfrm>
          <a:off x="16592627" y="56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2F1E4E40-46EB-4CF8-B1E1-458F04D48AB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C4EAF1F2-F879-45A1-87EE-3E273CD45DA6}"/>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027EDB2-CF15-4F4A-B930-719A5E3C753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A1285448-BFAC-466F-96A1-BA46FDAE98A5}"/>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16DC64EE-E564-4739-BD9E-7D1E9EA15839}"/>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5D54D242-4C31-4CF2-A723-26D44121C0C8}"/>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9877F1F6-14AF-4F6C-99E5-E0823D5D4851}"/>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BDF03BCA-36AD-4871-8CE9-896DCB20D2F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5500F49B-E767-49EC-8264-9569EF8EF95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DE3B6845-99D5-4CE8-A27C-0C3B08869B4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C979DB76-D1EC-4A95-B1D1-8EE6742E7F5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11D22486-0855-4112-9AF5-2FD630AFA30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1FEBFDA2-D7AB-48DA-8ADF-33F7F21711DD}"/>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540ECDA3-8975-46A7-ADC5-FA3095A99E39}"/>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44B3E20A-D825-4096-A482-61AECD4F2F9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642FBEAB-B9BE-4ED2-AA5B-75702F8764A3}"/>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1E868037-53D7-4106-AB72-5BACB43898C0}"/>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8EEA3188-50E1-4029-BABF-E57C3A9D7135}"/>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9810E351-FEFF-434E-8427-9A8A6EA3B13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3A6FB801-53FA-472A-A8D3-274E981774A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4303390F-BC17-423D-BA61-F10A6DD5A2B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6432F964-DEE1-4CD8-8501-004662BDB3A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95EA1244-E1C4-4691-A319-81A6234109B0}"/>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A6B3A6EC-457B-4426-990C-C6498DA50DFA}"/>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839D933C-BBB7-497A-9A94-650C5195DB13}"/>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A1C50CC6-4E74-4445-A0F5-740A6D6E5EF5}"/>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05FFD3F7-04B8-4999-9B70-A4E49422F258}"/>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C11C3FBF-9A8D-44B7-9CD0-29F85936AA8E}"/>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4E696EB7-CEF3-46DF-829C-7644FF55399D}"/>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230F1E0B-6A60-4621-AC19-1F7A741115FC}"/>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50F4C313-011B-48E3-A7A5-0567F2885156}"/>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DC550FE2-F2A6-4CAA-9702-C8497B8B2584}"/>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73B00D6E-5B25-4EF6-A5B9-492CDB6BF97D}"/>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CCBADDE2-E021-4D0D-BAAA-613B4A863B3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37AE2B1-33B2-43F7-BA69-C1512A32D2F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848C01B2-CBE9-4B13-8AC7-5CDB8E01E51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F029561C-0EFA-46B3-A4D5-713D8CB43C1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32B44C4-504E-4A6A-8A84-4B142B68C59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88646</xdr:rowOff>
    </xdr:from>
    <xdr:to>
      <xdr:col>85</xdr:col>
      <xdr:colOff>177800</xdr:colOff>
      <xdr:row>60</xdr:row>
      <xdr:rowOff>18796</xdr:rowOff>
    </xdr:to>
    <xdr:sp macro="" textlink="">
      <xdr:nvSpPr>
        <xdr:cNvPr id="636" name="楕円 635">
          <a:extLst>
            <a:ext uri="{FF2B5EF4-FFF2-40B4-BE49-F238E27FC236}">
              <a16:creationId xmlns:a16="http://schemas.microsoft.com/office/drawing/2014/main" id="{68BBCCDC-B2BA-45AC-82A5-F19B0A1AA1F2}"/>
            </a:ext>
          </a:extLst>
        </xdr:cNvPr>
        <xdr:cNvSpPr/>
      </xdr:nvSpPr>
      <xdr:spPr>
        <a:xfrm>
          <a:off x="14649450" y="96390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111523</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F99070C0-EB64-4DB2-AFAE-CC288E72F7B3}"/>
            </a:ext>
          </a:extLst>
        </xdr:cNvPr>
        <xdr:cNvSpPr txBox="1"/>
      </xdr:nvSpPr>
      <xdr:spPr>
        <a:xfrm>
          <a:off x="14735175" y="950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638" name="楕円 637">
          <a:extLst>
            <a:ext uri="{FF2B5EF4-FFF2-40B4-BE49-F238E27FC236}">
              <a16:creationId xmlns:a16="http://schemas.microsoft.com/office/drawing/2014/main" id="{AC6AE304-A3E2-4934-B074-E6DECA2DCD7C}"/>
            </a:ext>
          </a:extLst>
        </xdr:cNvPr>
        <xdr:cNvSpPr/>
      </xdr:nvSpPr>
      <xdr:spPr>
        <a:xfrm>
          <a:off x="13887450" y="95613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139446</xdr:rowOff>
    </xdr:to>
    <xdr:cxnSp macro="">
      <xdr:nvCxnSpPr>
        <xdr:cNvPr id="639" name="直線コネクタ 638">
          <a:extLst>
            <a:ext uri="{FF2B5EF4-FFF2-40B4-BE49-F238E27FC236}">
              <a16:creationId xmlns:a16="http://schemas.microsoft.com/office/drawing/2014/main" id="{03A62306-5288-4E93-AAD2-673BCFF0A017}"/>
            </a:ext>
          </a:extLst>
        </xdr:cNvPr>
        <xdr:cNvCxnSpPr/>
      </xdr:nvCxnSpPr>
      <xdr:spPr>
        <a:xfrm>
          <a:off x="13935075" y="961847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40" name="楕円 639">
          <a:extLst>
            <a:ext uri="{FF2B5EF4-FFF2-40B4-BE49-F238E27FC236}">
              <a16:creationId xmlns:a16="http://schemas.microsoft.com/office/drawing/2014/main" id="{5FC66EE0-AD9A-4D5A-A769-82E3928257E2}"/>
            </a:ext>
          </a:extLst>
        </xdr:cNvPr>
        <xdr:cNvSpPr/>
      </xdr:nvSpPr>
      <xdr:spPr>
        <a:xfrm>
          <a:off x="13096875" y="9546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61722</xdr:rowOff>
    </xdr:to>
    <xdr:cxnSp macro="">
      <xdr:nvCxnSpPr>
        <xdr:cNvPr id="641" name="直線コネクタ 640">
          <a:extLst>
            <a:ext uri="{FF2B5EF4-FFF2-40B4-BE49-F238E27FC236}">
              <a16:creationId xmlns:a16="http://schemas.microsoft.com/office/drawing/2014/main" id="{0D06339B-E23A-43E7-86ED-2852F462756A}"/>
            </a:ext>
          </a:extLst>
        </xdr:cNvPr>
        <xdr:cNvCxnSpPr/>
      </xdr:nvCxnSpPr>
      <xdr:spPr>
        <a:xfrm>
          <a:off x="13144500" y="9584690"/>
          <a:ext cx="790575"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164084</xdr:rowOff>
    </xdr:from>
    <xdr:to>
      <xdr:col>72</xdr:col>
      <xdr:colOff>38100</xdr:colOff>
      <xdr:row>59</xdr:row>
      <xdr:rowOff>94234</xdr:rowOff>
    </xdr:to>
    <xdr:sp macro="" textlink="">
      <xdr:nvSpPr>
        <xdr:cNvPr id="642" name="楕円 641">
          <a:extLst>
            <a:ext uri="{FF2B5EF4-FFF2-40B4-BE49-F238E27FC236}">
              <a16:creationId xmlns:a16="http://schemas.microsoft.com/office/drawing/2014/main" id="{E7299F0B-68A1-42E3-A541-2DDA09D55B04}"/>
            </a:ext>
          </a:extLst>
        </xdr:cNvPr>
        <xdr:cNvSpPr/>
      </xdr:nvSpPr>
      <xdr:spPr>
        <a:xfrm>
          <a:off x="12296775" y="9552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43434</xdr:rowOff>
    </xdr:to>
    <xdr:cxnSp macro="">
      <xdr:nvCxnSpPr>
        <xdr:cNvPr id="643" name="直線コネクタ 642">
          <a:extLst>
            <a:ext uri="{FF2B5EF4-FFF2-40B4-BE49-F238E27FC236}">
              <a16:creationId xmlns:a16="http://schemas.microsoft.com/office/drawing/2014/main" id="{CDBB07AC-0B60-4324-8C95-8792DDD1CC87}"/>
            </a:ext>
          </a:extLst>
        </xdr:cNvPr>
        <xdr:cNvCxnSpPr/>
      </xdr:nvCxnSpPr>
      <xdr:spPr>
        <a:xfrm flipV="1">
          <a:off x="12344400" y="9584690"/>
          <a:ext cx="8001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159512</xdr:rowOff>
    </xdr:from>
    <xdr:to>
      <xdr:col>67</xdr:col>
      <xdr:colOff>101600</xdr:colOff>
      <xdr:row>59</xdr:row>
      <xdr:rowOff>89662</xdr:rowOff>
    </xdr:to>
    <xdr:sp macro="" textlink="">
      <xdr:nvSpPr>
        <xdr:cNvPr id="644" name="楕円 643">
          <a:extLst>
            <a:ext uri="{FF2B5EF4-FFF2-40B4-BE49-F238E27FC236}">
              <a16:creationId xmlns:a16="http://schemas.microsoft.com/office/drawing/2014/main" id="{7B7BC89C-DA09-4E23-9D02-74F66DE2831D}"/>
            </a:ext>
          </a:extLst>
        </xdr:cNvPr>
        <xdr:cNvSpPr/>
      </xdr:nvSpPr>
      <xdr:spPr>
        <a:xfrm>
          <a:off x="11487150" y="95543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38862</xdr:rowOff>
    </xdr:from>
    <xdr:to>
      <xdr:col>71</xdr:col>
      <xdr:colOff>177800</xdr:colOff>
      <xdr:row>59</xdr:row>
      <xdr:rowOff>43434</xdr:rowOff>
    </xdr:to>
    <xdr:cxnSp macro="">
      <xdr:nvCxnSpPr>
        <xdr:cNvPr id="645" name="直線コネクタ 644">
          <a:extLst>
            <a:ext uri="{FF2B5EF4-FFF2-40B4-BE49-F238E27FC236}">
              <a16:creationId xmlns:a16="http://schemas.microsoft.com/office/drawing/2014/main" id="{1F32A68A-7A80-464B-8B5D-5C491631E293}"/>
            </a:ext>
          </a:extLst>
        </xdr:cNvPr>
        <xdr:cNvCxnSpPr/>
      </xdr:nvCxnSpPr>
      <xdr:spPr>
        <a:xfrm>
          <a:off x="11534775" y="9592437"/>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a:extLst>
            <a:ext uri="{FF2B5EF4-FFF2-40B4-BE49-F238E27FC236}">
              <a16:creationId xmlns:a16="http://schemas.microsoft.com/office/drawing/2014/main" id="{239EE4C8-9A12-46E5-ACE9-B49E673A7CEE}"/>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a:extLst>
            <a:ext uri="{FF2B5EF4-FFF2-40B4-BE49-F238E27FC236}">
              <a16:creationId xmlns:a16="http://schemas.microsoft.com/office/drawing/2014/main" id="{356AC2C1-FCA8-44FB-A33A-D482161BD7F7}"/>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a:extLst>
            <a:ext uri="{FF2B5EF4-FFF2-40B4-BE49-F238E27FC236}">
              <a16:creationId xmlns:a16="http://schemas.microsoft.com/office/drawing/2014/main" id="{E2344050-E8D2-4834-B4FE-7BBCC6C017B6}"/>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a:extLst>
            <a:ext uri="{FF2B5EF4-FFF2-40B4-BE49-F238E27FC236}">
              <a16:creationId xmlns:a16="http://schemas.microsoft.com/office/drawing/2014/main" id="{C96FB866-BE67-4002-912A-F1585042D63B}"/>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129049</xdr:rowOff>
    </xdr:from>
    <xdr:ext cx="405111" cy="259045"/>
    <xdr:sp macro="" textlink="">
      <xdr:nvSpPr>
        <xdr:cNvPr id="650" name="n_1mainValue【学校施設】&#10;有形固定資産減価償却率">
          <a:extLst>
            <a:ext uri="{FF2B5EF4-FFF2-40B4-BE49-F238E27FC236}">
              <a16:creationId xmlns:a16="http://schemas.microsoft.com/office/drawing/2014/main" id="{4CC83B09-0760-4226-B7D6-4D5CC4CF6A17}"/>
            </a:ext>
          </a:extLst>
        </xdr:cNvPr>
        <xdr:cNvSpPr txBox="1"/>
      </xdr:nvSpPr>
      <xdr:spPr>
        <a:xfrm>
          <a:off x="13745219" y="935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1" name="n_2mainValue【学校施設】&#10;有形固定資産減価償却率">
          <a:extLst>
            <a:ext uri="{FF2B5EF4-FFF2-40B4-BE49-F238E27FC236}">
              <a16:creationId xmlns:a16="http://schemas.microsoft.com/office/drawing/2014/main" id="{92067BAB-0A87-4F70-8144-A126C0CE5489}"/>
            </a:ext>
          </a:extLst>
        </xdr:cNvPr>
        <xdr:cNvSpPr txBox="1"/>
      </xdr:nvSpPr>
      <xdr:spPr>
        <a:xfrm>
          <a:off x="12964169"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110761</xdr:rowOff>
    </xdr:from>
    <xdr:ext cx="405111" cy="259045"/>
    <xdr:sp macro="" textlink="">
      <xdr:nvSpPr>
        <xdr:cNvPr id="652" name="n_3mainValue【学校施設】&#10;有形固定資産減価償却率">
          <a:extLst>
            <a:ext uri="{FF2B5EF4-FFF2-40B4-BE49-F238E27FC236}">
              <a16:creationId xmlns:a16="http://schemas.microsoft.com/office/drawing/2014/main" id="{8A30A6C0-6612-48DD-80F1-726BEDB60A5C}"/>
            </a:ext>
          </a:extLst>
        </xdr:cNvPr>
        <xdr:cNvSpPr txBox="1"/>
      </xdr:nvSpPr>
      <xdr:spPr>
        <a:xfrm>
          <a:off x="12164069" y="933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106189</xdr:rowOff>
    </xdr:from>
    <xdr:ext cx="405111" cy="259045"/>
    <xdr:sp macro="" textlink="">
      <xdr:nvSpPr>
        <xdr:cNvPr id="653" name="n_4mainValue【学校施設】&#10;有形固定資産減価償却率">
          <a:extLst>
            <a:ext uri="{FF2B5EF4-FFF2-40B4-BE49-F238E27FC236}">
              <a16:creationId xmlns:a16="http://schemas.microsoft.com/office/drawing/2014/main" id="{3949D611-218F-4CA8-B23F-87A4E2054DAE}"/>
            </a:ext>
          </a:extLst>
        </xdr:cNvPr>
        <xdr:cNvSpPr txBox="1"/>
      </xdr:nvSpPr>
      <xdr:spPr>
        <a:xfrm>
          <a:off x="11354444" y="933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FE11FBC-FACA-428B-AD76-C342AF7895B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FD6B5990-6639-4C7C-8484-4860633ADCE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96A008A3-43F7-4EBD-916A-1D16D80FF2C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43B21966-6DC0-405A-B672-90540A3B1D08}"/>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0DC59D7E-150D-4BB5-830D-E1725659784C}"/>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1FBEABB8-BA31-482B-B419-1B7A8A5D672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1161B828-0689-4E7D-8949-5F0DA21B6F2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C8DD6224-3E2F-472E-B26A-E433CDF9A5D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43A28E1C-D502-4137-B325-E7F5B9541C6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76C8D6B0-1AE6-4D18-BD90-8B2303C23BD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9E01C770-5630-4359-A440-1519EF30485C}"/>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6E7C8042-777C-4E8B-BA05-8A4C212A2B5D}"/>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B65625A2-27A1-4D7F-920B-D352C4F3D1FB}"/>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1E361EB4-1A57-49D2-993B-57C26386AD34}"/>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0E6DF01F-3693-4FA8-BBD9-5B71F98AB07D}"/>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90EAA8E2-E49E-4FB9-B844-F2350061E9D8}"/>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00BF8791-AE8C-47F9-A59E-B3E200C24716}"/>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99AB5516-CEFB-435D-B503-FF283E2FDB47}"/>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F76141F9-BF4C-4606-BBF6-B71714453E39}"/>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8156B4FD-5A93-43F6-BE2D-2A25F22ECCC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7E1D8E16-3648-4F1B-9A3E-23830AD5A9D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0450E88A-97A4-43EF-8E9F-641A01D2465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D82FB2D0-4B6F-4758-BFA2-8F8391009BEF}"/>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7F813078-493C-4325-AC95-19279D1C682E}"/>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56BB70BA-BAF1-48F9-AE52-4FEF7931622B}"/>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B344D65D-F160-4F73-9D67-83581BC1B3E6}"/>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F0802CD3-FC24-4103-B701-99C92C0CE1A2}"/>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B38ECF9A-F005-49C8-8B44-5E5C9AE8B2E7}"/>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7F040F50-9E9A-4095-B28F-98848EF5FA7C}"/>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D11CDF11-A9C0-4A59-92A3-7BF68E289886}"/>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0DC2FC7A-0D56-449B-BA55-499853FDDCDB}"/>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84BE0488-FC5C-4FBD-9875-87FE8FFB4FB0}"/>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414588F1-9D22-4F25-B7AF-017AD327FF00}"/>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2A0C24BB-AC02-4D8C-8A50-5FB64736FD0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231CBDC5-19D8-4A31-B9EB-8793EAEB058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E40A5CED-F809-499E-86B4-F3C47BC15E6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31A4EEC5-4D57-4FE0-9874-FE80C915E39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855151E-CD90-43BA-B9B3-E0E82E3B76F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70358</xdr:rowOff>
    </xdr:from>
    <xdr:to>
      <xdr:col>116</xdr:col>
      <xdr:colOff>114300</xdr:colOff>
      <xdr:row>58</xdr:row>
      <xdr:rowOff>508</xdr:rowOff>
    </xdr:to>
    <xdr:sp macro="" textlink="">
      <xdr:nvSpPr>
        <xdr:cNvPr id="692" name="楕円 691">
          <a:extLst>
            <a:ext uri="{FF2B5EF4-FFF2-40B4-BE49-F238E27FC236}">
              <a16:creationId xmlns:a16="http://schemas.microsoft.com/office/drawing/2014/main" id="{67E4D183-8C48-4643-8724-B9A33C0035C2}"/>
            </a:ext>
          </a:extLst>
        </xdr:cNvPr>
        <xdr:cNvSpPr/>
      </xdr:nvSpPr>
      <xdr:spPr>
        <a:xfrm>
          <a:off x="19897725" y="9296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23385</xdr:rowOff>
    </xdr:from>
    <xdr:ext cx="469744" cy="259045"/>
    <xdr:sp macro="" textlink="">
      <xdr:nvSpPr>
        <xdr:cNvPr id="693" name="【学校施設】&#10;一人当たり面積該当値テキスト">
          <a:extLst>
            <a:ext uri="{FF2B5EF4-FFF2-40B4-BE49-F238E27FC236}">
              <a16:creationId xmlns:a16="http://schemas.microsoft.com/office/drawing/2014/main" id="{23815843-9C57-4E22-ACBC-ED5EEF323218}"/>
            </a:ext>
          </a:extLst>
        </xdr:cNvPr>
        <xdr:cNvSpPr txBox="1"/>
      </xdr:nvSpPr>
      <xdr:spPr>
        <a:xfrm>
          <a:off x="19992975" y="925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86360</xdr:rowOff>
    </xdr:from>
    <xdr:to>
      <xdr:col>112</xdr:col>
      <xdr:colOff>38100</xdr:colOff>
      <xdr:row>58</xdr:row>
      <xdr:rowOff>16510</xdr:rowOff>
    </xdr:to>
    <xdr:sp macro="" textlink="">
      <xdr:nvSpPr>
        <xdr:cNvPr id="694" name="楕円 693">
          <a:extLst>
            <a:ext uri="{FF2B5EF4-FFF2-40B4-BE49-F238E27FC236}">
              <a16:creationId xmlns:a16="http://schemas.microsoft.com/office/drawing/2014/main" id="{114FBB88-135E-4D6B-BC5E-F6DA5E6A3FE4}"/>
            </a:ext>
          </a:extLst>
        </xdr:cNvPr>
        <xdr:cNvSpPr/>
      </xdr:nvSpPr>
      <xdr:spPr>
        <a:xfrm>
          <a:off x="19154775" y="9312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121158</xdr:rowOff>
    </xdr:from>
    <xdr:to>
      <xdr:col>116</xdr:col>
      <xdr:colOff>63500</xdr:colOff>
      <xdr:row>57</xdr:row>
      <xdr:rowOff>137160</xdr:rowOff>
    </xdr:to>
    <xdr:cxnSp macro="">
      <xdr:nvCxnSpPr>
        <xdr:cNvPr id="695" name="直線コネクタ 694">
          <a:extLst>
            <a:ext uri="{FF2B5EF4-FFF2-40B4-BE49-F238E27FC236}">
              <a16:creationId xmlns:a16="http://schemas.microsoft.com/office/drawing/2014/main" id="{00FC460C-006A-4707-8F6E-648295F6B92D}"/>
            </a:ext>
          </a:extLst>
        </xdr:cNvPr>
        <xdr:cNvCxnSpPr/>
      </xdr:nvCxnSpPr>
      <xdr:spPr>
        <a:xfrm flipV="1">
          <a:off x="19202400" y="9354058"/>
          <a:ext cx="7524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113792</xdr:rowOff>
    </xdr:from>
    <xdr:to>
      <xdr:col>107</xdr:col>
      <xdr:colOff>101600</xdr:colOff>
      <xdr:row>58</xdr:row>
      <xdr:rowOff>43942</xdr:rowOff>
    </xdr:to>
    <xdr:sp macro="" textlink="">
      <xdr:nvSpPr>
        <xdr:cNvPr id="696" name="楕円 695">
          <a:extLst>
            <a:ext uri="{FF2B5EF4-FFF2-40B4-BE49-F238E27FC236}">
              <a16:creationId xmlns:a16="http://schemas.microsoft.com/office/drawing/2014/main" id="{D82B020E-89A9-494E-8E9B-12E00995E0DD}"/>
            </a:ext>
          </a:extLst>
        </xdr:cNvPr>
        <xdr:cNvSpPr/>
      </xdr:nvSpPr>
      <xdr:spPr>
        <a:xfrm>
          <a:off x="18345150" y="93435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137160</xdr:rowOff>
    </xdr:from>
    <xdr:to>
      <xdr:col>111</xdr:col>
      <xdr:colOff>177800</xdr:colOff>
      <xdr:row>57</xdr:row>
      <xdr:rowOff>164592</xdr:rowOff>
    </xdr:to>
    <xdr:cxnSp macro="">
      <xdr:nvCxnSpPr>
        <xdr:cNvPr id="697" name="直線コネクタ 696">
          <a:extLst>
            <a:ext uri="{FF2B5EF4-FFF2-40B4-BE49-F238E27FC236}">
              <a16:creationId xmlns:a16="http://schemas.microsoft.com/office/drawing/2014/main" id="{EDF9B4D4-EE00-44EC-868A-565D19B412CA}"/>
            </a:ext>
          </a:extLst>
        </xdr:cNvPr>
        <xdr:cNvCxnSpPr/>
      </xdr:nvCxnSpPr>
      <xdr:spPr>
        <a:xfrm flipV="1">
          <a:off x="18392775" y="9370060"/>
          <a:ext cx="80962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157226</xdr:rowOff>
    </xdr:from>
    <xdr:to>
      <xdr:col>102</xdr:col>
      <xdr:colOff>165100</xdr:colOff>
      <xdr:row>58</xdr:row>
      <xdr:rowOff>87376</xdr:rowOff>
    </xdr:to>
    <xdr:sp macro="" textlink="">
      <xdr:nvSpPr>
        <xdr:cNvPr id="698" name="楕円 697">
          <a:extLst>
            <a:ext uri="{FF2B5EF4-FFF2-40B4-BE49-F238E27FC236}">
              <a16:creationId xmlns:a16="http://schemas.microsoft.com/office/drawing/2014/main" id="{8D8DE2CE-B841-4000-A560-1F38F9FCE4BB}"/>
            </a:ext>
          </a:extLst>
        </xdr:cNvPr>
        <xdr:cNvSpPr/>
      </xdr:nvSpPr>
      <xdr:spPr>
        <a:xfrm>
          <a:off x="17554575" y="939012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164592</xdr:rowOff>
    </xdr:from>
    <xdr:to>
      <xdr:col>107</xdr:col>
      <xdr:colOff>50800</xdr:colOff>
      <xdr:row>58</xdr:row>
      <xdr:rowOff>36576</xdr:rowOff>
    </xdr:to>
    <xdr:cxnSp macro="">
      <xdr:nvCxnSpPr>
        <xdr:cNvPr id="699" name="直線コネクタ 698">
          <a:extLst>
            <a:ext uri="{FF2B5EF4-FFF2-40B4-BE49-F238E27FC236}">
              <a16:creationId xmlns:a16="http://schemas.microsoft.com/office/drawing/2014/main" id="{21A58F7D-0166-44DC-ABE5-93BB4DEB2087}"/>
            </a:ext>
          </a:extLst>
        </xdr:cNvPr>
        <xdr:cNvCxnSpPr/>
      </xdr:nvCxnSpPr>
      <xdr:spPr>
        <a:xfrm flipV="1">
          <a:off x="17602200" y="9391142"/>
          <a:ext cx="7905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164084</xdr:rowOff>
    </xdr:from>
    <xdr:to>
      <xdr:col>98</xdr:col>
      <xdr:colOff>38100</xdr:colOff>
      <xdr:row>58</xdr:row>
      <xdr:rowOff>94234</xdr:rowOff>
    </xdr:to>
    <xdr:sp macro="" textlink="">
      <xdr:nvSpPr>
        <xdr:cNvPr id="700" name="楕円 699">
          <a:extLst>
            <a:ext uri="{FF2B5EF4-FFF2-40B4-BE49-F238E27FC236}">
              <a16:creationId xmlns:a16="http://schemas.microsoft.com/office/drawing/2014/main" id="{BE719C48-8A99-402C-9F8E-D2325BEB4627}"/>
            </a:ext>
          </a:extLst>
        </xdr:cNvPr>
        <xdr:cNvSpPr/>
      </xdr:nvSpPr>
      <xdr:spPr>
        <a:xfrm>
          <a:off x="16754475" y="93906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36576</xdr:rowOff>
    </xdr:from>
    <xdr:to>
      <xdr:col>102</xdr:col>
      <xdr:colOff>114300</xdr:colOff>
      <xdr:row>58</xdr:row>
      <xdr:rowOff>43434</xdr:rowOff>
    </xdr:to>
    <xdr:cxnSp macro="">
      <xdr:nvCxnSpPr>
        <xdr:cNvPr id="701" name="直線コネクタ 700">
          <a:extLst>
            <a:ext uri="{FF2B5EF4-FFF2-40B4-BE49-F238E27FC236}">
              <a16:creationId xmlns:a16="http://schemas.microsoft.com/office/drawing/2014/main" id="{E618F2A2-6E93-498D-9943-BEC22601C602}"/>
            </a:ext>
          </a:extLst>
        </xdr:cNvPr>
        <xdr:cNvCxnSpPr/>
      </xdr:nvCxnSpPr>
      <xdr:spPr>
        <a:xfrm flipV="1">
          <a:off x="16802100" y="9428226"/>
          <a:ext cx="8001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702" name="n_1aveValue【学校施設】&#10;一人当たり面積">
          <a:extLst>
            <a:ext uri="{FF2B5EF4-FFF2-40B4-BE49-F238E27FC236}">
              <a16:creationId xmlns:a16="http://schemas.microsoft.com/office/drawing/2014/main" id="{425CDA2B-0A50-49BA-8C2C-E378D8EE75F2}"/>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26D844ED-ECC4-46CC-B172-7F7385F6DE32}"/>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937F69C0-1097-4244-AC3A-2B7ADCB1C0F0}"/>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id="{79DBE3F2-FF79-4D78-A217-562F8D466FD1}"/>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33037</xdr:rowOff>
    </xdr:from>
    <xdr:ext cx="469744" cy="259045"/>
    <xdr:sp macro="" textlink="">
      <xdr:nvSpPr>
        <xdr:cNvPr id="706" name="n_1mainValue【学校施設】&#10;一人当たり面積">
          <a:extLst>
            <a:ext uri="{FF2B5EF4-FFF2-40B4-BE49-F238E27FC236}">
              <a16:creationId xmlns:a16="http://schemas.microsoft.com/office/drawing/2014/main" id="{77E0099E-B0B5-4B64-8475-88772670F3E1}"/>
            </a:ext>
          </a:extLst>
        </xdr:cNvPr>
        <xdr:cNvSpPr txBox="1"/>
      </xdr:nvSpPr>
      <xdr:spPr>
        <a:xfrm>
          <a:off x="18983402" y="90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60469</xdr:rowOff>
    </xdr:from>
    <xdr:ext cx="469744" cy="259045"/>
    <xdr:sp macro="" textlink="">
      <xdr:nvSpPr>
        <xdr:cNvPr id="707" name="n_2mainValue【学校施設】&#10;一人当たり面積">
          <a:extLst>
            <a:ext uri="{FF2B5EF4-FFF2-40B4-BE49-F238E27FC236}">
              <a16:creationId xmlns:a16="http://schemas.microsoft.com/office/drawing/2014/main" id="{656A28F5-C086-493A-B5E6-FA92BD44F10D}"/>
            </a:ext>
          </a:extLst>
        </xdr:cNvPr>
        <xdr:cNvSpPr txBox="1"/>
      </xdr:nvSpPr>
      <xdr:spPr>
        <a:xfrm>
          <a:off x="18183302" y="91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103903</xdr:rowOff>
    </xdr:from>
    <xdr:ext cx="469744" cy="259045"/>
    <xdr:sp macro="" textlink="">
      <xdr:nvSpPr>
        <xdr:cNvPr id="708" name="n_3mainValue【学校施設】&#10;一人当たり面積">
          <a:extLst>
            <a:ext uri="{FF2B5EF4-FFF2-40B4-BE49-F238E27FC236}">
              <a16:creationId xmlns:a16="http://schemas.microsoft.com/office/drawing/2014/main" id="{1443488C-29FE-4600-8F21-0E49EC420241}"/>
            </a:ext>
          </a:extLst>
        </xdr:cNvPr>
        <xdr:cNvSpPr txBox="1"/>
      </xdr:nvSpPr>
      <xdr:spPr>
        <a:xfrm>
          <a:off x="17383202" y="91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110761</xdr:rowOff>
    </xdr:from>
    <xdr:ext cx="469744" cy="259045"/>
    <xdr:sp macro="" textlink="">
      <xdr:nvSpPr>
        <xdr:cNvPr id="709" name="n_4mainValue【学校施設】&#10;一人当たり面積">
          <a:extLst>
            <a:ext uri="{FF2B5EF4-FFF2-40B4-BE49-F238E27FC236}">
              <a16:creationId xmlns:a16="http://schemas.microsoft.com/office/drawing/2014/main" id="{E5E4358B-6854-4B73-871C-BC71F2C0454B}"/>
            </a:ext>
          </a:extLst>
        </xdr:cNvPr>
        <xdr:cNvSpPr txBox="1"/>
      </xdr:nvSpPr>
      <xdr:spPr>
        <a:xfrm>
          <a:off x="16592627" y="91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CC14732E-0668-4C45-8EB5-2E61F520168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7248D701-3A52-4531-850D-C6E5A676853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E7DB9741-8667-4C43-B838-2C805241C42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6713B632-7BAE-4339-A0C8-3C8D62278D8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EAC95C21-0E2C-4C17-84D1-8A930DA2DE02}"/>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9722B9D7-1742-4E82-941C-3EF0CDE27BC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77CB916A-455D-4BB6-9E65-CCC662CD41E9}"/>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59983AA6-AB27-44ED-8614-F3FDA3F2D04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94C60734-2726-41EF-B648-7E0FE0E4C43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448090C1-4FE8-42CB-9F4F-B7D110C561A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3C4C7482-5C3B-4426-B85C-295A84EDE3A3}"/>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2661454D-DAA6-40FB-8C5D-5D517B5E32CE}"/>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6755A97A-F26B-40BE-BE2F-B0A6DFBB2E26}"/>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932C89AF-8989-4B54-B86F-DE769E5A5506}"/>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E7DB1859-2FAB-448E-8CDE-A5E27EF9E44A}"/>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25023FD0-F177-4A07-8038-4A5EF0BF3765}"/>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61605A18-04F9-439F-9991-9AFB578464B0}"/>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80C52B76-6584-4EF6-9494-A8696B5C6FC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5351EAC9-F47F-4BC9-8ABE-2950F7D0C6FB}"/>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69FC65D6-7BA3-4AF5-996F-A23F079577A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962C4CCC-097F-48BC-A429-9B2C9C7F336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69B4B647-3722-4AA9-B3CD-6E55E7AD4B0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1A1264F9-C43F-495E-A048-CD154585AB94}"/>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3FEB1733-F536-4C47-8AB8-2DF049A01667}"/>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A951B124-5207-4B36-8213-5DE6EDDF895E}"/>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020A9607-C3FE-4686-9302-ECCEE9CE217D}"/>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6CA4A5B9-DD1A-47E5-B15D-E959BC41540B}"/>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E5569E04-B278-47AF-A231-0E3546F502F1}"/>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AC15C644-329E-4D8D-8B0F-76F06A48CE20}"/>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251D23CE-3686-4225-A826-6DAC1CB3AA11}"/>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3A595F8B-914B-4C61-A864-372CAC7BBE61}"/>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884FE608-E637-4863-B0F0-D95FD4D6D356}"/>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8E18A95B-4716-43D6-B470-EEDA7605B412}"/>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FCB1BA3E-4DC3-44BF-96C6-BD799346D41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46F576F-3EF5-4921-8F51-471CD0B87DC7}"/>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A5F8C4B4-966C-47D3-A9B3-42F4F304845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84101EA3-8F63-4C13-AF7D-A959D223914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54CFC64-5650-4CF2-B3ED-976403DAA02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151892</xdr:rowOff>
    </xdr:from>
    <xdr:to>
      <xdr:col>85</xdr:col>
      <xdr:colOff>177800</xdr:colOff>
      <xdr:row>80</xdr:row>
      <xdr:rowOff>82042</xdr:rowOff>
    </xdr:to>
    <xdr:sp macro="" textlink="">
      <xdr:nvSpPr>
        <xdr:cNvPr id="748" name="楕円 747">
          <a:extLst>
            <a:ext uri="{FF2B5EF4-FFF2-40B4-BE49-F238E27FC236}">
              <a16:creationId xmlns:a16="http://schemas.microsoft.com/office/drawing/2014/main" id="{D441F10B-28C4-4F12-9DEB-5DA28BB7F06D}"/>
            </a:ext>
          </a:extLst>
        </xdr:cNvPr>
        <xdr:cNvSpPr/>
      </xdr:nvSpPr>
      <xdr:spPr>
        <a:xfrm>
          <a:off x="14649450" y="12943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3319</xdr:rowOff>
    </xdr:from>
    <xdr:ext cx="405111" cy="259045"/>
    <xdr:sp macro="" textlink="">
      <xdr:nvSpPr>
        <xdr:cNvPr id="749" name="【児童館】&#10;有形固定資産減価償却率該当値テキスト">
          <a:extLst>
            <a:ext uri="{FF2B5EF4-FFF2-40B4-BE49-F238E27FC236}">
              <a16:creationId xmlns:a16="http://schemas.microsoft.com/office/drawing/2014/main" id="{8880FAF7-4AD2-4F77-BD03-C79196177203}"/>
            </a:ext>
          </a:extLst>
        </xdr:cNvPr>
        <xdr:cNvSpPr txBox="1"/>
      </xdr:nvSpPr>
      <xdr:spPr>
        <a:xfrm>
          <a:off x="14735175"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103887</xdr:rowOff>
    </xdr:from>
    <xdr:to>
      <xdr:col>81</xdr:col>
      <xdr:colOff>101600</xdr:colOff>
      <xdr:row>80</xdr:row>
      <xdr:rowOff>34037</xdr:rowOff>
    </xdr:to>
    <xdr:sp macro="" textlink="">
      <xdr:nvSpPr>
        <xdr:cNvPr id="750" name="楕円 749">
          <a:extLst>
            <a:ext uri="{FF2B5EF4-FFF2-40B4-BE49-F238E27FC236}">
              <a16:creationId xmlns:a16="http://schemas.microsoft.com/office/drawing/2014/main" id="{79D1CE21-8B93-4903-9245-0C7FA60F07ED}"/>
            </a:ext>
          </a:extLst>
        </xdr:cNvPr>
        <xdr:cNvSpPr/>
      </xdr:nvSpPr>
      <xdr:spPr>
        <a:xfrm>
          <a:off x="13887450" y="128991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154687</xdr:rowOff>
    </xdr:from>
    <xdr:to>
      <xdr:col>85</xdr:col>
      <xdr:colOff>127000</xdr:colOff>
      <xdr:row>80</xdr:row>
      <xdr:rowOff>31242</xdr:rowOff>
    </xdr:to>
    <xdr:cxnSp macro="">
      <xdr:nvCxnSpPr>
        <xdr:cNvPr id="751" name="直線コネクタ 750">
          <a:extLst>
            <a:ext uri="{FF2B5EF4-FFF2-40B4-BE49-F238E27FC236}">
              <a16:creationId xmlns:a16="http://schemas.microsoft.com/office/drawing/2014/main" id="{FFC295FD-66A3-4BD2-AE2C-61F887BE4097}"/>
            </a:ext>
          </a:extLst>
        </xdr:cNvPr>
        <xdr:cNvCxnSpPr/>
      </xdr:nvCxnSpPr>
      <xdr:spPr>
        <a:xfrm>
          <a:off x="13935075" y="12946762"/>
          <a:ext cx="7620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42163</xdr:rowOff>
    </xdr:from>
    <xdr:to>
      <xdr:col>76</xdr:col>
      <xdr:colOff>165100</xdr:colOff>
      <xdr:row>79</xdr:row>
      <xdr:rowOff>143763</xdr:rowOff>
    </xdr:to>
    <xdr:sp macro="" textlink="">
      <xdr:nvSpPr>
        <xdr:cNvPr id="752" name="楕円 751">
          <a:extLst>
            <a:ext uri="{FF2B5EF4-FFF2-40B4-BE49-F238E27FC236}">
              <a16:creationId xmlns:a16="http://schemas.microsoft.com/office/drawing/2014/main" id="{86DFDF29-75B6-4B15-A92E-491D6AAD1CBC}"/>
            </a:ext>
          </a:extLst>
        </xdr:cNvPr>
        <xdr:cNvSpPr/>
      </xdr:nvSpPr>
      <xdr:spPr>
        <a:xfrm>
          <a:off x="13096875" y="128374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92963</xdr:rowOff>
    </xdr:from>
    <xdr:to>
      <xdr:col>81</xdr:col>
      <xdr:colOff>50800</xdr:colOff>
      <xdr:row>79</xdr:row>
      <xdr:rowOff>154687</xdr:rowOff>
    </xdr:to>
    <xdr:cxnSp macro="">
      <xdr:nvCxnSpPr>
        <xdr:cNvPr id="753" name="直線コネクタ 752">
          <a:extLst>
            <a:ext uri="{FF2B5EF4-FFF2-40B4-BE49-F238E27FC236}">
              <a16:creationId xmlns:a16="http://schemas.microsoft.com/office/drawing/2014/main" id="{0A11BC2D-D242-400D-A81A-343668E3071C}"/>
            </a:ext>
          </a:extLst>
        </xdr:cNvPr>
        <xdr:cNvCxnSpPr/>
      </xdr:nvCxnSpPr>
      <xdr:spPr>
        <a:xfrm>
          <a:off x="13144500" y="12885038"/>
          <a:ext cx="790575"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110744</xdr:rowOff>
    </xdr:from>
    <xdr:to>
      <xdr:col>72</xdr:col>
      <xdr:colOff>38100</xdr:colOff>
      <xdr:row>79</xdr:row>
      <xdr:rowOff>40894</xdr:rowOff>
    </xdr:to>
    <xdr:sp macro="" textlink="">
      <xdr:nvSpPr>
        <xdr:cNvPr id="754" name="楕円 753">
          <a:extLst>
            <a:ext uri="{FF2B5EF4-FFF2-40B4-BE49-F238E27FC236}">
              <a16:creationId xmlns:a16="http://schemas.microsoft.com/office/drawing/2014/main" id="{E456DFAD-C71E-4101-8745-789B2BC21F98}"/>
            </a:ext>
          </a:extLst>
        </xdr:cNvPr>
        <xdr:cNvSpPr/>
      </xdr:nvSpPr>
      <xdr:spPr>
        <a:xfrm>
          <a:off x="12296775" y="12737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161544</xdr:rowOff>
    </xdr:from>
    <xdr:to>
      <xdr:col>76</xdr:col>
      <xdr:colOff>114300</xdr:colOff>
      <xdr:row>79</xdr:row>
      <xdr:rowOff>92963</xdr:rowOff>
    </xdr:to>
    <xdr:cxnSp macro="">
      <xdr:nvCxnSpPr>
        <xdr:cNvPr id="755" name="直線コネクタ 754">
          <a:extLst>
            <a:ext uri="{FF2B5EF4-FFF2-40B4-BE49-F238E27FC236}">
              <a16:creationId xmlns:a16="http://schemas.microsoft.com/office/drawing/2014/main" id="{BDC22BD8-7B1E-4B8A-BF9D-8AD8648B5157}"/>
            </a:ext>
          </a:extLst>
        </xdr:cNvPr>
        <xdr:cNvCxnSpPr/>
      </xdr:nvCxnSpPr>
      <xdr:spPr>
        <a:xfrm>
          <a:off x="12344400" y="12794869"/>
          <a:ext cx="8001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92456</xdr:rowOff>
    </xdr:from>
    <xdr:to>
      <xdr:col>67</xdr:col>
      <xdr:colOff>101600</xdr:colOff>
      <xdr:row>79</xdr:row>
      <xdr:rowOff>22606</xdr:rowOff>
    </xdr:to>
    <xdr:sp macro="" textlink="">
      <xdr:nvSpPr>
        <xdr:cNvPr id="756" name="楕円 755">
          <a:extLst>
            <a:ext uri="{FF2B5EF4-FFF2-40B4-BE49-F238E27FC236}">
              <a16:creationId xmlns:a16="http://schemas.microsoft.com/office/drawing/2014/main" id="{0FCB4E19-C057-47D4-8F4E-CD963878FD76}"/>
            </a:ext>
          </a:extLst>
        </xdr:cNvPr>
        <xdr:cNvSpPr/>
      </xdr:nvSpPr>
      <xdr:spPr>
        <a:xfrm>
          <a:off x="11487150" y="127226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143256</xdr:rowOff>
    </xdr:from>
    <xdr:to>
      <xdr:col>71</xdr:col>
      <xdr:colOff>177800</xdr:colOff>
      <xdr:row>78</xdr:row>
      <xdr:rowOff>161544</xdr:rowOff>
    </xdr:to>
    <xdr:cxnSp macro="">
      <xdr:nvCxnSpPr>
        <xdr:cNvPr id="757" name="直線コネクタ 756">
          <a:extLst>
            <a:ext uri="{FF2B5EF4-FFF2-40B4-BE49-F238E27FC236}">
              <a16:creationId xmlns:a16="http://schemas.microsoft.com/office/drawing/2014/main" id="{D2008457-B1F4-4C16-BED5-144C6A27F9D5}"/>
            </a:ext>
          </a:extLst>
        </xdr:cNvPr>
        <xdr:cNvCxnSpPr/>
      </xdr:nvCxnSpPr>
      <xdr:spPr>
        <a:xfrm>
          <a:off x="11534775" y="12770231"/>
          <a:ext cx="809625"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id="{9FD771FF-CB5D-423B-9F38-BA0464FA3A1C}"/>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59" name="n_2aveValue【児童館】&#10;有形固定資産減価償却率">
          <a:extLst>
            <a:ext uri="{FF2B5EF4-FFF2-40B4-BE49-F238E27FC236}">
              <a16:creationId xmlns:a16="http://schemas.microsoft.com/office/drawing/2014/main" id="{9D8BD274-22A7-4C9F-8FFC-33C2E0208032}"/>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id="{A04894D9-C979-4629-BAA1-FA4EB0298FD6}"/>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761" name="n_4aveValue【児童館】&#10;有形固定資産減価償却率">
          <a:extLst>
            <a:ext uri="{FF2B5EF4-FFF2-40B4-BE49-F238E27FC236}">
              <a16:creationId xmlns:a16="http://schemas.microsoft.com/office/drawing/2014/main" id="{7E55AFA6-8EC8-4E53-A496-CCD28F72F976}"/>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50564</xdr:rowOff>
    </xdr:from>
    <xdr:ext cx="405111" cy="259045"/>
    <xdr:sp macro="" textlink="">
      <xdr:nvSpPr>
        <xdr:cNvPr id="762" name="n_1mainValue【児童館】&#10;有形固定資産減価償却率">
          <a:extLst>
            <a:ext uri="{FF2B5EF4-FFF2-40B4-BE49-F238E27FC236}">
              <a16:creationId xmlns:a16="http://schemas.microsoft.com/office/drawing/2014/main" id="{42D2828C-ED1D-469D-817F-305D3ABCAE66}"/>
            </a:ext>
          </a:extLst>
        </xdr:cNvPr>
        <xdr:cNvSpPr txBox="1"/>
      </xdr:nvSpPr>
      <xdr:spPr>
        <a:xfrm>
          <a:off x="13745219"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160290</xdr:rowOff>
    </xdr:from>
    <xdr:ext cx="405111" cy="259045"/>
    <xdr:sp macro="" textlink="">
      <xdr:nvSpPr>
        <xdr:cNvPr id="763" name="n_2mainValue【児童館】&#10;有形固定資産減価償却率">
          <a:extLst>
            <a:ext uri="{FF2B5EF4-FFF2-40B4-BE49-F238E27FC236}">
              <a16:creationId xmlns:a16="http://schemas.microsoft.com/office/drawing/2014/main" id="{21985468-7662-4943-89B3-9E3129689EC1}"/>
            </a:ext>
          </a:extLst>
        </xdr:cNvPr>
        <xdr:cNvSpPr txBox="1"/>
      </xdr:nvSpPr>
      <xdr:spPr>
        <a:xfrm>
          <a:off x="12964169" y="12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57421</xdr:rowOff>
    </xdr:from>
    <xdr:ext cx="405111" cy="259045"/>
    <xdr:sp macro="" textlink="">
      <xdr:nvSpPr>
        <xdr:cNvPr id="764" name="n_3mainValue【児童館】&#10;有形固定資産減価償却率">
          <a:extLst>
            <a:ext uri="{FF2B5EF4-FFF2-40B4-BE49-F238E27FC236}">
              <a16:creationId xmlns:a16="http://schemas.microsoft.com/office/drawing/2014/main" id="{DA506AC1-9044-41C1-B060-068ED3B99A76}"/>
            </a:ext>
          </a:extLst>
        </xdr:cNvPr>
        <xdr:cNvSpPr txBox="1"/>
      </xdr:nvSpPr>
      <xdr:spPr>
        <a:xfrm>
          <a:off x="12164069" y="1252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39133</xdr:rowOff>
    </xdr:from>
    <xdr:ext cx="405111" cy="259045"/>
    <xdr:sp macro="" textlink="">
      <xdr:nvSpPr>
        <xdr:cNvPr id="765" name="n_4mainValue【児童館】&#10;有形固定資産減価償却率">
          <a:extLst>
            <a:ext uri="{FF2B5EF4-FFF2-40B4-BE49-F238E27FC236}">
              <a16:creationId xmlns:a16="http://schemas.microsoft.com/office/drawing/2014/main" id="{1AE80FCC-EDFD-4F5B-9D5F-5D2C79724D5B}"/>
            </a:ext>
          </a:extLst>
        </xdr:cNvPr>
        <xdr:cNvSpPr txBox="1"/>
      </xdr:nvSpPr>
      <xdr:spPr>
        <a:xfrm>
          <a:off x="11354444" y="1250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3E4CE0B3-74E6-4CBE-8591-4B4D87E8FA6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3974D2AA-1660-494B-AABA-BB91BB24A706}"/>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6F94ACD3-8F39-48A4-9FB1-72EAE6095F0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8C404962-37C5-4855-8B26-65EB6F54AA2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33A385FE-41D4-4D5C-A5C9-A71F0FF5872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C672B140-42E2-4843-BAC0-75EBD0DB5E41}"/>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013F3333-E730-43FC-82EB-7B56523EC71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6970DA4F-5015-4FF0-83F5-C4DF9B83C40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25B8F1A0-4998-4582-B511-1342785BBF9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D8E3D165-BC1D-480D-850F-CA88672CC07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4A01346C-EF9F-4CF5-9D2D-08E5BBAFC5F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D7687C18-06ED-41DA-8ECC-FF1E7A9D32AE}"/>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7B04EF17-1539-42C2-B9B8-1E5C94743929}"/>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D2AA01F5-B2B5-4FE1-B356-34A05E4E479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F6780BE1-7EC7-4090-B6A9-362C176EB2C4}"/>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4C89B220-782E-4ABB-8F06-41444AB0C46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A697C534-4AF3-4EDD-B8B6-737740741A1C}"/>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243C4952-F5AE-4AAD-84D5-E05C83041E2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FF764085-F75E-49DF-A298-A0F275A2616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F4F7A6DB-BFD7-48B1-AB7C-5B94E28B98B5}"/>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07B4FC81-0F98-47CD-BEAA-33114F6ABB9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8D0CBC8B-B4A5-409F-B5D5-5541AB4DAE5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D89160E6-E6E9-473A-8871-455158C865A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4474DE8B-8567-4A6A-AC9F-EC1335C93720}"/>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7C99F2A5-F86F-42FF-AF7A-FEAB014C9306}"/>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6C016821-DE45-4DB9-8089-E89802DBD099}"/>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FC3BA59D-3D5E-4265-B105-8DC9FB60F41C}"/>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5C7DB1C4-ECC8-46B4-9F9F-0CF20EDA0356}"/>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EF3DDDFE-041C-46AC-B422-748346A554DA}"/>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82197023-6F98-4B6F-8D94-4D436A31E89E}"/>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0D37454F-ADC7-439C-BB15-BC1FB83404D7}"/>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99B61971-BD91-4692-8939-1B769D7C3B89}"/>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20DE0C5B-7E59-4A6E-9D12-1B9DC6A90A8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77CEAB20-931E-4639-BE2B-5616649B4CB5}"/>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9C4125-8FC7-4EBF-825F-F5867E3F46C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DACF7899-4346-409E-9E4B-B6BE6724F81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A5A46FE8-6DCB-498D-BAA2-AC7D041417F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5E98452B-55A3-4ADB-AE04-DFF918E4B1E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54B1756-7B9A-4F64-ACEF-6DEB178695C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05" name="楕円 804">
          <a:extLst>
            <a:ext uri="{FF2B5EF4-FFF2-40B4-BE49-F238E27FC236}">
              <a16:creationId xmlns:a16="http://schemas.microsoft.com/office/drawing/2014/main" id="{50C64B4A-2350-4E5E-870B-5424E35D7302}"/>
            </a:ext>
          </a:extLst>
        </xdr:cNvPr>
        <xdr:cNvSpPr/>
      </xdr:nvSpPr>
      <xdr:spPr>
        <a:xfrm>
          <a:off x="19897725"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06" name="【児童館】&#10;一人当たり面積該当値テキスト">
          <a:extLst>
            <a:ext uri="{FF2B5EF4-FFF2-40B4-BE49-F238E27FC236}">
              <a16:creationId xmlns:a16="http://schemas.microsoft.com/office/drawing/2014/main" id="{B43997BB-413E-476A-A2C3-47E96FA63179}"/>
            </a:ext>
          </a:extLst>
        </xdr:cNvPr>
        <xdr:cNvSpPr txBox="1"/>
      </xdr:nvSpPr>
      <xdr:spPr>
        <a:xfrm>
          <a:off x="19992975"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07" name="楕円 806">
          <a:extLst>
            <a:ext uri="{FF2B5EF4-FFF2-40B4-BE49-F238E27FC236}">
              <a16:creationId xmlns:a16="http://schemas.microsoft.com/office/drawing/2014/main" id="{6E9A8B8F-4224-422D-A2AA-7804F43EC12A}"/>
            </a:ext>
          </a:extLst>
        </xdr:cNvPr>
        <xdr:cNvSpPr/>
      </xdr:nvSpPr>
      <xdr:spPr>
        <a:xfrm>
          <a:off x="191547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08" name="直線コネクタ 807">
          <a:extLst>
            <a:ext uri="{FF2B5EF4-FFF2-40B4-BE49-F238E27FC236}">
              <a16:creationId xmlns:a16="http://schemas.microsoft.com/office/drawing/2014/main" id="{635B1C2E-CB8A-4AC1-8DF2-563709C84196}"/>
            </a:ext>
          </a:extLst>
        </xdr:cNvPr>
        <xdr:cNvCxnSpPr/>
      </xdr:nvCxnSpPr>
      <xdr:spPr>
        <a:xfrm>
          <a:off x="19202400" y="13716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09" name="楕円 808">
          <a:extLst>
            <a:ext uri="{FF2B5EF4-FFF2-40B4-BE49-F238E27FC236}">
              <a16:creationId xmlns:a16="http://schemas.microsoft.com/office/drawing/2014/main" id="{EB376EBB-6FEB-4863-A18B-245E54D2494F}"/>
            </a:ext>
          </a:extLst>
        </xdr:cNvPr>
        <xdr:cNvSpPr/>
      </xdr:nvSpPr>
      <xdr:spPr>
        <a:xfrm>
          <a:off x="18345150"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0" name="直線コネクタ 809">
          <a:extLst>
            <a:ext uri="{FF2B5EF4-FFF2-40B4-BE49-F238E27FC236}">
              <a16:creationId xmlns:a16="http://schemas.microsoft.com/office/drawing/2014/main" id="{E3DFE3A7-0529-4697-8001-3CDC6EC646F2}"/>
            </a:ext>
          </a:extLst>
        </xdr:cNvPr>
        <xdr:cNvCxnSpPr/>
      </xdr:nvCxnSpPr>
      <xdr:spPr>
        <a:xfrm>
          <a:off x="18392775" y="1371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1" name="楕円 810">
          <a:extLst>
            <a:ext uri="{FF2B5EF4-FFF2-40B4-BE49-F238E27FC236}">
              <a16:creationId xmlns:a16="http://schemas.microsoft.com/office/drawing/2014/main" id="{EB3F3897-8E96-4CB9-AF1A-DFC5A05487F2}"/>
            </a:ext>
          </a:extLst>
        </xdr:cNvPr>
        <xdr:cNvSpPr/>
      </xdr:nvSpPr>
      <xdr:spPr>
        <a:xfrm>
          <a:off x="17554575" y="13668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2" name="直線コネクタ 811">
          <a:extLst>
            <a:ext uri="{FF2B5EF4-FFF2-40B4-BE49-F238E27FC236}">
              <a16:creationId xmlns:a16="http://schemas.microsoft.com/office/drawing/2014/main" id="{5B73551E-1919-45ED-B0E3-4F874F57958A}"/>
            </a:ext>
          </a:extLst>
        </xdr:cNvPr>
        <xdr:cNvCxnSpPr/>
      </xdr:nvCxnSpPr>
      <xdr:spPr>
        <a:xfrm>
          <a:off x="17602200" y="1371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3" name="楕円 812">
          <a:extLst>
            <a:ext uri="{FF2B5EF4-FFF2-40B4-BE49-F238E27FC236}">
              <a16:creationId xmlns:a16="http://schemas.microsoft.com/office/drawing/2014/main" id="{5D559935-7C8F-4662-A8C1-C4A04478478B}"/>
            </a:ext>
          </a:extLst>
        </xdr:cNvPr>
        <xdr:cNvSpPr/>
      </xdr:nvSpPr>
      <xdr:spPr>
        <a:xfrm>
          <a:off x="167544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14" name="直線コネクタ 813">
          <a:extLst>
            <a:ext uri="{FF2B5EF4-FFF2-40B4-BE49-F238E27FC236}">
              <a16:creationId xmlns:a16="http://schemas.microsoft.com/office/drawing/2014/main" id="{4F07FE64-DBFA-45AD-840A-B50418077DD7}"/>
            </a:ext>
          </a:extLst>
        </xdr:cNvPr>
        <xdr:cNvCxnSpPr/>
      </xdr:nvCxnSpPr>
      <xdr:spPr>
        <a:xfrm>
          <a:off x="16802100" y="13716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A3E5A38C-70F8-4527-96CA-53178E74D6DA}"/>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2FEC1ACA-29DD-4DF9-B077-49B65D168E79}"/>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2D0FE108-1D1F-46F8-811B-5F5AA57DD7EA}"/>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F76A117A-BA29-4270-BBEF-E250DC948DAC}"/>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19" name="n_1mainValue【児童館】&#10;一人当たり面積">
          <a:extLst>
            <a:ext uri="{FF2B5EF4-FFF2-40B4-BE49-F238E27FC236}">
              <a16:creationId xmlns:a16="http://schemas.microsoft.com/office/drawing/2014/main" id="{9A31DDEF-F03D-4CD1-9D2C-8E19C24A8D6A}"/>
            </a:ext>
          </a:extLst>
        </xdr:cNvPr>
        <xdr:cNvSpPr txBox="1"/>
      </xdr:nvSpPr>
      <xdr:spPr>
        <a:xfrm>
          <a:off x="189834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0" name="n_2mainValue【児童館】&#10;一人当たり面積">
          <a:extLst>
            <a:ext uri="{FF2B5EF4-FFF2-40B4-BE49-F238E27FC236}">
              <a16:creationId xmlns:a16="http://schemas.microsoft.com/office/drawing/2014/main" id="{691F250A-4A65-47D9-9807-8124E76E144B}"/>
            </a:ext>
          </a:extLst>
        </xdr:cNvPr>
        <xdr:cNvSpPr txBox="1"/>
      </xdr:nvSpPr>
      <xdr:spPr>
        <a:xfrm>
          <a:off x="181833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1" name="n_3mainValue【児童館】&#10;一人当たり面積">
          <a:extLst>
            <a:ext uri="{FF2B5EF4-FFF2-40B4-BE49-F238E27FC236}">
              <a16:creationId xmlns:a16="http://schemas.microsoft.com/office/drawing/2014/main" id="{61BD73EC-F6F8-4066-826F-256301AD65CB}"/>
            </a:ext>
          </a:extLst>
        </xdr:cNvPr>
        <xdr:cNvSpPr txBox="1"/>
      </xdr:nvSpPr>
      <xdr:spPr>
        <a:xfrm>
          <a:off x="173832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22" name="n_4mainValue【児童館】&#10;一人当たり面積">
          <a:extLst>
            <a:ext uri="{FF2B5EF4-FFF2-40B4-BE49-F238E27FC236}">
              <a16:creationId xmlns:a16="http://schemas.microsoft.com/office/drawing/2014/main" id="{7A3C37A1-428A-45BF-9753-91835981DDFB}"/>
            </a:ext>
          </a:extLst>
        </xdr:cNvPr>
        <xdr:cNvSpPr txBox="1"/>
      </xdr:nvSpPr>
      <xdr:spPr>
        <a:xfrm>
          <a:off x="16592627"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CB2B6EDC-CA6E-4D76-A5F2-1E985361B42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8313A12D-9B06-4EAE-88C1-EEE7029FB88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99FA83A8-2DD2-4409-82FC-3BE7DEFAF05A}"/>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E3B9ED98-3C0D-4F6A-957C-EA75BE305BB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125E3388-171D-4AF0-93A9-D644A0BEBC8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04976702-5396-458D-B577-D2577CED532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397C6160-1C2B-4FFC-96D5-31FA117FBBA9}"/>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23E87021-5A4D-471C-B5F6-2FAB3399ECD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1FD8F8FD-641B-4887-A02E-DCD92CACD03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22BD52D5-D9F6-4079-9DA2-3CB0A0896F03}"/>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B6C8279C-BCD3-4247-806B-2D9886123AA0}"/>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CDE6113E-C4A3-4517-ADAE-F60CFE57554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CD5BD5DC-EFFD-4247-BA39-2D18A471AD7A}"/>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1EC0BC97-B02A-4E7F-BEE2-3CEACD64F937}"/>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DDB3470C-9826-4E80-85BF-1757D2442B8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F219EC4B-5D3A-489D-9B7B-9866D737C03B}"/>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3D24824E-36FC-433D-8B20-F4316A0B7017}"/>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3FBB54B3-64E0-4F59-B51D-EA5B628BF89E}"/>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726407F6-8DAE-4071-935C-1946F6561B9D}"/>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D55129B9-770A-4B46-9001-0E786D668B5E}"/>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0BE09F88-16CA-4642-A075-0ED08F6FF6DD}"/>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B6CAC16-94B8-4936-91F8-1E867D06BD4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6B2E05C1-A21A-4C23-8092-207EC134879A}"/>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A45243C9-7EDC-485B-85F7-C7D5AC32C96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09678734-0322-43F1-B617-FC94E747A9D3}"/>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05F62D77-0127-4970-99D0-2E5185631267}"/>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FA3ED803-56DE-48EE-9A90-DEB9A6106E4E}"/>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F7273602-25F7-4019-9BB8-D211D71FDA65}"/>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21EA5F3C-C387-4596-A202-AE80E663E806}"/>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649EB586-F1B8-4443-8423-BB9401464917}"/>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4F284708-B454-49A6-BB7B-DCE30F16B1E9}"/>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127AB5CB-A02C-4C52-AC54-D5BBAC5BCCE4}"/>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E035EA17-09A9-4BAB-B9A2-56C7911DDB66}"/>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333F557C-5194-470B-BEAC-B5C4B18C79D2}"/>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D4B0C32C-6BE6-4EDA-86B5-6D6D53C8E41C}"/>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E80A40F6-4B57-46DE-A6CC-D83D025CC70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EC9589-6CB6-4DB3-ACBB-49D7F2A6D61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7AAA8D85-6C52-4E84-93E1-4AE7ED49032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C309A64D-2D1F-4828-8354-FF2F9F4EEFA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9E846274-4A7C-435F-BEAD-7E6464C4767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863" name="楕円 862">
          <a:extLst>
            <a:ext uri="{FF2B5EF4-FFF2-40B4-BE49-F238E27FC236}">
              <a16:creationId xmlns:a16="http://schemas.microsoft.com/office/drawing/2014/main" id="{FB60AC5B-0FE0-49C7-89EC-F066B442923A}"/>
            </a:ext>
          </a:extLst>
        </xdr:cNvPr>
        <xdr:cNvSpPr/>
      </xdr:nvSpPr>
      <xdr:spPr>
        <a:xfrm>
          <a:off x="14649450" y="16906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47641</xdr:rowOff>
    </xdr:from>
    <xdr:ext cx="405111" cy="259045"/>
    <xdr:sp macro="" textlink="">
      <xdr:nvSpPr>
        <xdr:cNvPr id="864" name="【公民館】&#10;有形固定資産減価償却率該当値テキスト">
          <a:extLst>
            <a:ext uri="{FF2B5EF4-FFF2-40B4-BE49-F238E27FC236}">
              <a16:creationId xmlns:a16="http://schemas.microsoft.com/office/drawing/2014/main" id="{5689B062-41DD-401A-A67B-D0AF25CD6357}"/>
            </a:ext>
          </a:extLst>
        </xdr:cNvPr>
        <xdr:cNvSpPr txBox="1"/>
      </xdr:nvSpPr>
      <xdr:spPr>
        <a:xfrm>
          <a:off x="14735175"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865" name="楕円 864">
          <a:extLst>
            <a:ext uri="{FF2B5EF4-FFF2-40B4-BE49-F238E27FC236}">
              <a16:creationId xmlns:a16="http://schemas.microsoft.com/office/drawing/2014/main" id="{CCCA4F99-7F02-42F5-9C8A-4A75FDCCF909}"/>
            </a:ext>
          </a:extLst>
        </xdr:cNvPr>
        <xdr:cNvSpPr/>
      </xdr:nvSpPr>
      <xdr:spPr>
        <a:xfrm>
          <a:off x="13887450" y="16906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120014</xdr:rowOff>
    </xdr:to>
    <xdr:cxnSp macro="">
      <xdr:nvCxnSpPr>
        <xdr:cNvPr id="866" name="直線コネクタ 865">
          <a:extLst>
            <a:ext uri="{FF2B5EF4-FFF2-40B4-BE49-F238E27FC236}">
              <a16:creationId xmlns:a16="http://schemas.microsoft.com/office/drawing/2014/main" id="{D0CBAF4A-DBBE-46D1-975C-0092D06157E6}"/>
            </a:ext>
          </a:extLst>
        </xdr:cNvPr>
        <xdr:cNvCxnSpPr/>
      </xdr:nvCxnSpPr>
      <xdr:spPr>
        <a:xfrm>
          <a:off x="13935075" y="16954500"/>
          <a:ext cx="762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67" name="楕円 866">
          <a:extLst>
            <a:ext uri="{FF2B5EF4-FFF2-40B4-BE49-F238E27FC236}">
              <a16:creationId xmlns:a16="http://schemas.microsoft.com/office/drawing/2014/main" id="{E60FF952-4AC9-4832-8AE6-0023D5779422}"/>
            </a:ext>
          </a:extLst>
        </xdr:cNvPr>
        <xdr:cNvSpPr/>
      </xdr:nvSpPr>
      <xdr:spPr>
        <a:xfrm>
          <a:off x="13096875" y="169449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152400</xdr:rowOff>
    </xdr:to>
    <xdr:cxnSp macro="">
      <xdr:nvCxnSpPr>
        <xdr:cNvPr id="868" name="直線コネクタ 867">
          <a:extLst>
            <a:ext uri="{FF2B5EF4-FFF2-40B4-BE49-F238E27FC236}">
              <a16:creationId xmlns:a16="http://schemas.microsoft.com/office/drawing/2014/main" id="{8B0A5C8F-08F4-4280-BEE4-C059C6AD3C96}"/>
            </a:ext>
          </a:extLst>
        </xdr:cNvPr>
        <xdr:cNvCxnSpPr/>
      </xdr:nvCxnSpPr>
      <xdr:spPr>
        <a:xfrm flipV="1">
          <a:off x="13144500" y="1695450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869" name="楕円 868">
          <a:extLst>
            <a:ext uri="{FF2B5EF4-FFF2-40B4-BE49-F238E27FC236}">
              <a16:creationId xmlns:a16="http://schemas.microsoft.com/office/drawing/2014/main" id="{A3F447A6-0641-4E07-9E4A-331730170917}"/>
            </a:ext>
          </a:extLst>
        </xdr:cNvPr>
        <xdr:cNvSpPr/>
      </xdr:nvSpPr>
      <xdr:spPr>
        <a:xfrm>
          <a:off x="12296775" y="169043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118111</xdr:rowOff>
    </xdr:from>
    <xdr:to>
      <xdr:col>76</xdr:col>
      <xdr:colOff>114300</xdr:colOff>
      <xdr:row>104</xdr:row>
      <xdr:rowOff>152400</xdr:rowOff>
    </xdr:to>
    <xdr:cxnSp macro="">
      <xdr:nvCxnSpPr>
        <xdr:cNvPr id="870" name="直線コネクタ 869">
          <a:extLst>
            <a:ext uri="{FF2B5EF4-FFF2-40B4-BE49-F238E27FC236}">
              <a16:creationId xmlns:a16="http://schemas.microsoft.com/office/drawing/2014/main" id="{F5605DBD-2AC5-4B5F-A39C-4A8E54A4AC24}"/>
            </a:ext>
          </a:extLst>
        </xdr:cNvPr>
        <xdr:cNvCxnSpPr/>
      </xdr:nvCxnSpPr>
      <xdr:spPr>
        <a:xfrm>
          <a:off x="12344400" y="16961486"/>
          <a:ext cx="8001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31114</xdr:rowOff>
    </xdr:from>
    <xdr:to>
      <xdr:col>67</xdr:col>
      <xdr:colOff>101600</xdr:colOff>
      <xdr:row>104</xdr:row>
      <xdr:rowOff>132714</xdr:rowOff>
    </xdr:to>
    <xdr:sp macro="" textlink="">
      <xdr:nvSpPr>
        <xdr:cNvPr id="871" name="楕円 870">
          <a:extLst>
            <a:ext uri="{FF2B5EF4-FFF2-40B4-BE49-F238E27FC236}">
              <a16:creationId xmlns:a16="http://schemas.microsoft.com/office/drawing/2014/main" id="{F1086F07-1309-4E57-A891-7164A8689E14}"/>
            </a:ext>
          </a:extLst>
        </xdr:cNvPr>
        <xdr:cNvSpPr/>
      </xdr:nvSpPr>
      <xdr:spPr>
        <a:xfrm>
          <a:off x="11487150" y="16868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81914</xdr:rowOff>
    </xdr:from>
    <xdr:to>
      <xdr:col>71</xdr:col>
      <xdr:colOff>177800</xdr:colOff>
      <xdr:row>104</xdr:row>
      <xdr:rowOff>118111</xdr:rowOff>
    </xdr:to>
    <xdr:cxnSp macro="">
      <xdr:nvCxnSpPr>
        <xdr:cNvPr id="872" name="直線コネクタ 871">
          <a:extLst>
            <a:ext uri="{FF2B5EF4-FFF2-40B4-BE49-F238E27FC236}">
              <a16:creationId xmlns:a16="http://schemas.microsoft.com/office/drawing/2014/main" id="{945B43AD-C691-428C-9F5A-763642650698}"/>
            </a:ext>
          </a:extLst>
        </xdr:cNvPr>
        <xdr:cNvCxnSpPr/>
      </xdr:nvCxnSpPr>
      <xdr:spPr>
        <a:xfrm>
          <a:off x="11534775" y="16925289"/>
          <a:ext cx="80962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F69C7C0D-6A06-4563-BAFB-4D66A92B2B31}"/>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23A364B6-8EFC-4202-8318-D45D34596EFC}"/>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C77B0644-E284-4AC6-B666-6FB83E5934DA}"/>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E8C82BDC-537F-4EF7-AFF2-6B58C37398E7}"/>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877" name="n_1mainValue【公民館】&#10;有形固定資産減価償却率">
          <a:extLst>
            <a:ext uri="{FF2B5EF4-FFF2-40B4-BE49-F238E27FC236}">
              <a16:creationId xmlns:a16="http://schemas.microsoft.com/office/drawing/2014/main" id="{F32DCB67-D4A3-45E6-9F9B-8C776C30841C}"/>
            </a:ext>
          </a:extLst>
        </xdr:cNvPr>
        <xdr:cNvSpPr txBox="1"/>
      </xdr:nvSpPr>
      <xdr:spPr>
        <a:xfrm>
          <a:off x="13745219"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78" name="n_2mainValue【公民館】&#10;有形固定資産減価償却率">
          <a:extLst>
            <a:ext uri="{FF2B5EF4-FFF2-40B4-BE49-F238E27FC236}">
              <a16:creationId xmlns:a16="http://schemas.microsoft.com/office/drawing/2014/main" id="{34192305-4DBF-4252-B75A-DC2EA9015761}"/>
            </a:ext>
          </a:extLst>
        </xdr:cNvPr>
        <xdr:cNvSpPr txBox="1"/>
      </xdr:nvSpPr>
      <xdr:spPr>
        <a:xfrm>
          <a:off x="12964169"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160038</xdr:rowOff>
    </xdr:from>
    <xdr:ext cx="405111" cy="259045"/>
    <xdr:sp macro="" textlink="">
      <xdr:nvSpPr>
        <xdr:cNvPr id="879" name="n_3mainValue【公民館】&#10;有形固定資産減価償却率">
          <a:extLst>
            <a:ext uri="{FF2B5EF4-FFF2-40B4-BE49-F238E27FC236}">
              <a16:creationId xmlns:a16="http://schemas.microsoft.com/office/drawing/2014/main" id="{AA6EA81B-0B2B-4A95-BF33-B833A63BA7DA}"/>
            </a:ext>
          </a:extLst>
        </xdr:cNvPr>
        <xdr:cNvSpPr txBox="1"/>
      </xdr:nvSpPr>
      <xdr:spPr>
        <a:xfrm>
          <a:off x="12164069" y="17003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123841</xdr:rowOff>
    </xdr:from>
    <xdr:ext cx="405111" cy="259045"/>
    <xdr:sp macro="" textlink="">
      <xdr:nvSpPr>
        <xdr:cNvPr id="880" name="n_4mainValue【公民館】&#10;有形固定資産減価償却率">
          <a:extLst>
            <a:ext uri="{FF2B5EF4-FFF2-40B4-BE49-F238E27FC236}">
              <a16:creationId xmlns:a16="http://schemas.microsoft.com/office/drawing/2014/main" id="{7F8C4070-D7D3-438D-80C7-60A4E07FE175}"/>
            </a:ext>
          </a:extLst>
        </xdr:cNvPr>
        <xdr:cNvSpPr txBox="1"/>
      </xdr:nvSpPr>
      <xdr:spPr>
        <a:xfrm>
          <a:off x="113544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C44D04CE-E0CC-4332-AC08-ACF5223CDC5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904ADAFE-2359-4B63-BAB1-F36E26FBB76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FDBAF22F-D57F-4F83-865F-54A497FB9A8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C019514E-E75C-4A33-9218-0F6B2B2EB7A1}"/>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7ED869FF-FBB8-401B-B441-CD9136B1CF15}"/>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F9E084C3-AECC-43C6-9397-2345EB4C265F}"/>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3FEB39C8-AC97-46AF-BAE9-9B413894D43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D7A14837-6F68-478A-AFD7-5E9FD168D31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1CBCD13A-2AF4-4EA8-A7FB-D8560F545140}"/>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A32C7F8C-2C63-4C44-99B8-280F1FD9FC08}"/>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B720EF04-70AC-4B71-AABA-FF87EFF3EE65}"/>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2D3FCEF3-C0EE-4DEC-8403-2EEB058A848A}"/>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8EEC25B2-3B29-4E6B-8710-73AA052B004E}"/>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49E6C5EA-6351-422C-9090-E48872E37502}"/>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31B09B66-F88C-4943-8641-14E7BF214594}"/>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FB26EAAB-1D43-4615-A8BF-63B92C649422}"/>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D34BFFE7-2471-4840-932E-2E97AE4457ED}"/>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7CBC9965-1297-41D3-A55D-83976FC617D9}"/>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8CB6388C-721F-4993-8440-391DD732214E}"/>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381D6DB7-5E4B-4B66-803D-D6E1AA9D00D7}"/>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5E771420-66C7-430A-80F0-DFE2CBB1AFE5}"/>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C8398B6D-C632-4286-B8F2-072C75DD22A8}"/>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324BEC08-CDE0-4E89-89B1-FF99F6472E1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8AB0944F-9914-44D6-A64D-05F741745B1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3255FF26-C60D-4C87-9F97-B59DCCC5758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8F20BC4C-132C-4999-8E09-066BE90F7CFA}"/>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05923BEC-F4DE-4F63-A74F-27A5B1E16AF7}"/>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7BA4E5F7-3B53-4897-8F20-D5A369C2BEBB}"/>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9F077982-B839-4A28-A9D1-CED98FEA569F}"/>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400621A8-E2D6-4722-9020-E95028A4A1D2}"/>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6CD1945D-A1D6-40BD-98C0-B16285C58617}"/>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AB3AD8BF-DE5D-4766-8017-2314FEC05A69}"/>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323E5148-4D2A-460F-9C52-ECCFCF052E73}"/>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4D758AE9-5509-4138-82A6-264CC12925D0}"/>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D27ACE84-F604-4DA0-9DC2-7FF39D645E34}"/>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83276A9D-6A7C-412C-8D66-F6117FE42A2A}"/>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3DDEBE69-4D45-4EB1-9C39-3032B13D918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2B964B0-4070-4391-AA4E-A8735EE03E0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B15BAD6F-014D-4191-B66C-63E336A9231F}"/>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C563F56-1A80-46A3-AF7A-8C9540FE7707}"/>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3B26FEA8-8EEB-48E3-9EBF-CF2CFA4AD8B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922" name="楕円 921">
          <a:extLst>
            <a:ext uri="{FF2B5EF4-FFF2-40B4-BE49-F238E27FC236}">
              <a16:creationId xmlns:a16="http://schemas.microsoft.com/office/drawing/2014/main" id="{155E9238-2731-4124-8770-D49BCF7CBCC1}"/>
            </a:ext>
          </a:extLst>
        </xdr:cNvPr>
        <xdr:cNvSpPr/>
      </xdr:nvSpPr>
      <xdr:spPr>
        <a:xfrm>
          <a:off x="19897725" y="168098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923" name="【公民館】&#10;一人当たり面積該当値テキスト">
          <a:extLst>
            <a:ext uri="{FF2B5EF4-FFF2-40B4-BE49-F238E27FC236}">
              <a16:creationId xmlns:a16="http://schemas.microsoft.com/office/drawing/2014/main" id="{7DCDE5C0-D8C1-431B-A71C-1B53C01E9489}"/>
            </a:ext>
          </a:extLst>
        </xdr:cNvPr>
        <xdr:cNvSpPr txBox="1"/>
      </xdr:nvSpPr>
      <xdr:spPr>
        <a:xfrm>
          <a:off x="19992975" y="1667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131536</xdr:rowOff>
    </xdr:from>
    <xdr:to>
      <xdr:col>112</xdr:col>
      <xdr:colOff>38100</xdr:colOff>
      <xdr:row>104</xdr:row>
      <xdr:rowOff>61686</xdr:rowOff>
    </xdr:to>
    <xdr:sp macro="" textlink="">
      <xdr:nvSpPr>
        <xdr:cNvPr id="924" name="楕円 923">
          <a:extLst>
            <a:ext uri="{FF2B5EF4-FFF2-40B4-BE49-F238E27FC236}">
              <a16:creationId xmlns:a16="http://schemas.microsoft.com/office/drawing/2014/main" id="{AAF81296-70E0-4279-942A-906087A84E0E}"/>
            </a:ext>
          </a:extLst>
        </xdr:cNvPr>
        <xdr:cNvSpPr/>
      </xdr:nvSpPr>
      <xdr:spPr>
        <a:xfrm>
          <a:off x="19154775" y="168098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10886</xdr:rowOff>
    </xdr:to>
    <xdr:cxnSp macro="">
      <xdr:nvCxnSpPr>
        <xdr:cNvPr id="925" name="直線コネクタ 924">
          <a:extLst>
            <a:ext uri="{FF2B5EF4-FFF2-40B4-BE49-F238E27FC236}">
              <a16:creationId xmlns:a16="http://schemas.microsoft.com/office/drawing/2014/main" id="{4909B0D2-06B8-483C-BA5C-3A030CE1E352}"/>
            </a:ext>
          </a:extLst>
        </xdr:cNvPr>
        <xdr:cNvCxnSpPr/>
      </xdr:nvCxnSpPr>
      <xdr:spPr>
        <a:xfrm>
          <a:off x="19202400" y="168479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926" name="楕円 925">
          <a:extLst>
            <a:ext uri="{FF2B5EF4-FFF2-40B4-BE49-F238E27FC236}">
              <a16:creationId xmlns:a16="http://schemas.microsoft.com/office/drawing/2014/main" id="{6C8BFBB4-5D08-40D8-A99A-10B2DC5558C4}"/>
            </a:ext>
          </a:extLst>
        </xdr:cNvPr>
        <xdr:cNvSpPr/>
      </xdr:nvSpPr>
      <xdr:spPr>
        <a:xfrm>
          <a:off x="18345150" y="16793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166007</xdr:rowOff>
    </xdr:from>
    <xdr:to>
      <xdr:col>111</xdr:col>
      <xdr:colOff>177800</xdr:colOff>
      <xdr:row>104</xdr:row>
      <xdr:rowOff>10886</xdr:rowOff>
    </xdr:to>
    <xdr:cxnSp macro="">
      <xdr:nvCxnSpPr>
        <xdr:cNvPr id="927" name="直線コネクタ 926">
          <a:extLst>
            <a:ext uri="{FF2B5EF4-FFF2-40B4-BE49-F238E27FC236}">
              <a16:creationId xmlns:a16="http://schemas.microsoft.com/office/drawing/2014/main" id="{3BAA5234-A29C-48FF-AEC0-1B1E276FDE91}"/>
            </a:ext>
          </a:extLst>
        </xdr:cNvPr>
        <xdr:cNvCxnSpPr/>
      </xdr:nvCxnSpPr>
      <xdr:spPr>
        <a:xfrm>
          <a:off x="18392775" y="16841107"/>
          <a:ext cx="80962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928" name="楕円 927">
          <a:extLst>
            <a:ext uri="{FF2B5EF4-FFF2-40B4-BE49-F238E27FC236}">
              <a16:creationId xmlns:a16="http://schemas.microsoft.com/office/drawing/2014/main" id="{97E02374-97A7-4D3D-8A7A-9C0052E7EFC6}"/>
            </a:ext>
          </a:extLst>
        </xdr:cNvPr>
        <xdr:cNvSpPr/>
      </xdr:nvSpPr>
      <xdr:spPr>
        <a:xfrm>
          <a:off x="17554575" y="16809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104</xdr:row>
      <xdr:rowOff>10886</xdr:rowOff>
    </xdr:to>
    <xdr:cxnSp macro="">
      <xdr:nvCxnSpPr>
        <xdr:cNvPr id="929" name="直線コネクタ 928">
          <a:extLst>
            <a:ext uri="{FF2B5EF4-FFF2-40B4-BE49-F238E27FC236}">
              <a16:creationId xmlns:a16="http://schemas.microsoft.com/office/drawing/2014/main" id="{9FA9D8F1-E961-4057-87D8-BCA6AA98656A}"/>
            </a:ext>
          </a:extLst>
        </xdr:cNvPr>
        <xdr:cNvCxnSpPr/>
      </xdr:nvCxnSpPr>
      <xdr:spPr>
        <a:xfrm flipV="1">
          <a:off x="17602200" y="16841107"/>
          <a:ext cx="79057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930" name="楕円 929">
          <a:extLst>
            <a:ext uri="{FF2B5EF4-FFF2-40B4-BE49-F238E27FC236}">
              <a16:creationId xmlns:a16="http://schemas.microsoft.com/office/drawing/2014/main" id="{9CEA7295-3FFC-4529-A3A8-70A0C06D5015}"/>
            </a:ext>
          </a:extLst>
        </xdr:cNvPr>
        <xdr:cNvSpPr/>
      </xdr:nvSpPr>
      <xdr:spPr>
        <a:xfrm>
          <a:off x="16754475" y="168098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10886</xdr:rowOff>
    </xdr:from>
    <xdr:to>
      <xdr:col>102</xdr:col>
      <xdr:colOff>114300</xdr:colOff>
      <xdr:row>104</xdr:row>
      <xdr:rowOff>10886</xdr:rowOff>
    </xdr:to>
    <xdr:cxnSp macro="">
      <xdr:nvCxnSpPr>
        <xdr:cNvPr id="931" name="直線コネクタ 930">
          <a:extLst>
            <a:ext uri="{FF2B5EF4-FFF2-40B4-BE49-F238E27FC236}">
              <a16:creationId xmlns:a16="http://schemas.microsoft.com/office/drawing/2014/main" id="{50ADB6B1-41AE-4764-AB61-F8D15C323E93}"/>
            </a:ext>
          </a:extLst>
        </xdr:cNvPr>
        <xdr:cNvCxnSpPr/>
      </xdr:nvCxnSpPr>
      <xdr:spPr>
        <a:xfrm>
          <a:off x="16802100" y="168479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0F3DD4B6-D7A6-4CD7-A12D-ABF79E2EDB08}"/>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358CC5C0-5046-4AB7-814A-15D39554AFCA}"/>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7FD3A7AA-5151-4A20-8B3A-B55019B91CCF}"/>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4D6D068A-16E1-46AE-B74A-2A8F8DB35999}"/>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78213</xdr:rowOff>
    </xdr:from>
    <xdr:ext cx="469744" cy="259045"/>
    <xdr:sp macro="" textlink="">
      <xdr:nvSpPr>
        <xdr:cNvPr id="936" name="n_1mainValue【公民館】&#10;一人当たり面積">
          <a:extLst>
            <a:ext uri="{FF2B5EF4-FFF2-40B4-BE49-F238E27FC236}">
              <a16:creationId xmlns:a16="http://schemas.microsoft.com/office/drawing/2014/main" id="{92073140-D5B4-43AB-B428-397D5163CD5B}"/>
            </a:ext>
          </a:extLst>
        </xdr:cNvPr>
        <xdr:cNvSpPr txBox="1"/>
      </xdr:nvSpPr>
      <xdr:spPr>
        <a:xfrm>
          <a:off x="18983402" y="16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937" name="n_2mainValue【公民館】&#10;一人当たり面積">
          <a:extLst>
            <a:ext uri="{FF2B5EF4-FFF2-40B4-BE49-F238E27FC236}">
              <a16:creationId xmlns:a16="http://schemas.microsoft.com/office/drawing/2014/main" id="{AC867A76-3356-41D7-9979-62B78F4A13AE}"/>
            </a:ext>
          </a:extLst>
        </xdr:cNvPr>
        <xdr:cNvSpPr txBox="1"/>
      </xdr:nvSpPr>
      <xdr:spPr>
        <a:xfrm>
          <a:off x="18183302" y="165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938" name="n_3mainValue【公民館】&#10;一人当たり面積">
          <a:extLst>
            <a:ext uri="{FF2B5EF4-FFF2-40B4-BE49-F238E27FC236}">
              <a16:creationId xmlns:a16="http://schemas.microsoft.com/office/drawing/2014/main" id="{4B75E01F-7227-4563-9C1D-1D5350440E28}"/>
            </a:ext>
          </a:extLst>
        </xdr:cNvPr>
        <xdr:cNvSpPr txBox="1"/>
      </xdr:nvSpPr>
      <xdr:spPr>
        <a:xfrm>
          <a:off x="17383202" y="16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939" name="n_4mainValue【公民館】&#10;一人当たり面積">
          <a:extLst>
            <a:ext uri="{FF2B5EF4-FFF2-40B4-BE49-F238E27FC236}">
              <a16:creationId xmlns:a16="http://schemas.microsoft.com/office/drawing/2014/main" id="{4F75BEB3-2270-4903-BA7C-F0CF8E76FF25}"/>
            </a:ext>
          </a:extLst>
        </xdr:cNvPr>
        <xdr:cNvSpPr txBox="1"/>
      </xdr:nvSpPr>
      <xdr:spPr>
        <a:xfrm>
          <a:off x="16592627" y="16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88938814-165C-44C5-BF64-245C6180E6E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ABD65743-CE52-4961-B45C-E72259711062}"/>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553E91A0-1047-4C3A-BF6F-9829EDA09B4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道路については、一人当たり延長が政令市３位、政令市平均の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倍と長くなっています。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有形固定資産減価償却率は、政令市で３番目に低くなっていますが、償却率は上昇傾向にあり、今後維持管理、更新費用の増加が見込まれています。 </a:t>
          </a:r>
        </a:p>
        <a:p>
          <a:r>
            <a:rPr kumimoji="1" lang="ja-JP" altLang="en-US" sz="1300">
              <a:latin typeface="ＭＳ Ｐゴシック" panose="020B0600070205080204" pitchFamily="50" charset="-128"/>
              <a:ea typeface="ＭＳ Ｐゴシック" panose="020B0600070205080204" pitchFamily="50" charset="-128"/>
            </a:rPr>
            <a:t>学校施設については、一人当たり面積が政令市１位、政令市平均の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倍と大きくなっています。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有形固定資産減価償却率は、政令市平均とともに増加傾向にあります。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F71731-97E6-4111-9EF3-14A5B156475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AE08D8-EADD-406C-B98F-FCC1171CCC2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ECA97A-8A21-4209-8A3C-A127F814C0C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18618C-6771-4EBD-A57C-E73007F3286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E44963-1218-4B2F-BB8B-D80D8982E78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44F20C-73AD-4BE7-82A6-4E0ADF74F91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3F6194-2D30-4559-BBF5-60E532D8C22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876391-8EA4-4695-81F4-8736AD7546F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04C566-91D7-4C2B-8B47-3DAD7743E19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1AC3EF-A941-413F-81BF-FF9C0879FE1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D1F4C4-6CC9-4585-9C61-64F5EBDC9EE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E9DFA4-0AF4-453A-B759-93CBF004BD1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3DFF34-4B1F-4764-8ED0-910D1E9CEAB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1F1EF7-C1FF-4516-8499-3C6B26A7440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0533BE-4A2B-4095-AC22-CDF4AD78158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2E8B48-E6EC-4A4F-9331-1044F60894C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2FEBE0-1366-4F0B-A410-F21A1C0993A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835A61-902C-449F-B67F-7FCB0F28AFF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1A5B23-3893-40EA-911E-E0FA5764FA3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FD0E81-F8FC-4730-A743-CB3A5FE49E1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02F8B8-432F-4F32-88D0-2B2471C44D6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1FF3DF-BF6E-4B13-A92A-FB211817BE5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A0BF15-9E63-4DBB-9B7B-1B2C9ED2F526}"/>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0B83B2-34A8-40E1-9016-BEE385B9F1E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B839E1-FF61-4E0F-A008-3E2DA46DEEE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0D9BA8-C5B9-42EC-B3C2-1D23772CC0E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983F53-1D43-4BDA-9BC2-3AD44AB40F3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2D948A-5924-46A9-8DBC-1512FB02695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19C30B-48B9-4B8A-9D5A-18979F593663}"/>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695926-06DA-41EA-B750-8740B1BB33B9}"/>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3D3858-6CC5-42C4-9DD4-56B7604E591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E0F478-802C-4A4C-B6BC-EE84AF85B1E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7A2CB9-9AC3-4F93-BF0F-0BAF466E4D9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EE41E0-03CF-463E-8BF5-57FD22F3569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B2A409-703F-4F43-8BF0-27C042ABC26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532B2F-690E-40B8-8292-BFBF1190564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175F0E-F1C0-4261-B090-A08632DA7C3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51D2EA-B479-47CD-B237-8DA494AA2C0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A8F9F8-DEEC-4177-BF60-4149F248D6E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54F413-A0AE-45E5-A9BE-6FCC21D77D4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B1F0B9-D0EE-4DC6-B538-4A8BFBE5108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8A69E57-5CED-47B5-8D8C-DB1BFAC2F09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6367B0-04E2-4587-BE1E-FA3A4061D28B}"/>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87F6F523-D928-4EB9-AE28-9D8DDECD9FD5}"/>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B417F3-A82C-46AF-AE2B-7792B492EB87}"/>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02047C0-DAD9-4250-8BCD-4FB3296481EC}"/>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326F0E3-C9B0-4392-AC45-3EDEBCA76963}"/>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50AA4F-6B68-4178-AE1C-AEBBA3F239B7}"/>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087B2F6-B6F4-4EFC-80E0-3362BE3F9067}"/>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074C47-D990-4AF3-BB8B-5ED7BE5AF1B6}"/>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184E794-8AE7-437E-9823-B913B0E66284}"/>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A72AA79-3C66-47E7-9175-6A64E50E07BC}"/>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BEBD97-1DEC-42A2-9335-E1482F0EC877}"/>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62A7D976-8D40-4244-8406-3D5BDF5B467F}"/>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9C098A-429A-4D39-80A4-F33FC1C281D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6E44861-970E-4A61-9216-EA127F45551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FE4B5B16-6DB6-4892-857E-9EEC850510C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7AD53FFA-820E-4958-B3C9-A889C8419D6D}"/>
            </a:ext>
          </a:extLst>
        </xdr:cNvPr>
        <xdr:cNvCxnSpPr/>
      </xdr:nvCxnSpPr>
      <xdr:spPr>
        <a:xfrm flipV="1">
          <a:off x="4180840" y="5581650"/>
          <a:ext cx="0" cy="112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27142443-7F88-4024-BBD4-D4C087A4FF7F}"/>
            </a:ext>
          </a:extLst>
        </xdr:cNvPr>
        <xdr:cNvSpPr txBox="1"/>
      </xdr:nvSpPr>
      <xdr:spPr>
        <a:xfrm>
          <a:off x="4219575" y="67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C2223249-D294-49A5-9A9F-F1A367AD1B8E}"/>
            </a:ext>
          </a:extLst>
        </xdr:cNvPr>
        <xdr:cNvCxnSpPr/>
      </xdr:nvCxnSpPr>
      <xdr:spPr>
        <a:xfrm>
          <a:off x="4105275" y="6703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260A9023-456E-4AF7-A5D6-BB85DC83211B}"/>
            </a:ext>
          </a:extLst>
        </xdr:cNvPr>
        <xdr:cNvSpPr txBox="1"/>
      </xdr:nvSpPr>
      <xdr:spPr>
        <a:xfrm>
          <a:off x="42195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EA635A23-F67C-41E6-AA65-6E3D7EB847C8}"/>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2CD0312E-4E64-4ED5-83B4-A9CF712A98D6}"/>
            </a:ext>
          </a:extLst>
        </xdr:cNvPr>
        <xdr:cNvSpPr txBox="1"/>
      </xdr:nvSpPr>
      <xdr:spPr>
        <a:xfrm>
          <a:off x="4219575" y="5944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DF37BDA2-44A4-40F9-BBB5-0C2854C92130}"/>
            </a:ext>
          </a:extLst>
        </xdr:cNvPr>
        <xdr:cNvSpPr/>
      </xdr:nvSpPr>
      <xdr:spPr>
        <a:xfrm>
          <a:off x="4124325" y="59657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29130295-C9EC-4AD3-B2CB-FBFA5DB4EC85}"/>
            </a:ext>
          </a:extLst>
        </xdr:cNvPr>
        <xdr:cNvSpPr/>
      </xdr:nvSpPr>
      <xdr:spPr>
        <a:xfrm>
          <a:off x="3381375" y="5923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15257</xdr:rowOff>
    </xdr:from>
    <xdr:ext cx="405111" cy="259045"/>
    <xdr:sp macro="" textlink="">
      <xdr:nvSpPr>
        <xdr:cNvPr id="67" name="n_1aveValue【図書館】&#10;有形固定資産減価償却率">
          <a:extLst>
            <a:ext uri="{FF2B5EF4-FFF2-40B4-BE49-F238E27FC236}">
              <a16:creationId xmlns:a16="http://schemas.microsoft.com/office/drawing/2014/main" id="{25892367-7AC3-4DD1-8046-B433E9B8393A}"/>
            </a:ext>
          </a:extLst>
        </xdr:cNvPr>
        <xdr:cNvSpPr txBox="1"/>
      </xdr:nvSpPr>
      <xdr:spPr>
        <a:xfrm>
          <a:off x="32391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12337</xdr:rowOff>
    </xdr:from>
    <xdr:to>
      <xdr:col>15</xdr:col>
      <xdr:colOff>101600</xdr:colOff>
      <xdr:row>36</xdr:row>
      <xdr:rowOff>113937</xdr:rowOff>
    </xdr:to>
    <xdr:sp macro="" textlink="">
      <xdr:nvSpPr>
        <xdr:cNvPr id="68" name="フローチャート: 判断 67">
          <a:extLst>
            <a:ext uri="{FF2B5EF4-FFF2-40B4-BE49-F238E27FC236}">
              <a16:creationId xmlns:a16="http://schemas.microsoft.com/office/drawing/2014/main" id="{AA88E555-344A-4272-8BD4-8AB9337CF135}"/>
            </a:ext>
          </a:extLst>
        </xdr:cNvPr>
        <xdr:cNvSpPr/>
      </xdr:nvSpPr>
      <xdr:spPr>
        <a:xfrm>
          <a:off x="2571750" y="58384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105064</xdr:rowOff>
    </xdr:from>
    <xdr:ext cx="405111" cy="259045"/>
    <xdr:sp macro="" textlink="">
      <xdr:nvSpPr>
        <xdr:cNvPr id="69" name="n_2aveValue【図書館】&#10;有形固定資産減価償却率">
          <a:extLst>
            <a:ext uri="{FF2B5EF4-FFF2-40B4-BE49-F238E27FC236}">
              <a16:creationId xmlns:a16="http://schemas.microsoft.com/office/drawing/2014/main" id="{D3FD6E98-C5EB-4220-AA8E-19513E1E0E64}"/>
            </a:ext>
          </a:extLst>
        </xdr:cNvPr>
        <xdr:cNvSpPr txBox="1"/>
      </xdr:nvSpPr>
      <xdr:spPr>
        <a:xfrm>
          <a:off x="2439044" y="59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134801</xdr:rowOff>
    </xdr:from>
    <xdr:to>
      <xdr:col>10</xdr:col>
      <xdr:colOff>165100</xdr:colOff>
      <xdr:row>36</xdr:row>
      <xdr:rowOff>64951</xdr:rowOff>
    </xdr:to>
    <xdr:sp macro="" textlink="">
      <xdr:nvSpPr>
        <xdr:cNvPr id="70" name="フローチャート: 判断 69">
          <a:extLst>
            <a:ext uri="{FF2B5EF4-FFF2-40B4-BE49-F238E27FC236}">
              <a16:creationId xmlns:a16="http://schemas.microsoft.com/office/drawing/2014/main" id="{454D7E20-4248-4CA6-BDD1-E77E61662901}"/>
            </a:ext>
          </a:extLst>
        </xdr:cNvPr>
        <xdr:cNvSpPr/>
      </xdr:nvSpPr>
      <xdr:spPr>
        <a:xfrm>
          <a:off x="1781175" y="58021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56078</xdr:rowOff>
    </xdr:from>
    <xdr:ext cx="405111" cy="259045"/>
    <xdr:sp macro="" textlink="">
      <xdr:nvSpPr>
        <xdr:cNvPr id="71" name="n_3aveValue【図書館】&#10;有形固定資産減価償却率">
          <a:extLst>
            <a:ext uri="{FF2B5EF4-FFF2-40B4-BE49-F238E27FC236}">
              <a16:creationId xmlns:a16="http://schemas.microsoft.com/office/drawing/2014/main" id="{26D3A1DA-FCED-4B7F-9D04-35E239D491A6}"/>
            </a:ext>
          </a:extLst>
        </xdr:cNvPr>
        <xdr:cNvSpPr txBox="1"/>
      </xdr:nvSpPr>
      <xdr:spPr>
        <a:xfrm>
          <a:off x="1648469"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105410</xdr:rowOff>
    </xdr:from>
    <xdr:to>
      <xdr:col>6</xdr:col>
      <xdr:colOff>38100</xdr:colOff>
      <xdr:row>36</xdr:row>
      <xdr:rowOff>35560</xdr:rowOff>
    </xdr:to>
    <xdr:sp macro="" textlink="">
      <xdr:nvSpPr>
        <xdr:cNvPr id="72" name="フローチャート: 判断 71">
          <a:extLst>
            <a:ext uri="{FF2B5EF4-FFF2-40B4-BE49-F238E27FC236}">
              <a16:creationId xmlns:a16="http://schemas.microsoft.com/office/drawing/2014/main" id="{FCDFE02A-5863-4C3E-81E8-467EA880C069}"/>
            </a:ext>
          </a:extLst>
        </xdr:cNvPr>
        <xdr:cNvSpPr/>
      </xdr:nvSpPr>
      <xdr:spPr>
        <a:xfrm>
          <a:off x="981075" y="5769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26687</xdr:rowOff>
    </xdr:from>
    <xdr:ext cx="405111" cy="259045"/>
    <xdr:sp macro="" textlink="">
      <xdr:nvSpPr>
        <xdr:cNvPr id="73" name="n_4aveValue【図書館】&#10;有形固定資産減価償却率">
          <a:extLst>
            <a:ext uri="{FF2B5EF4-FFF2-40B4-BE49-F238E27FC236}">
              <a16:creationId xmlns:a16="http://schemas.microsoft.com/office/drawing/2014/main" id="{09A01C90-72FE-4680-82CC-632A0B961307}"/>
            </a:ext>
          </a:extLst>
        </xdr:cNvPr>
        <xdr:cNvSpPr txBox="1"/>
      </xdr:nvSpPr>
      <xdr:spPr>
        <a:xfrm>
          <a:off x="848369"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30085F9-7F72-4C71-94E4-0A142AF7954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1C47A9E-817A-4E5C-B804-2EE1BA9BFB4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7B1E4046-881F-4987-820E-AA13458461C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1F0DDE10-53F6-4FBD-9CB8-D4529EE2663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CB9EE961-6E81-4300-9D53-2688FB9B6AB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25400</xdr:rowOff>
    </xdr:from>
    <xdr:to>
      <xdr:col>24</xdr:col>
      <xdr:colOff>114300</xdr:colOff>
      <xdr:row>34</xdr:row>
      <xdr:rowOff>127000</xdr:rowOff>
    </xdr:to>
    <xdr:sp macro="" textlink="">
      <xdr:nvSpPr>
        <xdr:cNvPr id="79" name="楕円 78">
          <a:extLst>
            <a:ext uri="{FF2B5EF4-FFF2-40B4-BE49-F238E27FC236}">
              <a16:creationId xmlns:a16="http://schemas.microsoft.com/office/drawing/2014/main" id="{F68FC87D-E593-44D7-A114-A86F7AFFA988}"/>
            </a:ext>
          </a:extLst>
        </xdr:cNvPr>
        <xdr:cNvSpPr/>
      </xdr:nvSpPr>
      <xdr:spPr>
        <a:xfrm>
          <a:off x="4124325" y="553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149877</xdr:rowOff>
    </xdr:from>
    <xdr:ext cx="405111" cy="259045"/>
    <xdr:sp macro="" textlink="">
      <xdr:nvSpPr>
        <xdr:cNvPr id="80" name="【図書館】&#10;有形固定資産減価償却率該当値テキスト">
          <a:extLst>
            <a:ext uri="{FF2B5EF4-FFF2-40B4-BE49-F238E27FC236}">
              <a16:creationId xmlns:a16="http://schemas.microsoft.com/office/drawing/2014/main" id="{31A2DB75-E960-4A4F-B5C4-B91225129AE0}"/>
            </a:ext>
          </a:extLst>
        </xdr:cNvPr>
        <xdr:cNvSpPr txBox="1"/>
      </xdr:nvSpPr>
      <xdr:spPr>
        <a:xfrm>
          <a:off x="4219575" y="549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81" name="楕円 80">
          <a:extLst>
            <a:ext uri="{FF2B5EF4-FFF2-40B4-BE49-F238E27FC236}">
              <a16:creationId xmlns:a16="http://schemas.microsoft.com/office/drawing/2014/main" id="{3B35BA01-3E41-434A-801F-454E2508BBBA}"/>
            </a:ext>
          </a:extLst>
        </xdr:cNvPr>
        <xdr:cNvSpPr/>
      </xdr:nvSpPr>
      <xdr:spPr>
        <a:xfrm>
          <a:off x="3381375" y="5468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76200</xdr:rowOff>
    </xdr:to>
    <xdr:cxnSp macro="">
      <xdr:nvCxnSpPr>
        <xdr:cNvPr id="82" name="直線コネクタ 81">
          <a:extLst>
            <a:ext uri="{FF2B5EF4-FFF2-40B4-BE49-F238E27FC236}">
              <a16:creationId xmlns:a16="http://schemas.microsoft.com/office/drawing/2014/main" id="{D365B705-A5F1-4533-8A4B-1244555FCC82}"/>
            </a:ext>
          </a:extLst>
        </xdr:cNvPr>
        <xdr:cNvCxnSpPr/>
      </xdr:nvCxnSpPr>
      <xdr:spPr>
        <a:xfrm>
          <a:off x="3429000" y="5516245"/>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56424</xdr:rowOff>
    </xdr:from>
    <xdr:to>
      <xdr:col>15</xdr:col>
      <xdr:colOff>101600</xdr:colOff>
      <xdr:row>33</xdr:row>
      <xdr:rowOff>158024</xdr:rowOff>
    </xdr:to>
    <xdr:sp macro="" textlink="">
      <xdr:nvSpPr>
        <xdr:cNvPr id="83" name="楕円 82">
          <a:extLst>
            <a:ext uri="{FF2B5EF4-FFF2-40B4-BE49-F238E27FC236}">
              <a16:creationId xmlns:a16="http://schemas.microsoft.com/office/drawing/2014/main" id="{5B2F6DE0-D6F3-48CB-B556-EC84A82B5C51}"/>
            </a:ext>
          </a:extLst>
        </xdr:cNvPr>
        <xdr:cNvSpPr/>
      </xdr:nvSpPr>
      <xdr:spPr>
        <a:xfrm>
          <a:off x="2571750" y="53999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107224</xdr:rowOff>
    </xdr:from>
    <xdr:to>
      <xdr:col>19</xdr:col>
      <xdr:colOff>177800</xdr:colOff>
      <xdr:row>34</xdr:row>
      <xdr:rowOff>7620</xdr:rowOff>
    </xdr:to>
    <xdr:cxnSp macro="">
      <xdr:nvCxnSpPr>
        <xdr:cNvPr id="84" name="直線コネクタ 83">
          <a:extLst>
            <a:ext uri="{FF2B5EF4-FFF2-40B4-BE49-F238E27FC236}">
              <a16:creationId xmlns:a16="http://schemas.microsoft.com/office/drawing/2014/main" id="{9A366B22-89B7-4E5F-B5F0-499C0C0969E1}"/>
            </a:ext>
          </a:extLst>
        </xdr:cNvPr>
        <xdr:cNvCxnSpPr/>
      </xdr:nvCxnSpPr>
      <xdr:spPr>
        <a:xfrm>
          <a:off x="2619375" y="5447574"/>
          <a:ext cx="80962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159294</xdr:rowOff>
    </xdr:from>
    <xdr:to>
      <xdr:col>10</xdr:col>
      <xdr:colOff>165100</xdr:colOff>
      <xdr:row>33</xdr:row>
      <xdr:rowOff>89444</xdr:rowOff>
    </xdr:to>
    <xdr:sp macro="" textlink="">
      <xdr:nvSpPr>
        <xdr:cNvPr id="85" name="楕円 84">
          <a:extLst>
            <a:ext uri="{FF2B5EF4-FFF2-40B4-BE49-F238E27FC236}">
              <a16:creationId xmlns:a16="http://schemas.microsoft.com/office/drawing/2014/main" id="{B5FA1CE5-1B56-4B9E-A0D6-D06CB0A33B93}"/>
            </a:ext>
          </a:extLst>
        </xdr:cNvPr>
        <xdr:cNvSpPr/>
      </xdr:nvSpPr>
      <xdr:spPr>
        <a:xfrm>
          <a:off x="1781175" y="53440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38644</xdr:rowOff>
    </xdr:from>
    <xdr:to>
      <xdr:col>15</xdr:col>
      <xdr:colOff>50800</xdr:colOff>
      <xdr:row>33</xdr:row>
      <xdr:rowOff>107224</xdr:rowOff>
    </xdr:to>
    <xdr:cxnSp macro="">
      <xdr:nvCxnSpPr>
        <xdr:cNvPr id="86" name="直線コネクタ 85">
          <a:extLst>
            <a:ext uri="{FF2B5EF4-FFF2-40B4-BE49-F238E27FC236}">
              <a16:creationId xmlns:a16="http://schemas.microsoft.com/office/drawing/2014/main" id="{B1A9ACCE-A35C-4646-A8B1-B4B2DB793C80}"/>
            </a:ext>
          </a:extLst>
        </xdr:cNvPr>
        <xdr:cNvCxnSpPr/>
      </xdr:nvCxnSpPr>
      <xdr:spPr>
        <a:xfrm>
          <a:off x="1828800" y="5382169"/>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80917</xdr:rowOff>
    </xdr:from>
    <xdr:to>
      <xdr:col>6</xdr:col>
      <xdr:colOff>38100</xdr:colOff>
      <xdr:row>33</xdr:row>
      <xdr:rowOff>11067</xdr:rowOff>
    </xdr:to>
    <xdr:sp macro="" textlink="">
      <xdr:nvSpPr>
        <xdr:cNvPr id="87" name="楕円 86">
          <a:extLst>
            <a:ext uri="{FF2B5EF4-FFF2-40B4-BE49-F238E27FC236}">
              <a16:creationId xmlns:a16="http://schemas.microsoft.com/office/drawing/2014/main" id="{EC4EDE97-06A3-43A7-A066-E603B429433B}"/>
            </a:ext>
          </a:extLst>
        </xdr:cNvPr>
        <xdr:cNvSpPr/>
      </xdr:nvSpPr>
      <xdr:spPr>
        <a:xfrm>
          <a:off x="981075" y="526569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131717</xdr:rowOff>
    </xdr:from>
    <xdr:to>
      <xdr:col>10</xdr:col>
      <xdr:colOff>114300</xdr:colOff>
      <xdr:row>33</xdr:row>
      <xdr:rowOff>38644</xdr:rowOff>
    </xdr:to>
    <xdr:cxnSp macro="">
      <xdr:nvCxnSpPr>
        <xdr:cNvPr id="88" name="直線コネクタ 87">
          <a:extLst>
            <a:ext uri="{FF2B5EF4-FFF2-40B4-BE49-F238E27FC236}">
              <a16:creationId xmlns:a16="http://schemas.microsoft.com/office/drawing/2014/main" id="{1E98DAC5-0EA9-49FE-9485-9FF209E7443F}"/>
            </a:ext>
          </a:extLst>
        </xdr:cNvPr>
        <xdr:cNvCxnSpPr/>
      </xdr:nvCxnSpPr>
      <xdr:spPr>
        <a:xfrm>
          <a:off x="1028700" y="5313317"/>
          <a:ext cx="8001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74947</xdr:rowOff>
    </xdr:from>
    <xdr:ext cx="405111" cy="259045"/>
    <xdr:sp macro="" textlink="">
      <xdr:nvSpPr>
        <xdr:cNvPr id="89" name="n_1mainValue【図書館】&#10;有形固定資産減価償却率">
          <a:extLst>
            <a:ext uri="{FF2B5EF4-FFF2-40B4-BE49-F238E27FC236}">
              <a16:creationId xmlns:a16="http://schemas.microsoft.com/office/drawing/2014/main" id="{96C5F748-6771-47DB-89CF-72FAA06E56F1}"/>
            </a:ext>
          </a:extLst>
        </xdr:cNvPr>
        <xdr:cNvSpPr txBox="1"/>
      </xdr:nvSpPr>
      <xdr:spPr>
        <a:xfrm>
          <a:off x="3239144" y="52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3101</xdr:rowOff>
    </xdr:from>
    <xdr:ext cx="405111" cy="259045"/>
    <xdr:sp macro="" textlink="">
      <xdr:nvSpPr>
        <xdr:cNvPr id="90" name="n_2mainValue【図書館】&#10;有形固定資産減価償却率">
          <a:extLst>
            <a:ext uri="{FF2B5EF4-FFF2-40B4-BE49-F238E27FC236}">
              <a16:creationId xmlns:a16="http://schemas.microsoft.com/office/drawing/2014/main" id="{D3333E90-369F-468E-913B-7050F510CCBE}"/>
            </a:ext>
          </a:extLst>
        </xdr:cNvPr>
        <xdr:cNvSpPr txBox="1"/>
      </xdr:nvSpPr>
      <xdr:spPr>
        <a:xfrm>
          <a:off x="2439044"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105971</xdr:rowOff>
    </xdr:from>
    <xdr:ext cx="405111" cy="259045"/>
    <xdr:sp macro="" textlink="">
      <xdr:nvSpPr>
        <xdr:cNvPr id="91" name="n_3mainValue【図書館】&#10;有形固定資産減価償却率">
          <a:extLst>
            <a:ext uri="{FF2B5EF4-FFF2-40B4-BE49-F238E27FC236}">
              <a16:creationId xmlns:a16="http://schemas.microsoft.com/office/drawing/2014/main" id="{A7872EA7-BE53-410F-8FDC-0DBAF8523FD1}"/>
            </a:ext>
          </a:extLst>
        </xdr:cNvPr>
        <xdr:cNvSpPr txBox="1"/>
      </xdr:nvSpPr>
      <xdr:spPr>
        <a:xfrm>
          <a:off x="1648469" y="51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27594</xdr:rowOff>
    </xdr:from>
    <xdr:ext cx="405111" cy="259045"/>
    <xdr:sp macro="" textlink="">
      <xdr:nvSpPr>
        <xdr:cNvPr id="92" name="n_4mainValue【図書館】&#10;有形固定資産減価償却率">
          <a:extLst>
            <a:ext uri="{FF2B5EF4-FFF2-40B4-BE49-F238E27FC236}">
              <a16:creationId xmlns:a16="http://schemas.microsoft.com/office/drawing/2014/main" id="{4A6094D5-00D7-43F7-89BB-FFB6BC8A15FD}"/>
            </a:ext>
          </a:extLst>
        </xdr:cNvPr>
        <xdr:cNvSpPr txBox="1"/>
      </xdr:nvSpPr>
      <xdr:spPr>
        <a:xfrm>
          <a:off x="848369" y="505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C35637DB-114D-45CF-87FC-DF72A5BE9D6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A802A8DB-AD80-475D-B96E-0CEC60E3AC9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291FC1EA-EE5F-4280-B99C-32703CE254C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3BC436C3-3FAA-436E-A0CF-607752284E9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14B52133-29D7-4E18-8AB4-D6B4D3CFC68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76CAA6BC-6084-400B-B817-3FC9F54F75E3}"/>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9AEDF3F1-76CA-4804-931E-6701A8F4B19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B87A7134-CCA8-4D4A-9775-7304B673A7A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DFA4FD97-B47E-4158-884A-23AFEFBF68F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2C3D6D1B-FBB9-4E58-9C73-A8482D96365A}"/>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5CE99EAC-1138-4298-B20F-64262A2997A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88C9D523-B6A7-482E-97F3-E5ACB08ACE0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71566147-0B8F-45A4-8FA4-AD11F80304A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78626FA7-5434-4C41-895E-CB35889D13D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C9063DCC-56FD-49E8-AA9C-9D628568EFA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1059F537-5490-4785-A8CC-2F2248ABE3D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298A4434-C029-4AB4-93B9-F4B65E25CD0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49204AAC-15C1-4A46-A961-99F04555E83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610FD6F3-9379-4885-B468-C2645D03678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A39F6880-B846-4B5F-9707-6D4BBC30ABE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E5DB360B-647B-4A0A-AB1A-AD54778E7E5C}"/>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428DACEB-1091-467D-BB0F-A155ACB5D4C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D40E1F0-E8C1-479A-B33E-CEBDEE2E3BF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70F3C35-FFC0-4030-BB23-C491644C5E7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9214EF89-8606-402D-976B-F5BBCA7C38F3}"/>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292E649C-B363-4C9F-B0FB-AD0BB63F8A18}"/>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4F2DFA2E-D539-4045-89B1-3AE2C1379C84}"/>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51B06DAA-C077-4B78-BFE4-E516014E7CE8}"/>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8ACEBC10-55F7-4664-AB12-11C8A98704E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2" name="【図書館】&#10;一人当たり面積平均値テキスト">
          <a:extLst>
            <a:ext uri="{FF2B5EF4-FFF2-40B4-BE49-F238E27FC236}">
              <a16:creationId xmlns:a16="http://schemas.microsoft.com/office/drawing/2014/main" id="{FCEC0356-A0EF-46CD-B6F5-882B704A9402}"/>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6BFD86F9-D7DA-432E-BA22-B4194708653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6FC07132-60F5-4839-8524-61A91827393D}"/>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80027</xdr:rowOff>
    </xdr:from>
    <xdr:ext cx="469744" cy="259045"/>
    <xdr:sp macro="" textlink="">
      <xdr:nvSpPr>
        <xdr:cNvPr id="125" name="n_1aveValue【図書館】&#10;一人当たり面積">
          <a:extLst>
            <a:ext uri="{FF2B5EF4-FFF2-40B4-BE49-F238E27FC236}">
              <a16:creationId xmlns:a16="http://schemas.microsoft.com/office/drawing/2014/main" id="{D6596A68-AD5A-4366-A55D-22BCCFEE6B5E}"/>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158750</xdr:rowOff>
    </xdr:from>
    <xdr:to>
      <xdr:col>46</xdr:col>
      <xdr:colOff>38100</xdr:colOff>
      <xdr:row>40</xdr:row>
      <xdr:rowOff>88900</xdr:rowOff>
    </xdr:to>
    <xdr:sp macro="" textlink="">
      <xdr:nvSpPr>
        <xdr:cNvPr id="126" name="フローチャート: 判断 125">
          <a:extLst>
            <a:ext uri="{FF2B5EF4-FFF2-40B4-BE49-F238E27FC236}">
              <a16:creationId xmlns:a16="http://schemas.microsoft.com/office/drawing/2014/main" id="{4E3678CF-2FCB-422B-9688-D6EAC9297E2A}"/>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80027</xdr:rowOff>
    </xdr:from>
    <xdr:ext cx="469744" cy="259045"/>
    <xdr:sp macro="" textlink="">
      <xdr:nvSpPr>
        <xdr:cNvPr id="127" name="n_2aveValue【図書館】&#10;一人当たり面積">
          <a:extLst>
            <a:ext uri="{FF2B5EF4-FFF2-40B4-BE49-F238E27FC236}">
              <a16:creationId xmlns:a16="http://schemas.microsoft.com/office/drawing/2014/main" id="{8A38D4EC-C8DC-4EA8-9D56-015FED9D9108}"/>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158750</xdr:rowOff>
    </xdr:from>
    <xdr:to>
      <xdr:col>41</xdr:col>
      <xdr:colOff>101600</xdr:colOff>
      <xdr:row>40</xdr:row>
      <xdr:rowOff>88900</xdr:rowOff>
    </xdr:to>
    <xdr:sp macro="" textlink="">
      <xdr:nvSpPr>
        <xdr:cNvPr id="128" name="フローチャート: 判断 127">
          <a:extLst>
            <a:ext uri="{FF2B5EF4-FFF2-40B4-BE49-F238E27FC236}">
              <a16:creationId xmlns:a16="http://schemas.microsoft.com/office/drawing/2014/main" id="{83A9C84D-47AA-4B69-9ED8-C11A42ED6A6E}"/>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80027</xdr:rowOff>
    </xdr:from>
    <xdr:ext cx="469744" cy="259045"/>
    <xdr:sp macro="" textlink="">
      <xdr:nvSpPr>
        <xdr:cNvPr id="129" name="n_3aveValue【図書館】&#10;一人当たり面積">
          <a:extLst>
            <a:ext uri="{FF2B5EF4-FFF2-40B4-BE49-F238E27FC236}">
              <a16:creationId xmlns:a16="http://schemas.microsoft.com/office/drawing/2014/main" id="{CAEC2E00-8BBE-41F1-9074-937F5B455B36}"/>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158750</xdr:rowOff>
    </xdr:from>
    <xdr:to>
      <xdr:col>36</xdr:col>
      <xdr:colOff>165100</xdr:colOff>
      <xdr:row>40</xdr:row>
      <xdr:rowOff>88900</xdr:rowOff>
    </xdr:to>
    <xdr:sp macro="" textlink="">
      <xdr:nvSpPr>
        <xdr:cNvPr id="130" name="フローチャート: 判断 129">
          <a:extLst>
            <a:ext uri="{FF2B5EF4-FFF2-40B4-BE49-F238E27FC236}">
              <a16:creationId xmlns:a16="http://schemas.microsoft.com/office/drawing/2014/main" id="{E4CA6555-DB4F-40F9-AE30-5281829B0A36}"/>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40</xdr:row>
      <xdr:rowOff>80027</xdr:rowOff>
    </xdr:from>
    <xdr:ext cx="469744" cy="259045"/>
    <xdr:sp macro="" textlink="">
      <xdr:nvSpPr>
        <xdr:cNvPr id="131" name="n_4aveValue【図書館】&#10;一人当たり面積">
          <a:extLst>
            <a:ext uri="{FF2B5EF4-FFF2-40B4-BE49-F238E27FC236}">
              <a16:creationId xmlns:a16="http://schemas.microsoft.com/office/drawing/2014/main" id="{A6A43C26-5BC9-4091-9C88-1C5A46BCF229}"/>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7953A34-26D2-4015-87EC-3AD4458D7D9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B24975B-170F-4E06-A7A8-BFBD592A540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9C627749-515B-46EF-A8CE-D2688AD7BF1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B3307285-2FDF-44FA-8D67-BA02B8D8C6B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863235C3-C21E-4A48-BEA6-7C6AE7F0939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7" name="楕円 136">
          <a:extLst>
            <a:ext uri="{FF2B5EF4-FFF2-40B4-BE49-F238E27FC236}">
              <a16:creationId xmlns:a16="http://schemas.microsoft.com/office/drawing/2014/main" id="{0F3AD3D2-61D6-417A-A28A-589183571489}"/>
            </a:ext>
          </a:extLst>
        </xdr:cNvPr>
        <xdr:cNvSpPr/>
      </xdr:nvSpPr>
      <xdr:spPr>
        <a:xfrm>
          <a:off x="9401175" y="6000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8" name="【図書館】&#10;一人当たり面積該当値テキスト">
          <a:extLst>
            <a:ext uri="{FF2B5EF4-FFF2-40B4-BE49-F238E27FC236}">
              <a16:creationId xmlns:a16="http://schemas.microsoft.com/office/drawing/2014/main" id="{7361E04C-E57A-4AB0-90C0-1B0F6D26E683}"/>
            </a:ext>
          </a:extLst>
        </xdr:cNvPr>
        <xdr:cNvSpPr txBox="1"/>
      </xdr:nvSpPr>
      <xdr:spPr>
        <a:xfrm>
          <a:off x="946785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9" name="楕円 138">
          <a:extLst>
            <a:ext uri="{FF2B5EF4-FFF2-40B4-BE49-F238E27FC236}">
              <a16:creationId xmlns:a16="http://schemas.microsoft.com/office/drawing/2014/main" id="{FC369474-6894-4513-8604-BB2AF398E6A1}"/>
            </a:ext>
          </a:extLst>
        </xdr:cNvPr>
        <xdr:cNvSpPr/>
      </xdr:nvSpPr>
      <xdr:spPr>
        <a:xfrm>
          <a:off x="86391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40" name="直線コネクタ 139">
          <a:extLst>
            <a:ext uri="{FF2B5EF4-FFF2-40B4-BE49-F238E27FC236}">
              <a16:creationId xmlns:a16="http://schemas.microsoft.com/office/drawing/2014/main" id="{A36225F1-3F0A-4BDA-8C08-BE4919158ABF}"/>
            </a:ext>
          </a:extLst>
        </xdr:cNvPr>
        <xdr:cNvCxnSpPr/>
      </xdr:nvCxnSpPr>
      <xdr:spPr>
        <a:xfrm>
          <a:off x="8686800" y="60483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41" name="楕円 140">
          <a:extLst>
            <a:ext uri="{FF2B5EF4-FFF2-40B4-BE49-F238E27FC236}">
              <a16:creationId xmlns:a16="http://schemas.microsoft.com/office/drawing/2014/main" id="{B8C67460-0749-4CC0-B3E5-571511A5F0B4}"/>
            </a:ext>
          </a:extLst>
        </xdr:cNvPr>
        <xdr:cNvSpPr/>
      </xdr:nvSpPr>
      <xdr:spPr>
        <a:xfrm>
          <a:off x="78390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42" name="直線コネクタ 141">
          <a:extLst>
            <a:ext uri="{FF2B5EF4-FFF2-40B4-BE49-F238E27FC236}">
              <a16:creationId xmlns:a16="http://schemas.microsoft.com/office/drawing/2014/main" id="{62C871C7-7E34-425E-8538-CEC2DD8D2E88}"/>
            </a:ext>
          </a:extLst>
        </xdr:cNvPr>
        <xdr:cNvCxnSpPr/>
      </xdr:nvCxnSpPr>
      <xdr:spPr>
        <a:xfrm>
          <a:off x="7886700" y="6048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43" name="楕円 142">
          <a:extLst>
            <a:ext uri="{FF2B5EF4-FFF2-40B4-BE49-F238E27FC236}">
              <a16:creationId xmlns:a16="http://schemas.microsoft.com/office/drawing/2014/main" id="{34BF7370-A9A4-41F9-BC53-C115B46BA4FA}"/>
            </a:ext>
          </a:extLst>
        </xdr:cNvPr>
        <xdr:cNvSpPr/>
      </xdr:nvSpPr>
      <xdr:spPr>
        <a:xfrm>
          <a:off x="70294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44" name="直線コネクタ 143">
          <a:extLst>
            <a:ext uri="{FF2B5EF4-FFF2-40B4-BE49-F238E27FC236}">
              <a16:creationId xmlns:a16="http://schemas.microsoft.com/office/drawing/2014/main" id="{25D0AE6C-C8DD-4F3A-86E2-19EBF298E5B3}"/>
            </a:ext>
          </a:extLst>
        </xdr:cNvPr>
        <xdr:cNvCxnSpPr/>
      </xdr:nvCxnSpPr>
      <xdr:spPr>
        <a:xfrm>
          <a:off x="7077075" y="60483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45" name="楕円 144">
          <a:extLst>
            <a:ext uri="{FF2B5EF4-FFF2-40B4-BE49-F238E27FC236}">
              <a16:creationId xmlns:a16="http://schemas.microsoft.com/office/drawing/2014/main" id="{0BAAB275-8956-4636-95B4-3AF733EDAE65}"/>
            </a:ext>
          </a:extLst>
        </xdr:cNvPr>
        <xdr:cNvSpPr/>
      </xdr:nvSpPr>
      <xdr:spPr>
        <a:xfrm>
          <a:off x="6238875" y="5934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57150</xdr:rowOff>
    </xdr:to>
    <xdr:cxnSp macro="">
      <xdr:nvCxnSpPr>
        <xdr:cNvPr id="146" name="直線コネクタ 145">
          <a:extLst>
            <a:ext uri="{FF2B5EF4-FFF2-40B4-BE49-F238E27FC236}">
              <a16:creationId xmlns:a16="http://schemas.microsoft.com/office/drawing/2014/main" id="{329073BA-1AE3-44DC-8CEF-804B46491751}"/>
            </a:ext>
          </a:extLst>
        </xdr:cNvPr>
        <xdr:cNvCxnSpPr/>
      </xdr:nvCxnSpPr>
      <xdr:spPr>
        <a:xfrm>
          <a:off x="6286500" y="598170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47" name="n_1mainValue【図書館】&#10;一人当たり面積">
          <a:extLst>
            <a:ext uri="{FF2B5EF4-FFF2-40B4-BE49-F238E27FC236}">
              <a16:creationId xmlns:a16="http://schemas.microsoft.com/office/drawing/2014/main" id="{97954F5D-7820-4A9F-AF99-77932125DE11}"/>
            </a:ext>
          </a:extLst>
        </xdr:cNvPr>
        <xdr:cNvSpPr txBox="1"/>
      </xdr:nvSpPr>
      <xdr:spPr>
        <a:xfrm>
          <a:off x="8458277"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8" name="n_2mainValue【図書館】&#10;一人当たり面積">
          <a:extLst>
            <a:ext uri="{FF2B5EF4-FFF2-40B4-BE49-F238E27FC236}">
              <a16:creationId xmlns:a16="http://schemas.microsoft.com/office/drawing/2014/main" id="{1213E7B8-07DC-4C0E-93E7-C367D700B6C2}"/>
            </a:ext>
          </a:extLst>
        </xdr:cNvPr>
        <xdr:cNvSpPr txBox="1"/>
      </xdr:nvSpPr>
      <xdr:spPr>
        <a:xfrm>
          <a:off x="7677227"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49" name="n_3mainValue【図書館】&#10;一人当たり面積">
          <a:extLst>
            <a:ext uri="{FF2B5EF4-FFF2-40B4-BE49-F238E27FC236}">
              <a16:creationId xmlns:a16="http://schemas.microsoft.com/office/drawing/2014/main" id="{2C4DB828-5655-4A64-AED9-0AC59B0BCBCD}"/>
            </a:ext>
          </a:extLst>
        </xdr:cNvPr>
        <xdr:cNvSpPr txBox="1"/>
      </xdr:nvSpPr>
      <xdr:spPr>
        <a:xfrm>
          <a:off x="68676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50" name="n_4mainValue【図書館】&#10;一人当たり面積">
          <a:extLst>
            <a:ext uri="{FF2B5EF4-FFF2-40B4-BE49-F238E27FC236}">
              <a16:creationId xmlns:a16="http://schemas.microsoft.com/office/drawing/2014/main" id="{F4ED88B2-CF56-440A-A4EA-49D8114BC208}"/>
            </a:ext>
          </a:extLst>
        </xdr:cNvPr>
        <xdr:cNvSpPr txBox="1"/>
      </xdr:nvSpPr>
      <xdr:spPr>
        <a:xfrm>
          <a:off x="6067502"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2CAC00C-5113-4300-95F1-4E2BB9D459B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D6A3E11-0547-4DFB-8E9D-1C06C16D9F5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E58B4-9C2D-4837-A4D7-CADFC90250E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804AE61-89B2-49F7-BFB3-70920E57138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C74A251-656F-4EF8-A35A-A0E44FEA17C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0BFEC02-4EC1-4F54-9EDD-88F274397E1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CBC2605-899E-48AC-B020-5EAC7FA2814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C34823D-8F6E-4A2D-883F-47980C5BF43D}"/>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008DD9F-EAAC-4CFF-BD17-B24C2613A23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B06E0B23-DC3A-4303-A7CA-B90A0A4F24E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982A2496-D2EB-49EE-8954-C2AE9B700F4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7340086-A993-46D8-8142-33BD31B6976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F19480CB-92B0-4871-8785-C89547D35894}"/>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E7D7D080-6547-45EC-8460-C800F59D679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8B720704-DA43-418D-B087-5B7569A7246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F1AAB9A-0E01-43AD-BEE8-05135DFD7C1C}"/>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CD23A54D-F325-497D-85C5-877D6AAD7B4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D0970C0-FE39-4B4B-AB44-723302CB5BE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E598B23-E693-44AB-8E8C-F5EC8B0D0FC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A545400-5890-4A95-8DA4-A692052915B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0D8B262-578C-4E10-AF05-F04A68457AB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DA7CC4A-DE14-4FF7-A1A1-3FC5F2E4C7D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AB2A97F5-C206-4D46-9732-58BE7539353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C1FB5F9-8C10-4529-8387-7C86190B637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0000AB44-8E82-46FB-8049-7AA2017FD1B8}"/>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5D61CA5C-F75A-4038-BA95-84FB0682FB07}"/>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F47A9ABE-299D-46F7-9C9D-963633C01269}"/>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EB74B78-9D2D-4FE4-AF27-997BA73E2771}"/>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651CD7C2-7E7F-44D9-AC0A-6DA2F8F986B0}"/>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D007B28-9757-4B50-9BF2-563C89CD3482}"/>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296C68D8-92F0-45E2-9B94-56AC18E97185}"/>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29207CA9-FDB9-42A1-A4A0-6E26357874D5}"/>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2557</xdr:rowOff>
    </xdr:from>
    <xdr:ext cx="405111" cy="259045"/>
    <xdr:sp macro="" textlink="">
      <xdr:nvSpPr>
        <xdr:cNvPr id="183" name="n_1aveValue【体育館・プール】&#10;有形固定資産減価償却率">
          <a:extLst>
            <a:ext uri="{FF2B5EF4-FFF2-40B4-BE49-F238E27FC236}">
              <a16:creationId xmlns:a16="http://schemas.microsoft.com/office/drawing/2014/main" id="{D8F506A7-57B5-48B5-9F57-F95361F21A46}"/>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2540</xdr:rowOff>
    </xdr:from>
    <xdr:to>
      <xdr:col>15</xdr:col>
      <xdr:colOff>101600</xdr:colOff>
      <xdr:row>59</xdr:row>
      <xdr:rowOff>104140</xdr:rowOff>
    </xdr:to>
    <xdr:sp macro="" textlink="">
      <xdr:nvSpPr>
        <xdr:cNvPr id="184" name="フローチャート: 判断 183">
          <a:extLst>
            <a:ext uri="{FF2B5EF4-FFF2-40B4-BE49-F238E27FC236}">
              <a16:creationId xmlns:a16="http://schemas.microsoft.com/office/drawing/2014/main" id="{F9B72E07-ABB1-465C-B558-C0D1497E168D}"/>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120667</xdr:rowOff>
    </xdr:from>
    <xdr:ext cx="405111" cy="259045"/>
    <xdr:sp macro="" textlink="">
      <xdr:nvSpPr>
        <xdr:cNvPr id="185" name="n_2aveValue【体育館・プール】&#10;有形固定資産減価償却率">
          <a:extLst>
            <a:ext uri="{FF2B5EF4-FFF2-40B4-BE49-F238E27FC236}">
              <a16:creationId xmlns:a16="http://schemas.microsoft.com/office/drawing/2014/main" id="{2F0F005A-8D65-4203-A245-41692F658ED9}"/>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139700</xdr:rowOff>
    </xdr:from>
    <xdr:to>
      <xdr:col>10</xdr:col>
      <xdr:colOff>165100</xdr:colOff>
      <xdr:row>59</xdr:row>
      <xdr:rowOff>69850</xdr:rowOff>
    </xdr:to>
    <xdr:sp macro="" textlink="">
      <xdr:nvSpPr>
        <xdr:cNvPr id="186" name="フローチャート: 判断 185">
          <a:extLst>
            <a:ext uri="{FF2B5EF4-FFF2-40B4-BE49-F238E27FC236}">
              <a16:creationId xmlns:a16="http://schemas.microsoft.com/office/drawing/2014/main" id="{4A5BD00C-BEFD-411D-8B66-E8C163D0D7BD}"/>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86377</xdr:rowOff>
    </xdr:from>
    <xdr:ext cx="405111" cy="259045"/>
    <xdr:sp macro="" textlink="">
      <xdr:nvSpPr>
        <xdr:cNvPr id="187" name="n_3aveValue【体育館・プール】&#10;有形固定資産減価償却率">
          <a:extLst>
            <a:ext uri="{FF2B5EF4-FFF2-40B4-BE49-F238E27FC236}">
              <a16:creationId xmlns:a16="http://schemas.microsoft.com/office/drawing/2014/main" id="{1FEE7A43-1CFA-434B-A8C3-D60B6D74A899}"/>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82550</xdr:rowOff>
    </xdr:from>
    <xdr:to>
      <xdr:col>6</xdr:col>
      <xdr:colOff>38100</xdr:colOff>
      <xdr:row>59</xdr:row>
      <xdr:rowOff>12700</xdr:rowOff>
    </xdr:to>
    <xdr:sp macro="" textlink="">
      <xdr:nvSpPr>
        <xdr:cNvPr id="188" name="フローチャート: 判断 187">
          <a:extLst>
            <a:ext uri="{FF2B5EF4-FFF2-40B4-BE49-F238E27FC236}">
              <a16:creationId xmlns:a16="http://schemas.microsoft.com/office/drawing/2014/main" id="{07E8AFC7-98CF-47C0-83D7-7581A15F6ADB}"/>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3827</xdr:rowOff>
    </xdr:from>
    <xdr:ext cx="405111" cy="259045"/>
    <xdr:sp macro="" textlink="">
      <xdr:nvSpPr>
        <xdr:cNvPr id="189" name="n_4aveValue【体育館・プール】&#10;有形固定資産減価償却率">
          <a:extLst>
            <a:ext uri="{FF2B5EF4-FFF2-40B4-BE49-F238E27FC236}">
              <a16:creationId xmlns:a16="http://schemas.microsoft.com/office/drawing/2014/main" id="{4829512D-5566-435F-9040-49162FC094CA}"/>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4BE31C5-F7B0-40BB-9B07-2A0033D62A8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9FDB742B-ECFF-4DFA-A193-33A08695785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512D0AE-590A-437E-967B-A8B81013515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91F000A-DF18-4937-94ED-6AC67112015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DA772722-DD6A-4C21-A2CD-0FBCD11EC2B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95" name="楕円 194">
          <a:extLst>
            <a:ext uri="{FF2B5EF4-FFF2-40B4-BE49-F238E27FC236}">
              <a16:creationId xmlns:a16="http://schemas.microsoft.com/office/drawing/2014/main" id="{725377DA-0FDB-4CAF-B57A-D8A0123F9B42}"/>
            </a:ext>
          </a:extLst>
        </xdr:cNvPr>
        <xdr:cNvSpPr/>
      </xdr:nvSpPr>
      <xdr:spPr>
        <a:xfrm>
          <a:off x="4124325" y="98405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96" name="【体育館・プール】&#10;有形固定資産減価償却率該当値テキスト">
          <a:extLst>
            <a:ext uri="{FF2B5EF4-FFF2-40B4-BE49-F238E27FC236}">
              <a16:creationId xmlns:a16="http://schemas.microsoft.com/office/drawing/2014/main" id="{D2C32473-EB92-4075-90B5-F3B061350E2D}"/>
            </a:ext>
          </a:extLst>
        </xdr:cNvPr>
        <xdr:cNvSpPr txBox="1"/>
      </xdr:nvSpPr>
      <xdr:spPr>
        <a:xfrm>
          <a:off x="4219575"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97" name="楕円 196">
          <a:extLst>
            <a:ext uri="{FF2B5EF4-FFF2-40B4-BE49-F238E27FC236}">
              <a16:creationId xmlns:a16="http://schemas.microsoft.com/office/drawing/2014/main" id="{1745B4FB-B07B-4EA6-AC16-5EEED4C458B5}"/>
            </a:ext>
          </a:extLst>
        </xdr:cNvPr>
        <xdr:cNvSpPr/>
      </xdr:nvSpPr>
      <xdr:spPr>
        <a:xfrm>
          <a:off x="3381375" y="97713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61</xdr:row>
      <xdr:rowOff>7620</xdr:rowOff>
    </xdr:to>
    <xdr:cxnSp macro="">
      <xdr:nvCxnSpPr>
        <xdr:cNvPr id="198" name="直線コネクタ 197">
          <a:extLst>
            <a:ext uri="{FF2B5EF4-FFF2-40B4-BE49-F238E27FC236}">
              <a16:creationId xmlns:a16="http://schemas.microsoft.com/office/drawing/2014/main" id="{6EF19458-F6D6-4C7D-9220-33ADF534186F}"/>
            </a:ext>
          </a:extLst>
        </xdr:cNvPr>
        <xdr:cNvCxnSpPr/>
      </xdr:nvCxnSpPr>
      <xdr:spPr>
        <a:xfrm>
          <a:off x="3429000" y="9819005"/>
          <a:ext cx="7524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9" name="楕円 198">
          <a:extLst>
            <a:ext uri="{FF2B5EF4-FFF2-40B4-BE49-F238E27FC236}">
              <a16:creationId xmlns:a16="http://schemas.microsoft.com/office/drawing/2014/main" id="{BBBEBD36-6495-490C-B777-B5B2CFA907E4}"/>
            </a:ext>
          </a:extLst>
        </xdr:cNvPr>
        <xdr:cNvSpPr/>
      </xdr:nvSpPr>
      <xdr:spPr>
        <a:xfrm>
          <a:off x="2571750" y="97129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106680</xdr:rowOff>
    </xdr:to>
    <xdr:cxnSp macro="">
      <xdr:nvCxnSpPr>
        <xdr:cNvPr id="200" name="直線コネクタ 199">
          <a:extLst>
            <a:ext uri="{FF2B5EF4-FFF2-40B4-BE49-F238E27FC236}">
              <a16:creationId xmlns:a16="http://schemas.microsoft.com/office/drawing/2014/main" id="{2E7E8827-DDA0-4B23-BFBD-B8FC66B06AF8}"/>
            </a:ext>
          </a:extLst>
        </xdr:cNvPr>
        <xdr:cNvCxnSpPr/>
      </xdr:nvCxnSpPr>
      <xdr:spPr>
        <a:xfrm>
          <a:off x="2619375" y="9760585"/>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201" name="楕円 200">
          <a:extLst>
            <a:ext uri="{FF2B5EF4-FFF2-40B4-BE49-F238E27FC236}">
              <a16:creationId xmlns:a16="http://schemas.microsoft.com/office/drawing/2014/main" id="{08B36571-5D35-40FB-A8F3-75DDDDFFC65C}"/>
            </a:ext>
          </a:extLst>
        </xdr:cNvPr>
        <xdr:cNvSpPr/>
      </xdr:nvSpPr>
      <xdr:spPr>
        <a:xfrm>
          <a:off x="17811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41910</xdr:rowOff>
    </xdr:to>
    <xdr:cxnSp macro="">
      <xdr:nvCxnSpPr>
        <xdr:cNvPr id="202" name="直線コネクタ 201">
          <a:extLst>
            <a:ext uri="{FF2B5EF4-FFF2-40B4-BE49-F238E27FC236}">
              <a16:creationId xmlns:a16="http://schemas.microsoft.com/office/drawing/2014/main" id="{08610BF6-34A0-4B61-B805-28B05A78110B}"/>
            </a:ext>
          </a:extLst>
        </xdr:cNvPr>
        <xdr:cNvCxnSpPr/>
      </xdr:nvCxnSpPr>
      <xdr:spPr>
        <a:xfrm>
          <a:off x="1828800" y="968692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203" name="楕円 202">
          <a:extLst>
            <a:ext uri="{FF2B5EF4-FFF2-40B4-BE49-F238E27FC236}">
              <a16:creationId xmlns:a16="http://schemas.microsoft.com/office/drawing/2014/main" id="{914B6F39-292B-46D6-8669-524698953CDE}"/>
            </a:ext>
          </a:extLst>
        </xdr:cNvPr>
        <xdr:cNvSpPr/>
      </xdr:nvSpPr>
      <xdr:spPr>
        <a:xfrm>
          <a:off x="981075" y="93808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59</xdr:row>
      <xdr:rowOff>133350</xdr:rowOff>
    </xdr:to>
    <xdr:cxnSp macro="">
      <xdr:nvCxnSpPr>
        <xdr:cNvPr id="204" name="直線コネクタ 203">
          <a:extLst>
            <a:ext uri="{FF2B5EF4-FFF2-40B4-BE49-F238E27FC236}">
              <a16:creationId xmlns:a16="http://schemas.microsoft.com/office/drawing/2014/main" id="{C25449C4-EDA1-4479-B2EB-275664051FDC}"/>
            </a:ext>
          </a:extLst>
        </xdr:cNvPr>
        <xdr:cNvCxnSpPr/>
      </xdr:nvCxnSpPr>
      <xdr:spPr>
        <a:xfrm>
          <a:off x="1028700" y="9418955"/>
          <a:ext cx="8001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205" name="n_1mainValue【体育館・プール】&#10;有形固定資産減価償却率">
          <a:extLst>
            <a:ext uri="{FF2B5EF4-FFF2-40B4-BE49-F238E27FC236}">
              <a16:creationId xmlns:a16="http://schemas.microsoft.com/office/drawing/2014/main" id="{39A60544-841A-4677-9FEC-91D042DF8627}"/>
            </a:ext>
          </a:extLst>
        </xdr:cNvPr>
        <xdr:cNvSpPr txBox="1"/>
      </xdr:nvSpPr>
      <xdr:spPr>
        <a:xfrm>
          <a:off x="32391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6" name="n_2mainValue【体育館・プール】&#10;有形固定資産減価償却率">
          <a:extLst>
            <a:ext uri="{FF2B5EF4-FFF2-40B4-BE49-F238E27FC236}">
              <a16:creationId xmlns:a16="http://schemas.microsoft.com/office/drawing/2014/main" id="{4D17DB58-6D9E-4F60-AD95-9E05E451E322}"/>
            </a:ext>
          </a:extLst>
        </xdr:cNvPr>
        <xdr:cNvSpPr txBox="1"/>
      </xdr:nvSpPr>
      <xdr:spPr>
        <a:xfrm>
          <a:off x="2439044"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7" name="n_3mainValue【体育館・プール】&#10;有形固定資産減価償却率">
          <a:extLst>
            <a:ext uri="{FF2B5EF4-FFF2-40B4-BE49-F238E27FC236}">
              <a16:creationId xmlns:a16="http://schemas.microsoft.com/office/drawing/2014/main" id="{D0F20F22-5779-4443-B1E1-8FFAD57E2BE8}"/>
            </a:ext>
          </a:extLst>
        </xdr:cNvPr>
        <xdr:cNvSpPr txBox="1"/>
      </xdr:nvSpPr>
      <xdr:spPr>
        <a:xfrm>
          <a:off x="1648469"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208" name="n_4mainValue【体育館・プール】&#10;有形固定資産減価償却率">
          <a:extLst>
            <a:ext uri="{FF2B5EF4-FFF2-40B4-BE49-F238E27FC236}">
              <a16:creationId xmlns:a16="http://schemas.microsoft.com/office/drawing/2014/main" id="{9964593C-DB64-4E9F-8F3C-3B55F7D23412}"/>
            </a:ext>
          </a:extLst>
        </xdr:cNvPr>
        <xdr:cNvSpPr txBox="1"/>
      </xdr:nvSpPr>
      <xdr:spPr>
        <a:xfrm>
          <a:off x="848369"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72753D2-36C3-444B-98D3-BEAE478CAD6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DCECB43-AA57-4772-9562-B461518927E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F86D28D-660E-4AD9-986C-6359940DACB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82FDDB4-F8D3-4EE8-BC65-CBF2BB767B3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75277E1-BDAA-4091-A27B-0CF2DBC5CA3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6AFC038-32C0-4C5B-B9C4-52621EABC1F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369944A-0076-4010-9A1F-CD1A0033773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6A794E4-64CD-4297-9A9A-EED73CA2FD4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54B3D0F-19C0-4642-90E7-6567D744582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72263C0-67DE-4F33-91E9-FE6EE797B3C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8D24CFE8-F45C-476E-80A6-035B4938E4FF}"/>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57E97BDB-AEEC-423F-AAA0-DFEC1931B110}"/>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EC1FD6F6-9377-44EA-B98C-0AF9C8AD6F34}"/>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986F469F-CB21-414A-B19D-141503C499E8}"/>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2D7AAB35-CB09-4668-9FE8-0A48BF03D811}"/>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EE1D9F9F-2EAA-4F94-932B-87238F41B311}"/>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D5767567-08A3-40AE-AF9C-870CBE51E27A}"/>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863B11EC-238F-4CF7-9546-08689EA8D3F8}"/>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10C7D5F1-5011-4498-AF06-D8A5505A0019}"/>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51114D2B-3844-499B-B0D4-2F1EB56A554F}"/>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9230347C-9C0F-4553-BEC7-17E638A333FA}"/>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8F1556EB-4681-4283-96AB-9741C63753C8}"/>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49771982-6D67-485D-8EBE-B54DEEB0D95B}"/>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389E5D66-5FD1-4693-8DAD-EE4BBBC10E7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2E8C9F95-350D-4F0B-BB5C-DC1C3F75DF7C}"/>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77B9EDFC-7A68-41D7-9206-7E91B7EF1EF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57150</xdr:rowOff>
    </xdr:from>
    <xdr:to>
      <xdr:col>54</xdr:col>
      <xdr:colOff>189865</xdr:colOff>
      <xdr:row>64</xdr:row>
      <xdr:rowOff>10885</xdr:rowOff>
    </xdr:to>
    <xdr:cxnSp macro="">
      <xdr:nvCxnSpPr>
        <xdr:cNvPr id="235" name="直線コネクタ 234">
          <a:extLst>
            <a:ext uri="{FF2B5EF4-FFF2-40B4-BE49-F238E27FC236}">
              <a16:creationId xmlns:a16="http://schemas.microsoft.com/office/drawing/2014/main" id="{46B6E509-7FBA-497F-9782-C657D90B08F5}"/>
            </a:ext>
          </a:extLst>
        </xdr:cNvPr>
        <xdr:cNvCxnSpPr/>
      </xdr:nvCxnSpPr>
      <xdr:spPr>
        <a:xfrm flipV="1">
          <a:off x="9429115" y="9286875"/>
          <a:ext cx="0" cy="108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36" name="【体育館・プール】&#10;一人当たり面積最小値テキスト">
          <a:extLst>
            <a:ext uri="{FF2B5EF4-FFF2-40B4-BE49-F238E27FC236}">
              <a16:creationId xmlns:a16="http://schemas.microsoft.com/office/drawing/2014/main" id="{B9612750-30B6-4743-98CE-11638B6C5D62}"/>
            </a:ext>
          </a:extLst>
        </xdr:cNvPr>
        <xdr:cNvSpPr txBox="1"/>
      </xdr:nvSpPr>
      <xdr:spPr>
        <a:xfrm>
          <a:off x="9467850"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37" name="直線コネクタ 236">
          <a:extLst>
            <a:ext uri="{FF2B5EF4-FFF2-40B4-BE49-F238E27FC236}">
              <a16:creationId xmlns:a16="http://schemas.microsoft.com/office/drawing/2014/main" id="{EDA48844-335E-46E3-8681-A7C9C0308D5B}"/>
            </a:ext>
          </a:extLst>
        </xdr:cNvPr>
        <xdr:cNvCxnSpPr/>
      </xdr:nvCxnSpPr>
      <xdr:spPr>
        <a:xfrm>
          <a:off x="9363075" y="103709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3827</xdr:rowOff>
    </xdr:from>
    <xdr:ext cx="469744" cy="259045"/>
    <xdr:sp macro="" textlink="">
      <xdr:nvSpPr>
        <xdr:cNvPr id="238" name="【体育館・プール】&#10;一人当たり面積最大値テキスト">
          <a:extLst>
            <a:ext uri="{FF2B5EF4-FFF2-40B4-BE49-F238E27FC236}">
              <a16:creationId xmlns:a16="http://schemas.microsoft.com/office/drawing/2014/main" id="{65B8654F-BC7D-4752-A266-0F2CDD03438A}"/>
            </a:ext>
          </a:extLst>
        </xdr:cNvPr>
        <xdr:cNvSpPr txBox="1"/>
      </xdr:nvSpPr>
      <xdr:spPr>
        <a:xfrm>
          <a:off x="9467850" y="90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57150</xdr:rowOff>
    </xdr:from>
    <xdr:to>
      <xdr:col>55</xdr:col>
      <xdr:colOff>88900</xdr:colOff>
      <xdr:row>57</xdr:row>
      <xdr:rowOff>57150</xdr:rowOff>
    </xdr:to>
    <xdr:cxnSp macro="">
      <xdr:nvCxnSpPr>
        <xdr:cNvPr id="239" name="直線コネクタ 238">
          <a:extLst>
            <a:ext uri="{FF2B5EF4-FFF2-40B4-BE49-F238E27FC236}">
              <a16:creationId xmlns:a16="http://schemas.microsoft.com/office/drawing/2014/main" id="{95C75D80-660F-4B10-959F-A3389232B07F}"/>
            </a:ext>
          </a:extLst>
        </xdr:cNvPr>
        <xdr:cNvCxnSpPr/>
      </xdr:nvCxnSpPr>
      <xdr:spPr>
        <a:xfrm>
          <a:off x="9363075" y="928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115405</xdr:rowOff>
    </xdr:from>
    <xdr:ext cx="469744" cy="259045"/>
    <xdr:sp macro="" textlink="">
      <xdr:nvSpPr>
        <xdr:cNvPr id="240" name="【体育館・プール】&#10;一人当たり面積平均値テキスト">
          <a:extLst>
            <a:ext uri="{FF2B5EF4-FFF2-40B4-BE49-F238E27FC236}">
              <a16:creationId xmlns:a16="http://schemas.microsoft.com/office/drawing/2014/main" id="{8681F1CE-5B38-49C0-97F4-74345EF65826}"/>
            </a:ext>
          </a:extLst>
        </xdr:cNvPr>
        <xdr:cNvSpPr txBox="1"/>
      </xdr:nvSpPr>
      <xdr:spPr>
        <a:xfrm>
          <a:off x="9467850" y="999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136978</xdr:rowOff>
    </xdr:from>
    <xdr:to>
      <xdr:col>55</xdr:col>
      <xdr:colOff>50800</xdr:colOff>
      <xdr:row>62</xdr:row>
      <xdr:rowOff>67128</xdr:rowOff>
    </xdr:to>
    <xdr:sp macro="" textlink="">
      <xdr:nvSpPr>
        <xdr:cNvPr id="241" name="フローチャート: 判断 240">
          <a:extLst>
            <a:ext uri="{FF2B5EF4-FFF2-40B4-BE49-F238E27FC236}">
              <a16:creationId xmlns:a16="http://schemas.microsoft.com/office/drawing/2014/main" id="{695547CC-CB46-4F0E-BE8F-B53A55A0F413}"/>
            </a:ext>
          </a:extLst>
        </xdr:cNvPr>
        <xdr:cNvSpPr/>
      </xdr:nvSpPr>
      <xdr:spPr>
        <a:xfrm>
          <a:off x="9401175" y="10017578"/>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42" name="フローチャート: 判断 241">
          <a:extLst>
            <a:ext uri="{FF2B5EF4-FFF2-40B4-BE49-F238E27FC236}">
              <a16:creationId xmlns:a16="http://schemas.microsoft.com/office/drawing/2014/main" id="{2D265D66-46E7-4424-A0E0-7A8D7F7927BB}"/>
            </a:ext>
          </a:extLst>
        </xdr:cNvPr>
        <xdr:cNvSpPr/>
      </xdr:nvSpPr>
      <xdr:spPr>
        <a:xfrm>
          <a:off x="8639175" y="100221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69142</xdr:rowOff>
    </xdr:from>
    <xdr:ext cx="469744" cy="259045"/>
    <xdr:sp macro="" textlink="">
      <xdr:nvSpPr>
        <xdr:cNvPr id="243" name="n_1aveValue【体育館・プール】&#10;一人当たり面積">
          <a:extLst>
            <a:ext uri="{FF2B5EF4-FFF2-40B4-BE49-F238E27FC236}">
              <a16:creationId xmlns:a16="http://schemas.microsoft.com/office/drawing/2014/main" id="{5C6CD105-9D19-4A8C-9C94-400BDADBFED2}"/>
            </a:ext>
          </a:extLst>
        </xdr:cNvPr>
        <xdr:cNvSpPr txBox="1"/>
      </xdr:nvSpPr>
      <xdr:spPr>
        <a:xfrm>
          <a:off x="8458277" y="101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158750</xdr:rowOff>
    </xdr:from>
    <xdr:to>
      <xdr:col>46</xdr:col>
      <xdr:colOff>38100</xdr:colOff>
      <xdr:row>62</xdr:row>
      <xdr:rowOff>88900</xdr:rowOff>
    </xdr:to>
    <xdr:sp macro="" textlink="">
      <xdr:nvSpPr>
        <xdr:cNvPr id="244" name="フローチャート: 判断 243">
          <a:extLst>
            <a:ext uri="{FF2B5EF4-FFF2-40B4-BE49-F238E27FC236}">
              <a16:creationId xmlns:a16="http://schemas.microsoft.com/office/drawing/2014/main" id="{AAD2BC45-B43C-4E58-A3F9-601F0DB58E84}"/>
            </a:ext>
          </a:extLst>
        </xdr:cNvPr>
        <xdr:cNvSpPr/>
      </xdr:nvSpPr>
      <xdr:spPr>
        <a:xfrm>
          <a:off x="7839075" y="100393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80027</xdr:rowOff>
    </xdr:from>
    <xdr:ext cx="469744" cy="259045"/>
    <xdr:sp macro="" textlink="">
      <xdr:nvSpPr>
        <xdr:cNvPr id="245" name="n_2aveValue【体育館・プール】&#10;一人当たり面積">
          <a:extLst>
            <a:ext uri="{FF2B5EF4-FFF2-40B4-BE49-F238E27FC236}">
              <a16:creationId xmlns:a16="http://schemas.microsoft.com/office/drawing/2014/main" id="{7FA888AA-AAED-4C40-969B-DFDEF7589AD2}"/>
            </a:ext>
          </a:extLst>
        </xdr:cNvPr>
        <xdr:cNvSpPr txBox="1"/>
      </xdr:nvSpPr>
      <xdr:spPr>
        <a:xfrm>
          <a:off x="76772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158750</xdr:rowOff>
    </xdr:from>
    <xdr:to>
      <xdr:col>41</xdr:col>
      <xdr:colOff>101600</xdr:colOff>
      <xdr:row>62</xdr:row>
      <xdr:rowOff>88900</xdr:rowOff>
    </xdr:to>
    <xdr:sp macro="" textlink="">
      <xdr:nvSpPr>
        <xdr:cNvPr id="246" name="フローチャート: 判断 245">
          <a:extLst>
            <a:ext uri="{FF2B5EF4-FFF2-40B4-BE49-F238E27FC236}">
              <a16:creationId xmlns:a16="http://schemas.microsoft.com/office/drawing/2014/main" id="{6EDD8F31-CD1A-448D-B9A8-0EA6B68E0355}"/>
            </a:ext>
          </a:extLst>
        </xdr:cNvPr>
        <xdr:cNvSpPr/>
      </xdr:nvSpPr>
      <xdr:spPr>
        <a:xfrm>
          <a:off x="7029450" y="10039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80027</xdr:rowOff>
    </xdr:from>
    <xdr:ext cx="469744" cy="259045"/>
    <xdr:sp macro="" textlink="">
      <xdr:nvSpPr>
        <xdr:cNvPr id="247" name="n_3aveValue【体育館・プール】&#10;一人当たり面積">
          <a:extLst>
            <a:ext uri="{FF2B5EF4-FFF2-40B4-BE49-F238E27FC236}">
              <a16:creationId xmlns:a16="http://schemas.microsoft.com/office/drawing/2014/main" id="{608A11A8-2A11-4581-8B23-B5AA2BC5C8C1}"/>
            </a:ext>
          </a:extLst>
        </xdr:cNvPr>
        <xdr:cNvSpPr txBox="1"/>
      </xdr:nvSpPr>
      <xdr:spPr>
        <a:xfrm>
          <a:off x="68676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147865</xdr:rowOff>
    </xdr:from>
    <xdr:to>
      <xdr:col>36</xdr:col>
      <xdr:colOff>165100</xdr:colOff>
      <xdr:row>62</xdr:row>
      <xdr:rowOff>78015</xdr:rowOff>
    </xdr:to>
    <xdr:sp macro="" textlink="">
      <xdr:nvSpPr>
        <xdr:cNvPr id="248" name="フローチャート: 判断 247">
          <a:extLst>
            <a:ext uri="{FF2B5EF4-FFF2-40B4-BE49-F238E27FC236}">
              <a16:creationId xmlns:a16="http://schemas.microsoft.com/office/drawing/2014/main" id="{292E75BA-4510-4E92-BB3B-32464657FEDA}"/>
            </a:ext>
          </a:extLst>
        </xdr:cNvPr>
        <xdr:cNvSpPr/>
      </xdr:nvSpPr>
      <xdr:spPr>
        <a:xfrm>
          <a:off x="6238875" y="100221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69142</xdr:rowOff>
    </xdr:from>
    <xdr:ext cx="469744" cy="259045"/>
    <xdr:sp macro="" textlink="">
      <xdr:nvSpPr>
        <xdr:cNvPr id="249" name="n_4aveValue【体育館・プール】&#10;一人当たり面積">
          <a:extLst>
            <a:ext uri="{FF2B5EF4-FFF2-40B4-BE49-F238E27FC236}">
              <a16:creationId xmlns:a16="http://schemas.microsoft.com/office/drawing/2014/main" id="{F5DE7ED6-E8BD-4A82-922B-039D80BB3450}"/>
            </a:ext>
          </a:extLst>
        </xdr:cNvPr>
        <xdr:cNvSpPr txBox="1"/>
      </xdr:nvSpPr>
      <xdr:spPr>
        <a:xfrm>
          <a:off x="6067502" y="101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66B95571-72E4-44CD-8542-F6937AB9313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CA036081-A63E-4F13-AFFA-45145C1DDF2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32AA7B11-677C-44A7-B88D-040AC06540A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60934960-ED68-47F2-BB23-BCD3B2022DD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EE885C0B-0A6B-4A70-8247-772F836390C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255" name="楕円 254">
          <a:extLst>
            <a:ext uri="{FF2B5EF4-FFF2-40B4-BE49-F238E27FC236}">
              <a16:creationId xmlns:a16="http://schemas.microsoft.com/office/drawing/2014/main" id="{266191E8-B297-488C-9DAE-A963C031D06B}"/>
            </a:ext>
          </a:extLst>
        </xdr:cNvPr>
        <xdr:cNvSpPr/>
      </xdr:nvSpPr>
      <xdr:spPr>
        <a:xfrm>
          <a:off x="9401175" y="92392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130827</xdr:rowOff>
    </xdr:from>
    <xdr:ext cx="469744" cy="259045"/>
    <xdr:sp macro="" textlink="">
      <xdr:nvSpPr>
        <xdr:cNvPr id="256" name="【体育館・プール】&#10;一人当たり面積該当値テキスト">
          <a:extLst>
            <a:ext uri="{FF2B5EF4-FFF2-40B4-BE49-F238E27FC236}">
              <a16:creationId xmlns:a16="http://schemas.microsoft.com/office/drawing/2014/main" id="{8154A26A-529A-487D-87F7-5B2DDD647E43}"/>
            </a:ext>
          </a:extLst>
        </xdr:cNvPr>
        <xdr:cNvSpPr txBox="1"/>
      </xdr:nvSpPr>
      <xdr:spPr>
        <a:xfrm>
          <a:off x="9467850"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xdr:rowOff>
    </xdr:from>
    <xdr:to>
      <xdr:col>50</xdr:col>
      <xdr:colOff>165100</xdr:colOff>
      <xdr:row>57</xdr:row>
      <xdr:rowOff>107950</xdr:rowOff>
    </xdr:to>
    <xdr:sp macro="" textlink="">
      <xdr:nvSpPr>
        <xdr:cNvPr id="257" name="楕円 256">
          <a:extLst>
            <a:ext uri="{FF2B5EF4-FFF2-40B4-BE49-F238E27FC236}">
              <a16:creationId xmlns:a16="http://schemas.microsoft.com/office/drawing/2014/main" id="{1DB07D68-F055-47FF-A2D5-7AF96B58A0BB}"/>
            </a:ext>
          </a:extLst>
        </xdr:cNvPr>
        <xdr:cNvSpPr/>
      </xdr:nvSpPr>
      <xdr:spPr>
        <a:xfrm>
          <a:off x="8639175" y="923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57150</xdr:rowOff>
    </xdr:from>
    <xdr:to>
      <xdr:col>55</xdr:col>
      <xdr:colOff>0</xdr:colOff>
      <xdr:row>57</xdr:row>
      <xdr:rowOff>57150</xdr:rowOff>
    </xdr:to>
    <xdr:cxnSp macro="">
      <xdr:nvCxnSpPr>
        <xdr:cNvPr id="258" name="直線コネクタ 257">
          <a:extLst>
            <a:ext uri="{FF2B5EF4-FFF2-40B4-BE49-F238E27FC236}">
              <a16:creationId xmlns:a16="http://schemas.microsoft.com/office/drawing/2014/main" id="{00A2F56D-0E90-4876-AC44-05A397E671A6}"/>
            </a:ext>
          </a:extLst>
        </xdr:cNvPr>
        <xdr:cNvCxnSpPr/>
      </xdr:nvCxnSpPr>
      <xdr:spPr>
        <a:xfrm>
          <a:off x="8686800" y="92868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17235</xdr:rowOff>
    </xdr:from>
    <xdr:to>
      <xdr:col>46</xdr:col>
      <xdr:colOff>38100</xdr:colOff>
      <xdr:row>57</xdr:row>
      <xdr:rowOff>118835</xdr:rowOff>
    </xdr:to>
    <xdr:sp macro="" textlink="">
      <xdr:nvSpPr>
        <xdr:cNvPr id="259" name="楕円 258">
          <a:extLst>
            <a:ext uri="{FF2B5EF4-FFF2-40B4-BE49-F238E27FC236}">
              <a16:creationId xmlns:a16="http://schemas.microsoft.com/office/drawing/2014/main" id="{CA9335C7-6F0D-4FEB-997E-9686FEE95022}"/>
            </a:ext>
          </a:extLst>
        </xdr:cNvPr>
        <xdr:cNvSpPr/>
      </xdr:nvSpPr>
      <xdr:spPr>
        <a:xfrm>
          <a:off x="7839075" y="92469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57150</xdr:rowOff>
    </xdr:from>
    <xdr:to>
      <xdr:col>50</xdr:col>
      <xdr:colOff>114300</xdr:colOff>
      <xdr:row>57</xdr:row>
      <xdr:rowOff>68035</xdr:rowOff>
    </xdr:to>
    <xdr:cxnSp macro="">
      <xdr:nvCxnSpPr>
        <xdr:cNvPr id="260" name="直線コネクタ 259">
          <a:extLst>
            <a:ext uri="{FF2B5EF4-FFF2-40B4-BE49-F238E27FC236}">
              <a16:creationId xmlns:a16="http://schemas.microsoft.com/office/drawing/2014/main" id="{33DE1F93-7290-434F-A440-998C2D5EB65D}"/>
            </a:ext>
          </a:extLst>
        </xdr:cNvPr>
        <xdr:cNvCxnSpPr/>
      </xdr:nvCxnSpPr>
      <xdr:spPr>
        <a:xfrm flipV="1">
          <a:off x="7886700" y="9286875"/>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156028</xdr:rowOff>
    </xdr:from>
    <xdr:to>
      <xdr:col>41</xdr:col>
      <xdr:colOff>101600</xdr:colOff>
      <xdr:row>57</xdr:row>
      <xdr:rowOff>86178</xdr:rowOff>
    </xdr:to>
    <xdr:sp macro="" textlink="">
      <xdr:nvSpPr>
        <xdr:cNvPr id="261" name="楕円 260">
          <a:extLst>
            <a:ext uri="{FF2B5EF4-FFF2-40B4-BE49-F238E27FC236}">
              <a16:creationId xmlns:a16="http://schemas.microsoft.com/office/drawing/2014/main" id="{D87C8962-A79E-4B7A-B79A-A5AE357547C2}"/>
            </a:ext>
          </a:extLst>
        </xdr:cNvPr>
        <xdr:cNvSpPr/>
      </xdr:nvSpPr>
      <xdr:spPr>
        <a:xfrm>
          <a:off x="7029450" y="92270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35378</xdr:rowOff>
    </xdr:from>
    <xdr:to>
      <xdr:col>45</xdr:col>
      <xdr:colOff>177800</xdr:colOff>
      <xdr:row>57</xdr:row>
      <xdr:rowOff>68035</xdr:rowOff>
    </xdr:to>
    <xdr:cxnSp macro="">
      <xdr:nvCxnSpPr>
        <xdr:cNvPr id="262" name="直線コネクタ 261">
          <a:extLst>
            <a:ext uri="{FF2B5EF4-FFF2-40B4-BE49-F238E27FC236}">
              <a16:creationId xmlns:a16="http://schemas.microsoft.com/office/drawing/2014/main" id="{4DE18287-5BB3-4263-91A4-F0750D947155}"/>
            </a:ext>
          </a:extLst>
        </xdr:cNvPr>
        <xdr:cNvCxnSpPr/>
      </xdr:nvCxnSpPr>
      <xdr:spPr>
        <a:xfrm>
          <a:off x="7077075" y="9265103"/>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66222</xdr:rowOff>
    </xdr:from>
    <xdr:to>
      <xdr:col>36</xdr:col>
      <xdr:colOff>165100</xdr:colOff>
      <xdr:row>55</xdr:row>
      <xdr:rowOff>167822</xdr:rowOff>
    </xdr:to>
    <xdr:sp macro="" textlink="">
      <xdr:nvSpPr>
        <xdr:cNvPr id="263" name="楕円 262">
          <a:extLst>
            <a:ext uri="{FF2B5EF4-FFF2-40B4-BE49-F238E27FC236}">
              <a16:creationId xmlns:a16="http://schemas.microsoft.com/office/drawing/2014/main" id="{5DFB6CF8-F81A-4991-B53C-616F03D2CC65}"/>
            </a:ext>
          </a:extLst>
        </xdr:cNvPr>
        <xdr:cNvSpPr/>
      </xdr:nvSpPr>
      <xdr:spPr>
        <a:xfrm>
          <a:off x="6238875" y="89752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117022</xdr:rowOff>
    </xdr:from>
    <xdr:to>
      <xdr:col>41</xdr:col>
      <xdr:colOff>50800</xdr:colOff>
      <xdr:row>57</xdr:row>
      <xdr:rowOff>35378</xdr:rowOff>
    </xdr:to>
    <xdr:cxnSp macro="">
      <xdr:nvCxnSpPr>
        <xdr:cNvPr id="264" name="直線コネクタ 263">
          <a:extLst>
            <a:ext uri="{FF2B5EF4-FFF2-40B4-BE49-F238E27FC236}">
              <a16:creationId xmlns:a16="http://schemas.microsoft.com/office/drawing/2014/main" id="{4F8EACBF-4F56-4947-9477-4E6B9831B39C}"/>
            </a:ext>
          </a:extLst>
        </xdr:cNvPr>
        <xdr:cNvCxnSpPr/>
      </xdr:nvCxnSpPr>
      <xdr:spPr>
        <a:xfrm>
          <a:off x="6286500" y="9022897"/>
          <a:ext cx="790575" cy="24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124477</xdr:rowOff>
    </xdr:from>
    <xdr:ext cx="469744" cy="259045"/>
    <xdr:sp macro="" textlink="">
      <xdr:nvSpPr>
        <xdr:cNvPr id="265" name="n_1mainValue【体育館・プール】&#10;一人当たり面積">
          <a:extLst>
            <a:ext uri="{FF2B5EF4-FFF2-40B4-BE49-F238E27FC236}">
              <a16:creationId xmlns:a16="http://schemas.microsoft.com/office/drawing/2014/main" id="{95EE506F-C6B2-48D6-8BF7-650E254C4ABF}"/>
            </a:ext>
          </a:extLst>
        </xdr:cNvPr>
        <xdr:cNvSpPr txBox="1"/>
      </xdr:nvSpPr>
      <xdr:spPr>
        <a:xfrm>
          <a:off x="8458277" y="9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135362</xdr:rowOff>
    </xdr:from>
    <xdr:ext cx="469744" cy="259045"/>
    <xdr:sp macro="" textlink="">
      <xdr:nvSpPr>
        <xdr:cNvPr id="266" name="n_2mainValue【体育館・プール】&#10;一人当たり面積">
          <a:extLst>
            <a:ext uri="{FF2B5EF4-FFF2-40B4-BE49-F238E27FC236}">
              <a16:creationId xmlns:a16="http://schemas.microsoft.com/office/drawing/2014/main" id="{30DFD6E9-DD84-43CA-945C-5161BEA9C3F8}"/>
            </a:ext>
          </a:extLst>
        </xdr:cNvPr>
        <xdr:cNvSpPr txBox="1"/>
      </xdr:nvSpPr>
      <xdr:spPr>
        <a:xfrm>
          <a:off x="7677227" y="904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102705</xdr:rowOff>
    </xdr:from>
    <xdr:ext cx="469744" cy="259045"/>
    <xdr:sp macro="" textlink="">
      <xdr:nvSpPr>
        <xdr:cNvPr id="267" name="n_3mainValue【体育館・プール】&#10;一人当たり面積">
          <a:extLst>
            <a:ext uri="{FF2B5EF4-FFF2-40B4-BE49-F238E27FC236}">
              <a16:creationId xmlns:a16="http://schemas.microsoft.com/office/drawing/2014/main" id="{7E97B302-4271-4F38-9C57-716C0DA0BF3E}"/>
            </a:ext>
          </a:extLst>
        </xdr:cNvPr>
        <xdr:cNvSpPr txBox="1"/>
      </xdr:nvSpPr>
      <xdr:spPr>
        <a:xfrm>
          <a:off x="6867602" y="901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12899</xdr:rowOff>
    </xdr:from>
    <xdr:ext cx="469744" cy="259045"/>
    <xdr:sp macro="" textlink="">
      <xdr:nvSpPr>
        <xdr:cNvPr id="268" name="n_4mainValue【体育館・プール】&#10;一人当たり面積">
          <a:extLst>
            <a:ext uri="{FF2B5EF4-FFF2-40B4-BE49-F238E27FC236}">
              <a16:creationId xmlns:a16="http://schemas.microsoft.com/office/drawing/2014/main" id="{3D990CD6-B356-482A-B8AA-77456BA1391C}"/>
            </a:ext>
          </a:extLst>
        </xdr:cNvPr>
        <xdr:cNvSpPr txBox="1"/>
      </xdr:nvSpPr>
      <xdr:spPr>
        <a:xfrm>
          <a:off x="6067502" y="875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28AC0633-8786-43D5-BD4A-E5E1EB92CDE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AAE31E42-70FB-4883-835F-9217BD3E4F0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DCE062F1-C222-446E-BF66-20B38643205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8CEFA328-82A5-409A-9CCC-BEDE73D3A14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3A3872D9-0612-4AC7-9070-CC979DAA4AE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9F316AE4-8977-48D5-9734-2F198DF4CB1E}"/>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8B736225-0690-4624-BD9F-29893A5CA49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C692A58B-671D-4540-80EF-280C54670B2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63C6EC8C-3B16-4DA8-BBAA-0820C4E5A30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7463CC27-0784-499A-8CE7-B1DFF52E976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9" name="テキスト ボックス 278">
          <a:extLst>
            <a:ext uri="{FF2B5EF4-FFF2-40B4-BE49-F238E27FC236}">
              <a16:creationId xmlns:a16="http://schemas.microsoft.com/office/drawing/2014/main" id="{10CC4220-74AA-4800-8A0F-B2ADA3EC6EA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7B44FD07-0C29-4D14-8B03-A2B279885C65}"/>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1" name="テキスト ボックス 280">
          <a:extLst>
            <a:ext uri="{FF2B5EF4-FFF2-40B4-BE49-F238E27FC236}">
              <a16:creationId xmlns:a16="http://schemas.microsoft.com/office/drawing/2014/main" id="{8FA32F17-703F-44B5-B132-76509269A117}"/>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C6CB548C-688C-4520-B15D-5E12927F7BD0}"/>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C100B167-68F8-45A7-97C6-93DF031C9AD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5E1CB921-925E-427B-A17E-610856C7009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19EFADE5-80EB-409B-A42E-D0196A404B2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99FBA2A5-68E4-405D-9A9C-731ABCE9BEB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525C0B9F-5B6F-4383-92ED-2C35C181ACBB}"/>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7AC7BCD6-6593-4A41-8434-0352749B49AF}"/>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C04140E7-7BE3-4CCE-A2E9-8EF08146C859}"/>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B836B4B2-6AA6-4B1A-9028-C549B402250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AFBC1636-0826-4EFB-A002-5B70C2261DB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13E5D6DA-082E-4478-B6C8-347968346A4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93" name="直線コネクタ 292">
          <a:extLst>
            <a:ext uri="{FF2B5EF4-FFF2-40B4-BE49-F238E27FC236}">
              <a16:creationId xmlns:a16="http://schemas.microsoft.com/office/drawing/2014/main" id="{72C2B93E-86EE-4885-8DCF-AFA6C411C73E}"/>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D401FA87-88DF-4DAE-AA99-892CA3312A22}"/>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5" name="直線コネクタ 294">
          <a:extLst>
            <a:ext uri="{FF2B5EF4-FFF2-40B4-BE49-F238E27FC236}">
              <a16:creationId xmlns:a16="http://schemas.microsoft.com/office/drawing/2014/main" id="{1DBF5AF3-8B31-4FE7-874D-5E3AA1815EC3}"/>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1422B9B3-23D1-4289-84BC-510DFE7EBF4A}"/>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7" name="直線コネクタ 296">
          <a:extLst>
            <a:ext uri="{FF2B5EF4-FFF2-40B4-BE49-F238E27FC236}">
              <a16:creationId xmlns:a16="http://schemas.microsoft.com/office/drawing/2014/main" id="{EEEA3BBE-9A89-4D24-BDE9-6A626052FB66}"/>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775218A8-BE2E-4533-9467-27ABD80B6B20}"/>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9" name="フローチャート: 判断 298">
          <a:extLst>
            <a:ext uri="{FF2B5EF4-FFF2-40B4-BE49-F238E27FC236}">
              <a16:creationId xmlns:a16="http://schemas.microsoft.com/office/drawing/2014/main" id="{9F556921-D047-40B6-9D09-A10805523910}"/>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300" name="フローチャート: 判断 299">
          <a:extLst>
            <a:ext uri="{FF2B5EF4-FFF2-40B4-BE49-F238E27FC236}">
              <a16:creationId xmlns:a16="http://schemas.microsoft.com/office/drawing/2014/main" id="{A4839404-46C4-47FA-BBDC-3F5E7DC2BC4C}"/>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71138</xdr:rowOff>
    </xdr:from>
    <xdr:ext cx="405111" cy="259045"/>
    <xdr:sp macro="" textlink="">
      <xdr:nvSpPr>
        <xdr:cNvPr id="301" name="n_1aveValue【福祉施設】&#10;有形固定資産減価償却率">
          <a:extLst>
            <a:ext uri="{FF2B5EF4-FFF2-40B4-BE49-F238E27FC236}">
              <a16:creationId xmlns:a16="http://schemas.microsoft.com/office/drawing/2014/main" id="{045F47CD-8B91-460A-917F-F234970E124D}"/>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59689</xdr:rowOff>
    </xdr:from>
    <xdr:to>
      <xdr:col>15</xdr:col>
      <xdr:colOff>101600</xdr:colOff>
      <xdr:row>82</xdr:row>
      <xdr:rowOff>161289</xdr:rowOff>
    </xdr:to>
    <xdr:sp macro="" textlink="">
      <xdr:nvSpPr>
        <xdr:cNvPr id="302" name="フローチャート: 判断 301">
          <a:extLst>
            <a:ext uri="{FF2B5EF4-FFF2-40B4-BE49-F238E27FC236}">
              <a16:creationId xmlns:a16="http://schemas.microsoft.com/office/drawing/2014/main" id="{8905AFAC-41D3-4F88-BA3A-17E5D099DCF1}"/>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6366</xdr:rowOff>
    </xdr:from>
    <xdr:ext cx="405111" cy="259045"/>
    <xdr:sp macro="" textlink="">
      <xdr:nvSpPr>
        <xdr:cNvPr id="303" name="n_2aveValue【福祉施設】&#10;有形固定資産減価償却率">
          <a:extLst>
            <a:ext uri="{FF2B5EF4-FFF2-40B4-BE49-F238E27FC236}">
              <a16:creationId xmlns:a16="http://schemas.microsoft.com/office/drawing/2014/main" id="{5326ABDF-3CAB-45E4-ADC2-701CDE5F5561}"/>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304" name="フローチャート: 判断 303">
          <a:extLst>
            <a:ext uri="{FF2B5EF4-FFF2-40B4-BE49-F238E27FC236}">
              <a16:creationId xmlns:a16="http://schemas.microsoft.com/office/drawing/2014/main" id="{1A773E6D-FFE5-46DC-BB6F-C8E06E042314}"/>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305" name="n_3aveValue【福祉施設】&#10;有形固定資産減価償却率">
          <a:extLst>
            <a:ext uri="{FF2B5EF4-FFF2-40B4-BE49-F238E27FC236}">
              <a16:creationId xmlns:a16="http://schemas.microsoft.com/office/drawing/2014/main" id="{44CA8BA0-6AD7-4E5C-B425-D02D7BA4C9C7}"/>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162561</xdr:rowOff>
    </xdr:from>
    <xdr:to>
      <xdr:col>6</xdr:col>
      <xdr:colOff>38100</xdr:colOff>
      <xdr:row>82</xdr:row>
      <xdr:rowOff>92711</xdr:rowOff>
    </xdr:to>
    <xdr:sp macro="" textlink="">
      <xdr:nvSpPr>
        <xdr:cNvPr id="306" name="フローチャート: 判断 305">
          <a:extLst>
            <a:ext uri="{FF2B5EF4-FFF2-40B4-BE49-F238E27FC236}">
              <a16:creationId xmlns:a16="http://schemas.microsoft.com/office/drawing/2014/main" id="{E41EB720-7D04-48D2-AC83-E4D89CE2E88A}"/>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109238</xdr:rowOff>
    </xdr:from>
    <xdr:ext cx="405111" cy="259045"/>
    <xdr:sp macro="" textlink="">
      <xdr:nvSpPr>
        <xdr:cNvPr id="307" name="n_4aveValue【福祉施設】&#10;有形固定資産減価償却率">
          <a:extLst>
            <a:ext uri="{FF2B5EF4-FFF2-40B4-BE49-F238E27FC236}">
              <a16:creationId xmlns:a16="http://schemas.microsoft.com/office/drawing/2014/main" id="{BB786EB2-F6B8-481C-8E46-0C00AD7E8FAF}"/>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58F0CF7-8DC5-46C4-BA14-3B915C2CF00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DB5B797-EBEE-4197-8A68-81D9F825230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4237F675-B500-42B6-952D-1FCA9D2071E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53999B17-4E48-4856-8D03-58180DAED6B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E382A68-3DBF-4575-9551-5D56D9ACC63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313" name="楕円 312">
          <a:extLst>
            <a:ext uri="{FF2B5EF4-FFF2-40B4-BE49-F238E27FC236}">
              <a16:creationId xmlns:a16="http://schemas.microsoft.com/office/drawing/2014/main" id="{DB44724C-7007-44CD-9168-1EC14582AAD3}"/>
            </a:ext>
          </a:extLst>
        </xdr:cNvPr>
        <xdr:cNvSpPr/>
      </xdr:nvSpPr>
      <xdr:spPr>
        <a:xfrm>
          <a:off x="4124325" y="13714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14" name="【福祉施設】&#10;有形固定資産減価償却率該当値テキスト">
          <a:extLst>
            <a:ext uri="{FF2B5EF4-FFF2-40B4-BE49-F238E27FC236}">
              <a16:creationId xmlns:a16="http://schemas.microsoft.com/office/drawing/2014/main" id="{4C17D3AA-6D36-4835-9B17-9428B0A1E531}"/>
            </a:ext>
          </a:extLst>
        </xdr:cNvPr>
        <xdr:cNvSpPr txBox="1"/>
      </xdr:nvSpPr>
      <xdr:spPr>
        <a:xfrm>
          <a:off x="4219575"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36830</xdr:rowOff>
    </xdr:from>
    <xdr:to>
      <xdr:col>20</xdr:col>
      <xdr:colOff>38100</xdr:colOff>
      <xdr:row>84</xdr:row>
      <xdr:rowOff>138430</xdr:rowOff>
    </xdr:to>
    <xdr:sp macro="" textlink="">
      <xdr:nvSpPr>
        <xdr:cNvPr id="315" name="楕円 314">
          <a:extLst>
            <a:ext uri="{FF2B5EF4-FFF2-40B4-BE49-F238E27FC236}">
              <a16:creationId xmlns:a16="http://schemas.microsoft.com/office/drawing/2014/main" id="{D31E0DBA-72CC-4EB2-BB7C-3346F0AB8465}"/>
            </a:ext>
          </a:extLst>
        </xdr:cNvPr>
        <xdr:cNvSpPr/>
      </xdr:nvSpPr>
      <xdr:spPr>
        <a:xfrm>
          <a:off x="3381375" y="136385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163830</xdr:rowOff>
    </xdr:to>
    <xdr:cxnSp macro="">
      <xdr:nvCxnSpPr>
        <xdr:cNvPr id="316" name="直線コネクタ 315">
          <a:extLst>
            <a:ext uri="{FF2B5EF4-FFF2-40B4-BE49-F238E27FC236}">
              <a16:creationId xmlns:a16="http://schemas.microsoft.com/office/drawing/2014/main" id="{3B77CDEE-CB44-4F5C-84BF-2F449A6AD866}"/>
            </a:ext>
          </a:extLst>
        </xdr:cNvPr>
        <xdr:cNvCxnSpPr/>
      </xdr:nvCxnSpPr>
      <xdr:spPr>
        <a:xfrm>
          <a:off x="3429000" y="1368615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17" name="楕円 316">
          <a:extLst>
            <a:ext uri="{FF2B5EF4-FFF2-40B4-BE49-F238E27FC236}">
              <a16:creationId xmlns:a16="http://schemas.microsoft.com/office/drawing/2014/main" id="{81EF8796-BF60-4ADD-BCBE-76FE36050A32}"/>
            </a:ext>
          </a:extLst>
        </xdr:cNvPr>
        <xdr:cNvSpPr/>
      </xdr:nvSpPr>
      <xdr:spPr>
        <a:xfrm>
          <a:off x="2571750" y="135420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87630</xdr:rowOff>
    </xdr:to>
    <xdr:cxnSp macro="">
      <xdr:nvCxnSpPr>
        <xdr:cNvPr id="318" name="直線コネクタ 317">
          <a:extLst>
            <a:ext uri="{FF2B5EF4-FFF2-40B4-BE49-F238E27FC236}">
              <a16:creationId xmlns:a16="http://schemas.microsoft.com/office/drawing/2014/main" id="{DBF3F579-B00E-47E5-A445-62DB59EF797C}"/>
            </a:ext>
          </a:extLst>
        </xdr:cNvPr>
        <xdr:cNvCxnSpPr/>
      </xdr:nvCxnSpPr>
      <xdr:spPr>
        <a:xfrm>
          <a:off x="2619375" y="13599161"/>
          <a:ext cx="809625" cy="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19" name="楕円 318">
          <a:extLst>
            <a:ext uri="{FF2B5EF4-FFF2-40B4-BE49-F238E27FC236}">
              <a16:creationId xmlns:a16="http://schemas.microsoft.com/office/drawing/2014/main" id="{DD0C0674-C8F7-474A-8E1B-40F5D253AE54}"/>
            </a:ext>
          </a:extLst>
        </xdr:cNvPr>
        <xdr:cNvSpPr/>
      </xdr:nvSpPr>
      <xdr:spPr>
        <a:xfrm>
          <a:off x="1781175" y="134575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156211</xdr:rowOff>
    </xdr:to>
    <xdr:cxnSp macro="">
      <xdr:nvCxnSpPr>
        <xdr:cNvPr id="320" name="直線コネクタ 319">
          <a:extLst>
            <a:ext uri="{FF2B5EF4-FFF2-40B4-BE49-F238E27FC236}">
              <a16:creationId xmlns:a16="http://schemas.microsoft.com/office/drawing/2014/main" id="{151985EE-A72F-4149-83A3-9B2ACC7769D2}"/>
            </a:ext>
          </a:extLst>
        </xdr:cNvPr>
        <xdr:cNvCxnSpPr/>
      </xdr:nvCxnSpPr>
      <xdr:spPr>
        <a:xfrm>
          <a:off x="1828800" y="13505180"/>
          <a:ext cx="790575"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21" name="楕円 320">
          <a:extLst>
            <a:ext uri="{FF2B5EF4-FFF2-40B4-BE49-F238E27FC236}">
              <a16:creationId xmlns:a16="http://schemas.microsoft.com/office/drawing/2014/main" id="{6379A63A-22C2-49A7-9CBC-0459DA29BF81}"/>
            </a:ext>
          </a:extLst>
        </xdr:cNvPr>
        <xdr:cNvSpPr/>
      </xdr:nvSpPr>
      <xdr:spPr>
        <a:xfrm>
          <a:off x="981075" y="13390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68580</xdr:rowOff>
    </xdr:to>
    <xdr:cxnSp macro="">
      <xdr:nvCxnSpPr>
        <xdr:cNvPr id="322" name="直線コネクタ 321">
          <a:extLst>
            <a:ext uri="{FF2B5EF4-FFF2-40B4-BE49-F238E27FC236}">
              <a16:creationId xmlns:a16="http://schemas.microsoft.com/office/drawing/2014/main" id="{6563F961-0C48-465A-B18F-8C8E6660611C}"/>
            </a:ext>
          </a:extLst>
        </xdr:cNvPr>
        <xdr:cNvCxnSpPr/>
      </xdr:nvCxnSpPr>
      <xdr:spPr>
        <a:xfrm>
          <a:off x="1028700" y="1343850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129557</xdr:rowOff>
    </xdr:from>
    <xdr:ext cx="405111" cy="259045"/>
    <xdr:sp macro="" textlink="">
      <xdr:nvSpPr>
        <xdr:cNvPr id="323" name="n_1mainValue【福祉施設】&#10;有形固定資産減価償却率">
          <a:extLst>
            <a:ext uri="{FF2B5EF4-FFF2-40B4-BE49-F238E27FC236}">
              <a16:creationId xmlns:a16="http://schemas.microsoft.com/office/drawing/2014/main" id="{D826612E-6A5D-4A7A-9162-5AB16D5AED6D}"/>
            </a:ext>
          </a:extLst>
        </xdr:cNvPr>
        <xdr:cNvSpPr txBox="1"/>
      </xdr:nvSpPr>
      <xdr:spPr>
        <a:xfrm>
          <a:off x="32391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24" name="n_2mainValue【福祉施設】&#10;有形固定資産減価償却率">
          <a:extLst>
            <a:ext uri="{FF2B5EF4-FFF2-40B4-BE49-F238E27FC236}">
              <a16:creationId xmlns:a16="http://schemas.microsoft.com/office/drawing/2014/main" id="{4A380D52-D7F9-44E6-935F-71C916893810}"/>
            </a:ext>
          </a:extLst>
        </xdr:cNvPr>
        <xdr:cNvSpPr txBox="1"/>
      </xdr:nvSpPr>
      <xdr:spPr>
        <a:xfrm>
          <a:off x="2439044" y="1363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25" name="n_3mainValue【福祉施設】&#10;有形固定資産減価償却率">
          <a:extLst>
            <a:ext uri="{FF2B5EF4-FFF2-40B4-BE49-F238E27FC236}">
              <a16:creationId xmlns:a16="http://schemas.microsoft.com/office/drawing/2014/main" id="{25F4D2B2-4782-44E8-9520-0E36C010FE0A}"/>
            </a:ext>
          </a:extLst>
        </xdr:cNvPr>
        <xdr:cNvSpPr txBox="1"/>
      </xdr:nvSpPr>
      <xdr:spPr>
        <a:xfrm>
          <a:off x="1648469"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6" name="n_4mainValue【福祉施設】&#10;有形固定資産減価償却率">
          <a:extLst>
            <a:ext uri="{FF2B5EF4-FFF2-40B4-BE49-F238E27FC236}">
              <a16:creationId xmlns:a16="http://schemas.microsoft.com/office/drawing/2014/main" id="{A7DADE21-D998-4116-A588-EF45D4B0DE82}"/>
            </a:ext>
          </a:extLst>
        </xdr:cNvPr>
        <xdr:cNvSpPr txBox="1"/>
      </xdr:nvSpPr>
      <xdr:spPr>
        <a:xfrm>
          <a:off x="848369"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1D89CB23-013A-4A5B-9564-D4C36A73291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4E7FAF39-FD50-4615-9F48-CBBD7E7F8C5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715A5306-4FE5-4209-8ACE-0112D46EB199}"/>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80E494D5-EF48-4435-9A12-072E02BD65A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F485DCCC-5B5B-4443-8955-4C44CBF5403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118A1642-8D8A-4616-9BC5-DE2ED69FADC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89230A6E-7B0F-441B-A93C-439EAB99C07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CB229F21-B03F-4AA8-8AA3-C8711000548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9F371007-DBB5-41DE-9238-45AB94176D4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DC37A235-64A2-4B74-A2FE-5C2EDB55D9A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35783941-EFC6-40C5-998B-0EB03D01F431}"/>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D48719C-2D71-4735-AD4D-4EA2A0C2D42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6E5DACA-A4BE-40C4-8318-FBDC8ED8178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CC7F5DC3-4DA7-4163-BF3C-9D0D406644B6}"/>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6F6C622A-1AC5-40D6-BF82-A646F545DAA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3597CD16-341A-42E4-A480-C60F06E74D6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1D68AB18-65A6-416C-B100-4B056EEF024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DB48CFC4-2135-4FAF-84FC-D02C70EA253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D9FC13E6-5AC1-45FD-949F-FF28C43B4D49}"/>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FE38E0E9-1478-4097-A56A-5030846C3BCE}"/>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69665C65-B22B-4FF5-8FB3-24260A0B229A}"/>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F2B6D29C-BAB8-4060-81FE-D5B50A77E606}"/>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5E68F558-A9EA-4C75-B200-C9072537E7C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A8799A2C-DEF0-457B-BCEA-ACB828D74E0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25A84DF9-35C7-4EE1-AE48-F4D4AAF58CE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2" name="直線コネクタ 351">
          <a:extLst>
            <a:ext uri="{FF2B5EF4-FFF2-40B4-BE49-F238E27FC236}">
              <a16:creationId xmlns:a16="http://schemas.microsoft.com/office/drawing/2014/main" id="{2A85F5F1-1AB8-4C23-A300-B1B75CE319B0}"/>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3" name="【福祉施設】&#10;一人当たり面積最小値テキスト">
          <a:extLst>
            <a:ext uri="{FF2B5EF4-FFF2-40B4-BE49-F238E27FC236}">
              <a16:creationId xmlns:a16="http://schemas.microsoft.com/office/drawing/2014/main" id="{1264133E-BDDC-4ED7-BC49-61072A8F0746}"/>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4" name="直線コネクタ 353">
          <a:extLst>
            <a:ext uri="{FF2B5EF4-FFF2-40B4-BE49-F238E27FC236}">
              <a16:creationId xmlns:a16="http://schemas.microsoft.com/office/drawing/2014/main" id="{F43416DF-340D-4FB1-AF05-5247F60B44BE}"/>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5" name="【福祉施設】&#10;一人当たり面積最大値テキスト">
          <a:extLst>
            <a:ext uri="{FF2B5EF4-FFF2-40B4-BE49-F238E27FC236}">
              <a16:creationId xmlns:a16="http://schemas.microsoft.com/office/drawing/2014/main" id="{D70EC7ED-4CC2-420F-BB4E-C262F9E9A6CF}"/>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6" name="直線コネクタ 355">
          <a:extLst>
            <a:ext uri="{FF2B5EF4-FFF2-40B4-BE49-F238E27FC236}">
              <a16:creationId xmlns:a16="http://schemas.microsoft.com/office/drawing/2014/main" id="{4A1FBA54-B136-4D61-8D31-A524BD6CC6FA}"/>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7" name="【福祉施設】&#10;一人当たり面積平均値テキスト">
          <a:extLst>
            <a:ext uri="{FF2B5EF4-FFF2-40B4-BE49-F238E27FC236}">
              <a16:creationId xmlns:a16="http://schemas.microsoft.com/office/drawing/2014/main" id="{0716462C-057A-49E5-849A-7B8DB3A17641}"/>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8" name="フローチャート: 判断 357">
          <a:extLst>
            <a:ext uri="{FF2B5EF4-FFF2-40B4-BE49-F238E27FC236}">
              <a16:creationId xmlns:a16="http://schemas.microsoft.com/office/drawing/2014/main" id="{A2F9DEF5-1151-446F-8077-868887B9C5E2}"/>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9" name="フローチャート: 判断 358">
          <a:extLst>
            <a:ext uri="{FF2B5EF4-FFF2-40B4-BE49-F238E27FC236}">
              <a16:creationId xmlns:a16="http://schemas.microsoft.com/office/drawing/2014/main" id="{3666B694-A40A-4467-BC8A-207C0955CE92}"/>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6548</xdr:rowOff>
    </xdr:from>
    <xdr:ext cx="469744" cy="259045"/>
    <xdr:sp macro="" textlink="">
      <xdr:nvSpPr>
        <xdr:cNvPr id="360" name="n_1aveValue【福祉施設】&#10;一人当たり面積">
          <a:extLst>
            <a:ext uri="{FF2B5EF4-FFF2-40B4-BE49-F238E27FC236}">
              <a16:creationId xmlns:a16="http://schemas.microsoft.com/office/drawing/2014/main" id="{9E1B3E09-F75C-4BC1-AD30-A5202C573FE5}"/>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68943</xdr:rowOff>
    </xdr:from>
    <xdr:to>
      <xdr:col>46</xdr:col>
      <xdr:colOff>38100</xdr:colOff>
      <xdr:row>82</xdr:row>
      <xdr:rowOff>170543</xdr:rowOff>
    </xdr:to>
    <xdr:sp macro="" textlink="">
      <xdr:nvSpPr>
        <xdr:cNvPr id="361" name="フローチャート: 判断 360">
          <a:extLst>
            <a:ext uri="{FF2B5EF4-FFF2-40B4-BE49-F238E27FC236}">
              <a16:creationId xmlns:a16="http://schemas.microsoft.com/office/drawing/2014/main" id="{6F034D1A-DDD5-4735-8965-859833534CC1}"/>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161670</xdr:rowOff>
    </xdr:from>
    <xdr:ext cx="469744" cy="259045"/>
    <xdr:sp macro="" textlink="">
      <xdr:nvSpPr>
        <xdr:cNvPr id="362" name="n_2aveValue【福祉施設】&#10;一人当たり面積">
          <a:extLst>
            <a:ext uri="{FF2B5EF4-FFF2-40B4-BE49-F238E27FC236}">
              <a16:creationId xmlns:a16="http://schemas.microsoft.com/office/drawing/2014/main" id="{E459A238-3994-4418-8397-75BF786608CD}"/>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68943</xdr:rowOff>
    </xdr:from>
    <xdr:to>
      <xdr:col>41</xdr:col>
      <xdr:colOff>101600</xdr:colOff>
      <xdr:row>82</xdr:row>
      <xdr:rowOff>170543</xdr:rowOff>
    </xdr:to>
    <xdr:sp macro="" textlink="">
      <xdr:nvSpPr>
        <xdr:cNvPr id="363" name="フローチャート: 判断 362">
          <a:extLst>
            <a:ext uri="{FF2B5EF4-FFF2-40B4-BE49-F238E27FC236}">
              <a16:creationId xmlns:a16="http://schemas.microsoft.com/office/drawing/2014/main" id="{7C7B34E5-E356-4709-9A4E-EF9BDBA7FB55}"/>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161670</xdr:rowOff>
    </xdr:from>
    <xdr:ext cx="469744" cy="259045"/>
    <xdr:sp macro="" textlink="">
      <xdr:nvSpPr>
        <xdr:cNvPr id="364" name="n_3aveValue【福祉施設】&#10;一人当たり面積">
          <a:extLst>
            <a:ext uri="{FF2B5EF4-FFF2-40B4-BE49-F238E27FC236}">
              <a16:creationId xmlns:a16="http://schemas.microsoft.com/office/drawing/2014/main" id="{8165A1A9-9D49-4F0A-8650-DF8BB2B92E08}"/>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85271</xdr:rowOff>
    </xdr:from>
    <xdr:to>
      <xdr:col>36</xdr:col>
      <xdr:colOff>165100</xdr:colOff>
      <xdr:row>83</xdr:row>
      <xdr:rowOff>15421</xdr:rowOff>
    </xdr:to>
    <xdr:sp macro="" textlink="">
      <xdr:nvSpPr>
        <xdr:cNvPr id="365" name="フローチャート: 判断 364">
          <a:extLst>
            <a:ext uri="{FF2B5EF4-FFF2-40B4-BE49-F238E27FC236}">
              <a16:creationId xmlns:a16="http://schemas.microsoft.com/office/drawing/2014/main" id="{E513BF5A-BFB1-4D78-9A89-53E3506A3729}"/>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6548</xdr:rowOff>
    </xdr:from>
    <xdr:ext cx="469744" cy="259045"/>
    <xdr:sp macro="" textlink="">
      <xdr:nvSpPr>
        <xdr:cNvPr id="366" name="n_4aveValue【福祉施設】&#10;一人当たり面積">
          <a:extLst>
            <a:ext uri="{FF2B5EF4-FFF2-40B4-BE49-F238E27FC236}">
              <a16:creationId xmlns:a16="http://schemas.microsoft.com/office/drawing/2014/main" id="{A145830F-AF97-45CA-B569-20E3E5810925}"/>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A73727FF-DB1E-4571-8223-716F6E7DE01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912AC12B-76AE-403D-B2E8-F0E3F84B67B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40A8BC5-F97F-436E-9975-63CAC7215A2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5A218539-93BA-4762-9A70-0FAAABE668A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A67F06C4-06E8-4EE0-BF80-D227CECE613E}"/>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36286</xdr:rowOff>
    </xdr:from>
    <xdr:to>
      <xdr:col>55</xdr:col>
      <xdr:colOff>50800</xdr:colOff>
      <xdr:row>82</xdr:row>
      <xdr:rowOff>137886</xdr:rowOff>
    </xdr:to>
    <xdr:sp macro="" textlink="">
      <xdr:nvSpPr>
        <xdr:cNvPr id="372" name="楕円 371">
          <a:extLst>
            <a:ext uri="{FF2B5EF4-FFF2-40B4-BE49-F238E27FC236}">
              <a16:creationId xmlns:a16="http://schemas.microsoft.com/office/drawing/2014/main" id="{D6A9D5BF-20B1-4394-979E-EB8CD350D9B2}"/>
            </a:ext>
          </a:extLst>
        </xdr:cNvPr>
        <xdr:cNvSpPr/>
      </xdr:nvSpPr>
      <xdr:spPr>
        <a:xfrm>
          <a:off x="9401175" y="133141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59163</xdr:rowOff>
    </xdr:from>
    <xdr:ext cx="469744" cy="259045"/>
    <xdr:sp macro="" textlink="">
      <xdr:nvSpPr>
        <xdr:cNvPr id="373" name="【福祉施設】&#10;一人当たり面積該当値テキスト">
          <a:extLst>
            <a:ext uri="{FF2B5EF4-FFF2-40B4-BE49-F238E27FC236}">
              <a16:creationId xmlns:a16="http://schemas.microsoft.com/office/drawing/2014/main" id="{018D6D52-0356-46BA-9338-A25D7043FCF3}"/>
            </a:ext>
          </a:extLst>
        </xdr:cNvPr>
        <xdr:cNvSpPr txBox="1"/>
      </xdr:nvSpPr>
      <xdr:spPr>
        <a:xfrm>
          <a:off x="9467850" y="131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374" name="楕円 373">
          <a:extLst>
            <a:ext uri="{FF2B5EF4-FFF2-40B4-BE49-F238E27FC236}">
              <a16:creationId xmlns:a16="http://schemas.microsoft.com/office/drawing/2014/main" id="{9DF8DE97-CC75-4524-AE87-2CB11FED9B70}"/>
            </a:ext>
          </a:extLst>
        </xdr:cNvPr>
        <xdr:cNvSpPr/>
      </xdr:nvSpPr>
      <xdr:spPr>
        <a:xfrm>
          <a:off x="8639175" y="13327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87086</xdr:rowOff>
    </xdr:from>
    <xdr:to>
      <xdr:col>55</xdr:col>
      <xdr:colOff>0</xdr:colOff>
      <xdr:row>82</xdr:row>
      <xdr:rowOff>103414</xdr:rowOff>
    </xdr:to>
    <xdr:cxnSp macro="">
      <xdr:nvCxnSpPr>
        <xdr:cNvPr id="375" name="直線コネクタ 374">
          <a:extLst>
            <a:ext uri="{FF2B5EF4-FFF2-40B4-BE49-F238E27FC236}">
              <a16:creationId xmlns:a16="http://schemas.microsoft.com/office/drawing/2014/main" id="{5DC8F764-AF23-4AF2-9BE2-BF87E5C670F4}"/>
            </a:ext>
          </a:extLst>
        </xdr:cNvPr>
        <xdr:cNvCxnSpPr/>
      </xdr:nvCxnSpPr>
      <xdr:spPr>
        <a:xfrm flipV="1">
          <a:off x="8686800" y="13361761"/>
          <a:ext cx="74295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142421</xdr:rowOff>
    </xdr:from>
    <xdr:to>
      <xdr:col>46</xdr:col>
      <xdr:colOff>38100</xdr:colOff>
      <xdr:row>82</xdr:row>
      <xdr:rowOff>72571</xdr:rowOff>
    </xdr:to>
    <xdr:sp macro="" textlink="">
      <xdr:nvSpPr>
        <xdr:cNvPr id="376" name="楕円 375">
          <a:extLst>
            <a:ext uri="{FF2B5EF4-FFF2-40B4-BE49-F238E27FC236}">
              <a16:creationId xmlns:a16="http://schemas.microsoft.com/office/drawing/2014/main" id="{55BFC125-0ECC-46F9-9342-49FA9F1931D4}"/>
            </a:ext>
          </a:extLst>
        </xdr:cNvPr>
        <xdr:cNvSpPr/>
      </xdr:nvSpPr>
      <xdr:spPr>
        <a:xfrm>
          <a:off x="7839075" y="132615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21771</xdr:rowOff>
    </xdr:from>
    <xdr:to>
      <xdr:col>50</xdr:col>
      <xdr:colOff>114300</xdr:colOff>
      <xdr:row>82</xdr:row>
      <xdr:rowOff>103414</xdr:rowOff>
    </xdr:to>
    <xdr:cxnSp macro="">
      <xdr:nvCxnSpPr>
        <xdr:cNvPr id="377" name="直線コネクタ 376">
          <a:extLst>
            <a:ext uri="{FF2B5EF4-FFF2-40B4-BE49-F238E27FC236}">
              <a16:creationId xmlns:a16="http://schemas.microsoft.com/office/drawing/2014/main" id="{DCACD3E8-E8EE-4038-988F-54A5BA02BCFF}"/>
            </a:ext>
          </a:extLst>
        </xdr:cNvPr>
        <xdr:cNvCxnSpPr/>
      </xdr:nvCxnSpPr>
      <xdr:spPr>
        <a:xfrm>
          <a:off x="7886700" y="13299621"/>
          <a:ext cx="8001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142421</xdr:rowOff>
    </xdr:from>
    <xdr:to>
      <xdr:col>41</xdr:col>
      <xdr:colOff>101600</xdr:colOff>
      <xdr:row>82</xdr:row>
      <xdr:rowOff>72571</xdr:rowOff>
    </xdr:to>
    <xdr:sp macro="" textlink="">
      <xdr:nvSpPr>
        <xdr:cNvPr id="378" name="楕円 377">
          <a:extLst>
            <a:ext uri="{FF2B5EF4-FFF2-40B4-BE49-F238E27FC236}">
              <a16:creationId xmlns:a16="http://schemas.microsoft.com/office/drawing/2014/main" id="{10E6751E-011A-4C56-B6BD-E5B9DC290CF2}"/>
            </a:ext>
          </a:extLst>
        </xdr:cNvPr>
        <xdr:cNvSpPr/>
      </xdr:nvSpPr>
      <xdr:spPr>
        <a:xfrm>
          <a:off x="7029450" y="132615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21771</xdr:rowOff>
    </xdr:from>
    <xdr:to>
      <xdr:col>45</xdr:col>
      <xdr:colOff>177800</xdr:colOff>
      <xdr:row>82</xdr:row>
      <xdr:rowOff>21771</xdr:rowOff>
    </xdr:to>
    <xdr:cxnSp macro="">
      <xdr:nvCxnSpPr>
        <xdr:cNvPr id="379" name="直線コネクタ 378">
          <a:extLst>
            <a:ext uri="{FF2B5EF4-FFF2-40B4-BE49-F238E27FC236}">
              <a16:creationId xmlns:a16="http://schemas.microsoft.com/office/drawing/2014/main" id="{76AD1F6D-92C7-41A0-83A0-28287935398A}"/>
            </a:ext>
          </a:extLst>
        </xdr:cNvPr>
        <xdr:cNvCxnSpPr/>
      </xdr:nvCxnSpPr>
      <xdr:spPr>
        <a:xfrm>
          <a:off x="7077075" y="1329962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80" name="楕円 379">
          <a:extLst>
            <a:ext uri="{FF2B5EF4-FFF2-40B4-BE49-F238E27FC236}">
              <a16:creationId xmlns:a16="http://schemas.microsoft.com/office/drawing/2014/main" id="{F17FF319-C084-46BC-97A9-C4A099BD0D2E}"/>
            </a:ext>
          </a:extLst>
        </xdr:cNvPr>
        <xdr:cNvSpPr/>
      </xdr:nvSpPr>
      <xdr:spPr>
        <a:xfrm>
          <a:off x="62388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21771</xdr:rowOff>
    </xdr:from>
    <xdr:to>
      <xdr:col>41</xdr:col>
      <xdr:colOff>50800</xdr:colOff>
      <xdr:row>82</xdr:row>
      <xdr:rowOff>38100</xdr:rowOff>
    </xdr:to>
    <xdr:cxnSp macro="">
      <xdr:nvCxnSpPr>
        <xdr:cNvPr id="381" name="直線コネクタ 380">
          <a:extLst>
            <a:ext uri="{FF2B5EF4-FFF2-40B4-BE49-F238E27FC236}">
              <a16:creationId xmlns:a16="http://schemas.microsoft.com/office/drawing/2014/main" id="{488EB43A-9412-4298-ACA9-303C81FD230C}"/>
            </a:ext>
          </a:extLst>
        </xdr:cNvPr>
        <xdr:cNvCxnSpPr/>
      </xdr:nvCxnSpPr>
      <xdr:spPr>
        <a:xfrm flipV="1">
          <a:off x="6286500" y="13299621"/>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82" name="n_1mainValue【福祉施設】&#10;一人当たり面積">
          <a:extLst>
            <a:ext uri="{FF2B5EF4-FFF2-40B4-BE49-F238E27FC236}">
              <a16:creationId xmlns:a16="http://schemas.microsoft.com/office/drawing/2014/main" id="{B405E3FF-FA26-43A0-9AE7-8E3E1D00981C}"/>
            </a:ext>
          </a:extLst>
        </xdr:cNvPr>
        <xdr:cNvSpPr txBox="1"/>
      </xdr:nvSpPr>
      <xdr:spPr>
        <a:xfrm>
          <a:off x="8458277" y="131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89098</xdr:rowOff>
    </xdr:from>
    <xdr:ext cx="469744" cy="259045"/>
    <xdr:sp macro="" textlink="">
      <xdr:nvSpPr>
        <xdr:cNvPr id="383" name="n_2mainValue【福祉施設】&#10;一人当たり面積">
          <a:extLst>
            <a:ext uri="{FF2B5EF4-FFF2-40B4-BE49-F238E27FC236}">
              <a16:creationId xmlns:a16="http://schemas.microsoft.com/office/drawing/2014/main" id="{EBAEA466-CDC8-4B61-9CD9-ED508E53DA75}"/>
            </a:ext>
          </a:extLst>
        </xdr:cNvPr>
        <xdr:cNvSpPr txBox="1"/>
      </xdr:nvSpPr>
      <xdr:spPr>
        <a:xfrm>
          <a:off x="7677227" y="130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89098</xdr:rowOff>
    </xdr:from>
    <xdr:ext cx="469744" cy="259045"/>
    <xdr:sp macro="" textlink="">
      <xdr:nvSpPr>
        <xdr:cNvPr id="384" name="n_3mainValue【福祉施設】&#10;一人当たり面積">
          <a:extLst>
            <a:ext uri="{FF2B5EF4-FFF2-40B4-BE49-F238E27FC236}">
              <a16:creationId xmlns:a16="http://schemas.microsoft.com/office/drawing/2014/main" id="{F9700F19-6786-42EA-A541-4827FCEBB93D}"/>
            </a:ext>
          </a:extLst>
        </xdr:cNvPr>
        <xdr:cNvSpPr txBox="1"/>
      </xdr:nvSpPr>
      <xdr:spPr>
        <a:xfrm>
          <a:off x="6867602" y="130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5" name="n_4mainValue【福祉施設】&#10;一人当たり面積">
          <a:extLst>
            <a:ext uri="{FF2B5EF4-FFF2-40B4-BE49-F238E27FC236}">
              <a16:creationId xmlns:a16="http://schemas.microsoft.com/office/drawing/2014/main" id="{FB627777-73C7-4002-B5A6-86BEFBA8DF1C}"/>
            </a:ext>
          </a:extLst>
        </xdr:cNvPr>
        <xdr:cNvSpPr txBox="1"/>
      </xdr:nvSpPr>
      <xdr:spPr>
        <a:xfrm>
          <a:off x="60675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B59C6988-BCAC-496B-BA51-23EA4245A90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89D69AF6-3A6B-4556-950A-B646405E643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660AAC81-97DA-40FE-A078-864F2BA24E8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FF48231F-8507-44E1-9328-30E213C303D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FCE9E9B7-E2F8-4008-80B5-EA739FBA69BD}"/>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FE9264A0-192D-4BF9-B30F-F45958EB655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6C51C5FD-3240-4B87-A07B-F3BCFAD0BDA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CBEC38DF-1AF1-4D24-8D32-9793EEFB533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10448DB9-EDAB-48C1-BE2E-2B386153D83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3D2D79D9-5982-4FF8-9FD6-8F759909AA4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AB5271EB-E65F-49BF-AC0A-3AB21028594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7" name="直線コネクタ 396">
          <a:extLst>
            <a:ext uri="{FF2B5EF4-FFF2-40B4-BE49-F238E27FC236}">
              <a16:creationId xmlns:a16="http://schemas.microsoft.com/office/drawing/2014/main" id="{DCB3BC06-63B9-4964-BFB5-1EF94779144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8" name="テキスト ボックス 397">
          <a:extLst>
            <a:ext uri="{FF2B5EF4-FFF2-40B4-BE49-F238E27FC236}">
              <a16:creationId xmlns:a16="http://schemas.microsoft.com/office/drawing/2014/main" id="{00CA47C2-C4D1-4EA9-8D3E-F88182C23A08}"/>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9" name="直線コネクタ 398">
          <a:extLst>
            <a:ext uri="{FF2B5EF4-FFF2-40B4-BE49-F238E27FC236}">
              <a16:creationId xmlns:a16="http://schemas.microsoft.com/office/drawing/2014/main" id="{D1553C9F-BFAC-4F1B-896F-3682BB1B8D8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0" name="テキスト ボックス 399">
          <a:extLst>
            <a:ext uri="{FF2B5EF4-FFF2-40B4-BE49-F238E27FC236}">
              <a16:creationId xmlns:a16="http://schemas.microsoft.com/office/drawing/2014/main" id="{2A03C275-2303-44E8-A0D7-3D21875D390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1" name="直線コネクタ 400">
          <a:extLst>
            <a:ext uri="{FF2B5EF4-FFF2-40B4-BE49-F238E27FC236}">
              <a16:creationId xmlns:a16="http://schemas.microsoft.com/office/drawing/2014/main" id="{10DDA6CA-A724-4F31-844F-C4306FA6C61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2" name="テキスト ボックス 401">
          <a:extLst>
            <a:ext uri="{FF2B5EF4-FFF2-40B4-BE49-F238E27FC236}">
              <a16:creationId xmlns:a16="http://schemas.microsoft.com/office/drawing/2014/main" id="{67CE5035-A9A0-43CD-BBDF-0B333F80FF9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3" name="直線コネクタ 402">
          <a:extLst>
            <a:ext uri="{FF2B5EF4-FFF2-40B4-BE49-F238E27FC236}">
              <a16:creationId xmlns:a16="http://schemas.microsoft.com/office/drawing/2014/main" id="{C77AC452-B96B-4A7A-91E0-A95ADABF5F5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4" name="テキスト ボックス 403">
          <a:extLst>
            <a:ext uri="{FF2B5EF4-FFF2-40B4-BE49-F238E27FC236}">
              <a16:creationId xmlns:a16="http://schemas.microsoft.com/office/drawing/2014/main" id="{5D414D26-5623-4906-AF35-6C5973D06C5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5" name="直線コネクタ 404">
          <a:extLst>
            <a:ext uri="{FF2B5EF4-FFF2-40B4-BE49-F238E27FC236}">
              <a16:creationId xmlns:a16="http://schemas.microsoft.com/office/drawing/2014/main" id="{55C99803-0365-47E0-A0F3-80163B74AC8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6" name="テキスト ボックス 405">
          <a:extLst>
            <a:ext uri="{FF2B5EF4-FFF2-40B4-BE49-F238E27FC236}">
              <a16:creationId xmlns:a16="http://schemas.microsoft.com/office/drawing/2014/main" id="{412E1D18-3551-4588-9703-2A89AFF60517}"/>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E32142B8-D27E-4656-ABBF-5471BC3576A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8" name="テキスト ボックス 407">
          <a:extLst>
            <a:ext uri="{FF2B5EF4-FFF2-40B4-BE49-F238E27FC236}">
              <a16:creationId xmlns:a16="http://schemas.microsoft.com/office/drawing/2014/main" id="{FF1DF791-A3FA-4B5C-AF95-BAE7CA30E537}"/>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C045EED6-D3AB-40EB-A3E9-FB3322E11FD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10" name="直線コネクタ 409">
          <a:extLst>
            <a:ext uri="{FF2B5EF4-FFF2-40B4-BE49-F238E27FC236}">
              <a16:creationId xmlns:a16="http://schemas.microsoft.com/office/drawing/2014/main" id="{CD67315C-22FA-4083-8B5D-88B80D7341B0}"/>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11" name="【市民会館】&#10;有形固定資産減価償却率最小値テキスト">
          <a:extLst>
            <a:ext uri="{FF2B5EF4-FFF2-40B4-BE49-F238E27FC236}">
              <a16:creationId xmlns:a16="http://schemas.microsoft.com/office/drawing/2014/main" id="{E6687760-907A-48DF-A1AC-C61DE369444D}"/>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2" name="直線コネクタ 411">
          <a:extLst>
            <a:ext uri="{FF2B5EF4-FFF2-40B4-BE49-F238E27FC236}">
              <a16:creationId xmlns:a16="http://schemas.microsoft.com/office/drawing/2014/main" id="{8E4BAF18-B5D8-43F9-B5BB-197B8C5AEB97}"/>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3" name="【市民会館】&#10;有形固定資産減価償却率最大値テキスト">
          <a:extLst>
            <a:ext uri="{FF2B5EF4-FFF2-40B4-BE49-F238E27FC236}">
              <a16:creationId xmlns:a16="http://schemas.microsoft.com/office/drawing/2014/main" id="{C70D492C-A62D-42AD-8539-511889DA0230}"/>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4" name="直線コネクタ 413">
          <a:extLst>
            <a:ext uri="{FF2B5EF4-FFF2-40B4-BE49-F238E27FC236}">
              <a16:creationId xmlns:a16="http://schemas.microsoft.com/office/drawing/2014/main" id="{1CCFBC7E-C71E-464E-AB8B-D53009EF7995}"/>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AC23C6C5-3F14-40EF-B2FF-9D342EBE0FE6}"/>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6" name="フローチャート: 判断 415">
          <a:extLst>
            <a:ext uri="{FF2B5EF4-FFF2-40B4-BE49-F238E27FC236}">
              <a16:creationId xmlns:a16="http://schemas.microsoft.com/office/drawing/2014/main" id="{755B50ED-F78C-46C8-9EA5-BA3F5BC882DE}"/>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7" name="フローチャート: 判断 416">
          <a:extLst>
            <a:ext uri="{FF2B5EF4-FFF2-40B4-BE49-F238E27FC236}">
              <a16:creationId xmlns:a16="http://schemas.microsoft.com/office/drawing/2014/main" id="{3D74C2F6-7E6A-4082-8BA7-E4292FB7C66E}"/>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148607</xdr:rowOff>
    </xdr:from>
    <xdr:ext cx="405111" cy="259045"/>
    <xdr:sp macro="" textlink="">
      <xdr:nvSpPr>
        <xdr:cNvPr id="418" name="n_1aveValue【市民会館】&#10;有形固定資産減価償却率">
          <a:extLst>
            <a:ext uri="{FF2B5EF4-FFF2-40B4-BE49-F238E27FC236}">
              <a16:creationId xmlns:a16="http://schemas.microsoft.com/office/drawing/2014/main" id="{2A5450D3-83D9-4374-9D7C-04AF641E23D0}"/>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44450</xdr:rowOff>
    </xdr:from>
    <xdr:to>
      <xdr:col>15</xdr:col>
      <xdr:colOff>101600</xdr:colOff>
      <xdr:row>103</xdr:row>
      <xdr:rowOff>146050</xdr:rowOff>
    </xdr:to>
    <xdr:sp macro="" textlink="">
      <xdr:nvSpPr>
        <xdr:cNvPr id="419" name="フローチャート: 判断 418">
          <a:extLst>
            <a:ext uri="{FF2B5EF4-FFF2-40B4-BE49-F238E27FC236}">
              <a16:creationId xmlns:a16="http://schemas.microsoft.com/office/drawing/2014/main" id="{B84C8AAE-09CC-40A7-8C28-37101386114F}"/>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137177</xdr:rowOff>
    </xdr:from>
    <xdr:ext cx="405111" cy="259045"/>
    <xdr:sp macro="" textlink="">
      <xdr:nvSpPr>
        <xdr:cNvPr id="420" name="n_2aveValue【市民会館】&#10;有形固定資産減価償却率">
          <a:extLst>
            <a:ext uri="{FF2B5EF4-FFF2-40B4-BE49-F238E27FC236}">
              <a16:creationId xmlns:a16="http://schemas.microsoft.com/office/drawing/2014/main" id="{5DF814A6-F3B1-4DD7-B7A5-BA5980944538}"/>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8255</xdr:rowOff>
    </xdr:from>
    <xdr:to>
      <xdr:col>10</xdr:col>
      <xdr:colOff>165100</xdr:colOff>
      <xdr:row>103</xdr:row>
      <xdr:rowOff>109855</xdr:rowOff>
    </xdr:to>
    <xdr:sp macro="" textlink="">
      <xdr:nvSpPr>
        <xdr:cNvPr id="421" name="フローチャート: 判断 420">
          <a:extLst>
            <a:ext uri="{FF2B5EF4-FFF2-40B4-BE49-F238E27FC236}">
              <a16:creationId xmlns:a16="http://schemas.microsoft.com/office/drawing/2014/main" id="{3B281BD8-280F-4662-B8CE-BB81BB9D3220}"/>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100982</xdr:rowOff>
    </xdr:from>
    <xdr:ext cx="405111" cy="259045"/>
    <xdr:sp macro="" textlink="">
      <xdr:nvSpPr>
        <xdr:cNvPr id="422" name="n_3aveValue【市民会館】&#10;有形固定資産減価償却率">
          <a:extLst>
            <a:ext uri="{FF2B5EF4-FFF2-40B4-BE49-F238E27FC236}">
              <a16:creationId xmlns:a16="http://schemas.microsoft.com/office/drawing/2014/main" id="{161A59D5-9E8C-4EA9-9493-609FF8851C99}"/>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19686</xdr:rowOff>
    </xdr:from>
    <xdr:to>
      <xdr:col>6</xdr:col>
      <xdr:colOff>38100</xdr:colOff>
      <xdr:row>103</xdr:row>
      <xdr:rowOff>121286</xdr:rowOff>
    </xdr:to>
    <xdr:sp macro="" textlink="">
      <xdr:nvSpPr>
        <xdr:cNvPr id="423" name="フローチャート: 判断 422">
          <a:extLst>
            <a:ext uri="{FF2B5EF4-FFF2-40B4-BE49-F238E27FC236}">
              <a16:creationId xmlns:a16="http://schemas.microsoft.com/office/drawing/2014/main" id="{246EF98D-B625-4788-8FC0-08DEB22D40A5}"/>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112413</xdr:rowOff>
    </xdr:from>
    <xdr:ext cx="405111" cy="259045"/>
    <xdr:sp macro="" textlink="">
      <xdr:nvSpPr>
        <xdr:cNvPr id="424" name="n_4aveValue【市民会館】&#10;有形固定資産減価償却率">
          <a:extLst>
            <a:ext uri="{FF2B5EF4-FFF2-40B4-BE49-F238E27FC236}">
              <a16:creationId xmlns:a16="http://schemas.microsoft.com/office/drawing/2014/main" id="{460DAFAC-D543-4261-A621-9496799E7F7B}"/>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1FBE7799-3F3C-4B56-B795-2E4B7C662FE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11809498-CB6C-4FF2-8BCC-A717C954CB6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5F12ADEC-DE08-4F20-B2EE-E4E7E1FC51C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212BE3C9-D1E0-483D-B15C-40E7F62F22D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4F147DBD-956A-4BA6-B3A4-A4DDD74146C2}"/>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50164</xdr:rowOff>
    </xdr:from>
    <xdr:to>
      <xdr:col>24</xdr:col>
      <xdr:colOff>114300</xdr:colOff>
      <xdr:row>103</xdr:row>
      <xdr:rowOff>151764</xdr:rowOff>
    </xdr:to>
    <xdr:sp macro="" textlink="">
      <xdr:nvSpPr>
        <xdr:cNvPr id="430" name="楕円 429">
          <a:extLst>
            <a:ext uri="{FF2B5EF4-FFF2-40B4-BE49-F238E27FC236}">
              <a16:creationId xmlns:a16="http://schemas.microsoft.com/office/drawing/2014/main" id="{6790828B-08C0-4EAD-9931-63F206BEF45D}"/>
            </a:ext>
          </a:extLst>
        </xdr:cNvPr>
        <xdr:cNvSpPr/>
      </xdr:nvSpPr>
      <xdr:spPr>
        <a:xfrm>
          <a:off x="4124325" y="167252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28591</xdr:rowOff>
    </xdr:from>
    <xdr:ext cx="405111" cy="259045"/>
    <xdr:sp macro="" textlink="">
      <xdr:nvSpPr>
        <xdr:cNvPr id="431" name="【市民会館】&#10;有形固定資産減価償却率該当値テキスト">
          <a:extLst>
            <a:ext uri="{FF2B5EF4-FFF2-40B4-BE49-F238E27FC236}">
              <a16:creationId xmlns:a16="http://schemas.microsoft.com/office/drawing/2014/main" id="{D5DCB454-C7B2-46AB-93FB-B5C9C8B77221}"/>
            </a:ext>
          </a:extLst>
        </xdr:cNvPr>
        <xdr:cNvSpPr txBox="1"/>
      </xdr:nvSpPr>
      <xdr:spPr>
        <a:xfrm>
          <a:off x="4219575" y="1670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10161</xdr:rowOff>
    </xdr:from>
    <xdr:to>
      <xdr:col>20</xdr:col>
      <xdr:colOff>38100</xdr:colOff>
      <xdr:row>103</xdr:row>
      <xdr:rowOff>111761</xdr:rowOff>
    </xdr:to>
    <xdr:sp macro="" textlink="">
      <xdr:nvSpPr>
        <xdr:cNvPr id="432" name="楕円 431">
          <a:extLst>
            <a:ext uri="{FF2B5EF4-FFF2-40B4-BE49-F238E27FC236}">
              <a16:creationId xmlns:a16="http://schemas.microsoft.com/office/drawing/2014/main" id="{3FD62DD9-8840-40D0-B89F-E5538D1FE66A}"/>
            </a:ext>
          </a:extLst>
        </xdr:cNvPr>
        <xdr:cNvSpPr/>
      </xdr:nvSpPr>
      <xdr:spPr>
        <a:xfrm>
          <a:off x="3381375" y="166852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100964</xdr:rowOff>
    </xdr:to>
    <xdr:cxnSp macro="">
      <xdr:nvCxnSpPr>
        <xdr:cNvPr id="433" name="直線コネクタ 432">
          <a:extLst>
            <a:ext uri="{FF2B5EF4-FFF2-40B4-BE49-F238E27FC236}">
              <a16:creationId xmlns:a16="http://schemas.microsoft.com/office/drawing/2014/main" id="{FC62DC37-72C4-43CA-BFEE-DFCA029D82CB}"/>
            </a:ext>
          </a:extLst>
        </xdr:cNvPr>
        <xdr:cNvCxnSpPr/>
      </xdr:nvCxnSpPr>
      <xdr:spPr>
        <a:xfrm>
          <a:off x="3429000" y="16742411"/>
          <a:ext cx="752475"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137795</xdr:rowOff>
    </xdr:from>
    <xdr:to>
      <xdr:col>15</xdr:col>
      <xdr:colOff>101600</xdr:colOff>
      <xdr:row>103</xdr:row>
      <xdr:rowOff>67945</xdr:rowOff>
    </xdr:to>
    <xdr:sp macro="" textlink="">
      <xdr:nvSpPr>
        <xdr:cNvPr id="434" name="楕円 433">
          <a:extLst>
            <a:ext uri="{FF2B5EF4-FFF2-40B4-BE49-F238E27FC236}">
              <a16:creationId xmlns:a16="http://schemas.microsoft.com/office/drawing/2014/main" id="{544DC82D-4481-4E8F-888E-EB5E508D460E}"/>
            </a:ext>
          </a:extLst>
        </xdr:cNvPr>
        <xdr:cNvSpPr/>
      </xdr:nvSpPr>
      <xdr:spPr>
        <a:xfrm>
          <a:off x="2571750" y="16657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17145</xdr:rowOff>
    </xdr:from>
    <xdr:to>
      <xdr:col>19</xdr:col>
      <xdr:colOff>177800</xdr:colOff>
      <xdr:row>103</xdr:row>
      <xdr:rowOff>60961</xdr:rowOff>
    </xdr:to>
    <xdr:cxnSp macro="">
      <xdr:nvCxnSpPr>
        <xdr:cNvPr id="435" name="直線コネクタ 434">
          <a:extLst>
            <a:ext uri="{FF2B5EF4-FFF2-40B4-BE49-F238E27FC236}">
              <a16:creationId xmlns:a16="http://schemas.microsoft.com/office/drawing/2014/main" id="{700B7551-3357-40A1-B290-D3512BE91572}"/>
            </a:ext>
          </a:extLst>
        </xdr:cNvPr>
        <xdr:cNvCxnSpPr/>
      </xdr:nvCxnSpPr>
      <xdr:spPr>
        <a:xfrm>
          <a:off x="2619375" y="16695420"/>
          <a:ext cx="809625"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95886</xdr:rowOff>
    </xdr:from>
    <xdr:to>
      <xdr:col>10</xdr:col>
      <xdr:colOff>165100</xdr:colOff>
      <xdr:row>103</xdr:row>
      <xdr:rowOff>26036</xdr:rowOff>
    </xdr:to>
    <xdr:sp macro="" textlink="">
      <xdr:nvSpPr>
        <xdr:cNvPr id="436" name="楕円 435">
          <a:extLst>
            <a:ext uri="{FF2B5EF4-FFF2-40B4-BE49-F238E27FC236}">
              <a16:creationId xmlns:a16="http://schemas.microsoft.com/office/drawing/2014/main" id="{2544B549-7BAD-4016-B9B8-3BBE4C5BE532}"/>
            </a:ext>
          </a:extLst>
        </xdr:cNvPr>
        <xdr:cNvSpPr/>
      </xdr:nvSpPr>
      <xdr:spPr>
        <a:xfrm>
          <a:off x="1781175" y="16612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146686</xdr:rowOff>
    </xdr:from>
    <xdr:to>
      <xdr:col>15</xdr:col>
      <xdr:colOff>50800</xdr:colOff>
      <xdr:row>103</xdr:row>
      <xdr:rowOff>17145</xdr:rowOff>
    </xdr:to>
    <xdr:cxnSp macro="">
      <xdr:nvCxnSpPr>
        <xdr:cNvPr id="437" name="直線コネクタ 436">
          <a:extLst>
            <a:ext uri="{FF2B5EF4-FFF2-40B4-BE49-F238E27FC236}">
              <a16:creationId xmlns:a16="http://schemas.microsoft.com/office/drawing/2014/main" id="{B47E2BE3-1C8F-42EF-BEC4-863DF39057C5}"/>
            </a:ext>
          </a:extLst>
        </xdr:cNvPr>
        <xdr:cNvCxnSpPr/>
      </xdr:nvCxnSpPr>
      <xdr:spPr>
        <a:xfrm>
          <a:off x="1828800" y="16659861"/>
          <a:ext cx="790575"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438" name="楕円 437">
          <a:extLst>
            <a:ext uri="{FF2B5EF4-FFF2-40B4-BE49-F238E27FC236}">
              <a16:creationId xmlns:a16="http://schemas.microsoft.com/office/drawing/2014/main" id="{ECC76EC1-A8CA-415A-B719-D577CF9EE504}"/>
            </a:ext>
          </a:extLst>
        </xdr:cNvPr>
        <xdr:cNvSpPr/>
      </xdr:nvSpPr>
      <xdr:spPr>
        <a:xfrm>
          <a:off x="981075" y="16602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102</xdr:row>
      <xdr:rowOff>146686</xdr:rowOff>
    </xdr:to>
    <xdr:cxnSp macro="">
      <xdr:nvCxnSpPr>
        <xdr:cNvPr id="439" name="直線コネクタ 438">
          <a:extLst>
            <a:ext uri="{FF2B5EF4-FFF2-40B4-BE49-F238E27FC236}">
              <a16:creationId xmlns:a16="http://schemas.microsoft.com/office/drawing/2014/main" id="{57288E64-33FE-4AB7-A1C3-CB414A436DA9}"/>
            </a:ext>
          </a:extLst>
        </xdr:cNvPr>
        <xdr:cNvCxnSpPr/>
      </xdr:nvCxnSpPr>
      <xdr:spPr>
        <a:xfrm>
          <a:off x="1028700" y="16649700"/>
          <a:ext cx="8001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128288</xdr:rowOff>
    </xdr:from>
    <xdr:ext cx="405111" cy="259045"/>
    <xdr:sp macro="" textlink="">
      <xdr:nvSpPr>
        <xdr:cNvPr id="440" name="n_1mainValue【市民会館】&#10;有形固定資産減価償却率">
          <a:extLst>
            <a:ext uri="{FF2B5EF4-FFF2-40B4-BE49-F238E27FC236}">
              <a16:creationId xmlns:a16="http://schemas.microsoft.com/office/drawing/2014/main" id="{08EFE864-A0A5-43BA-BC76-48D85833A6FD}"/>
            </a:ext>
          </a:extLst>
        </xdr:cNvPr>
        <xdr:cNvSpPr txBox="1"/>
      </xdr:nvSpPr>
      <xdr:spPr>
        <a:xfrm>
          <a:off x="3239144" y="1647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84472</xdr:rowOff>
    </xdr:from>
    <xdr:ext cx="405111" cy="259045"/>
    <xdr:sp macro="" textlink="">
      <xdr:nvSpPr>
        <xdr:cNvPr id="441" name="n_2mainValue【市民会館】&#10;有形固定資産減価償却率">
          <a:extLst>
            <a:ext uri="{FF2B5EF4-FFF2-40B4-BE49-F238E27FC236}">
              <a16:creationId xmlns:a16="http://schemas.microsoft.com/office/drawing/2014/main" id="{4D1A8D12-403E-4A3C-8091-816806379534}"/>
            </a:ext>
          </a:extLst>
        </xdr:cNvPr>
        <xdr:cNvSpPr txBox="1"/>
      </xdr:nvSpPr>
      <xdr:spPr>
        <a:xfrm>
          <a:off x="2439044"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42563</xdr:rowOff>
    </xdr:from>
    <xdr:ext cx="405111" cy="259045"/>
    <xdr:sp macro="" textlink="">
      <xdr:nvSpPr>
        <xdr:cNvPr id="442" name="n_3mainValue【市民会館】&#10;有形固定資産減価償却率">
          <a:extLst>
            <a:ext uri="{FF2B5EF4-FFF2-40B4-BE49-F238E27FC236}">
              <a16:creationId xmlns:a16="http://schemas.microsoft.com/office/drawing/2014/main" id="{118732DE-91C9-4048-90B3-55CAE2820EF7}"/>
            </a:ext>
          </a:extLst>
        </xdr:cNvPr>
        <xdr:cNvSpPr txBox="1"/>
      </xdr:nvSpPr>
      <xdr:spPr>
        <a:xfrm>
          <a:off x="1648469" y="1640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443" name="n_4mainValue【市民会館】&#10;有形固定資産減価償却率">
          <a:extLst>
            <a:ext uri="{FF2B5EF4-FFF2-40B4-BE49-F238E27FC236}">
              <a16:creationId xmlns:a16="http://schemas.microsoft.com/office/drawing/2014/main" id="{46035741-3CE8-4A45-B29E-F7438AA23C54}"/>
            </a:ext>
          </a:extLst>
        </xdr:cNvPr>
        <xdr:cNvSpPr txBox="1"/>
      </xdr:nvSpPr>
      <xdr:spPr>
        <a:xfrm>
          <a:off x="848369" y="1638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B75A03B9-3C67-402A-8C8F-EED9C29F29A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3D90809A-6795-41DB-9EF5-40CD3C45D9E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9BF277FB-886A-4EC1-8C0A-DC36F4A2CEA5}"/>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6E3D00EE-72DB-4B08-8F47-EE96FB98024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9211C52A-F769-4C5E-93DB-E651875F9A83}"/>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CF379B2-82EF-4ABF-AB06-75635FC2AC6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A6A493F8-82E9-4357-BABB-7A18A853D5B6}"/>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8978A483-07C6-4C2F-AEC9-0230C792802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30DAFFAB-345D-40C4-97E3-279F3213D37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90B76C64-585B-4A67-AC5B-9D7BB935F98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4" name="直線コネクタ 453">
          <a:extLst>
            <a:ext uri="{FF2B5EF4-FFF2-40B4-BE49-F238E27FC236}">
              <a16:creationId xmlns:a16="http://schemas.microsoft.com/office/drawing/2014/main" id="{572A6582-2E8A-4FC8-A8A0-E1403590B2D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5" name="テキスト ボックス 454">
          <a:extLst>
            <a:ext uri="{FF2B5EF4-FFF2-40B4-BE49-F238E27FC236}">
              <a16:creationId xmlns:a16="http://schemas.microsoft.com/office/drawing/2014/main" id="{D40FC75F-7C41-44A3-831D-1110D4F7376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6" name="直線コネクタ 455">
          <a:extLst>
            <a:ext uri="{FF2B5EF4-FFF2-40B4-BE49-F238E27FC236}">
              <a16:creationId xmlns:a16="http://schemas.microsoft.com/office/drawing/2014/main" id="{D0170D0C-D94E-4796-AC4D-72388AC00F3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7" name="テキスト ボックス 456">
          <a:extLst>
            <a:ext uri="{FF2B5EF4-FFF2-40B4-BE49-F238E27FC236}">
              <a16:creationId xmlns:a16="http://schemas.microsoft.com/office/drawing/2014/main" id="{B9C38E76-F8BE-4527-9A61-652351069781}"/>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8" name="直線コネクタ 457">
          <a:extLst>
            <a:ext uri="{FF2B5EF4-FFF2-40B4-BE49-F238E27FC236}">
              <a16:creationId xmlns:a16="http://schemas.microsoft.com/office/drawing/2014/main" id="{4715FC02-9E2B-4085-8E18-7AB5A7C5212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9" name="テキスト ボックス 458">
          <a:extLst>
            <a:ext uri="{FF2B5EF4-FFF2-40B4-BE49-F238E27FC236}">
              <a16:creationId xmlns:a16="http://schemas.microsoft.com/office/drawing/2014/main" id="{81275EF8-9EA5-47AC-B3C1-664AE845A78A}"/>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0" name="直線コネクタ 459">
          <a:extLst>
            <a:ext uri="{FF2B5EF4-FFF2-40B4-BE49-F238E27FC236}">
              <a16:creationId xmlns:a16="http://schemas.microsoft.com/office/drawing/2014/main" id="{59F94CAF-FE69-4184-A617-1A708E1EBA4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1" name="テキスト ボックス 460">
          <a:extLst>
            <a:ext uri="{FF2B5EF4-FFF2-40B4-BE49-F238E27FC236}">
              <a16:creationId xmlns:a16="http://schemas.microsoft.com/office/drawing/2014/main" id="{E2C78789-5A95-43D0-B406-3AB2AA12EA2B}"/>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ECB546EB-DCD3-4C61-93C2-190BC334E74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C48DF545-156A-4C17-9382-F9ADA2490FE6}"/>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EDE331CC-001D-42C6-A558-C033EF75562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5" name="直線コネクタ 464">
          <a:extLst>
            <a:ext uri="{FF2B5EF4-FFF2-40B4-BE49-F238E27FC236}">
              <a16:creationId xmlns:a16="http://schemas.microsoft.com/office/drawing/2014/main" id="{4D388B31-E74B-4082-BA92-1BE1FD381454}"/>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6" name="【市民会館】&#10;一人当たり面積最小値テキスト">
          <a:extLst>
            <a:ext uri="{FF2B5EF4-FFF2-40B4-BE49-F238E27FC236}">
              <a16:creationId xmlns:a16="http://schemas.microsoft.com/office/drawing/2014/main" id="{DA0E9E22-2A80-4A75-A105-E8FF5AFAF143}"/>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7" name="直線コネクタ 466">
          <a:extLst>
            <a:ext uri="{FF2B5EF4-FFF2-40B4-BE49-F238E27FC236}">
              <a16:creationId xmlns:a16="http://schemas.microsoft.com/office/drawing/2014/main" id="{AD9D1C39-0142-4ABB-A614-A379591C7C03}"/>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8" name="【市民会館】&#10;一人当たり面積最大値テキスト">
          <a:extLst>
            <a:ext uri="{FF2B5EF4-FFF2-40B4-BE49-F238E27FC236}">
              <a16:creationId xmlns:a16="http://schemas.microsoft.com/office/drawing/2014/main" id="{2BC9F34C-B904-4495-AAB4-533184934BB5}"/>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9" name="直線コネクタ 468">
          <a:extLst>
            <a:ext uri="{FF2B5EF4-FFF2-40B4-BE49-F238E27FC236}">
              <a16:creationId xmlns:a16="http://schemas.microsoft.com/office/drawing/2014/main" id="{7DAD1554-87D5-4DEB-955A-280AD3B6E7C5}"/>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70" name="【市民会館】&#10;一人当たり面積平均値テキスト">
          <a:extLst>
            <a:ext uri="{FF2B5EF4-FFF2-40B4-BE49-F238E27FC236}">
              <a16:creationId xmlns:a16="http://schemas.microsoft.com/office/drawing/2014/main" id="{AC6712A9-79EA-47C5-8424-5A8E8E3FCE7E}"/>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1" name="フローチャート: 判断 470">
          <a:extLst>
            <a:ext uri="{FF2B5EF4-FFF2-40B4-BE49-F238E27FC236}">
              <a16:creationId xmlns:a16="http://schemas.microsoft.com/office/drawing/2014/main" id="{91EAE9B9-99BF-493B-AE69-0274B27BEB08}"/>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2" name="フローチャート: 判断 471">
          <a:extLst>
            <a:ext uri="{FF2B5EF4-FFF2-40B4-BE49-F238E27FC236}">
              <a16:creationId xmlns:a16="http://schemas.microsoft.com/office/drawing/2014/main" id="{1538EF08-4CD8-46C5-AB5F-0EEF25923876}"/>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127271</xdr:rowOff>
    </xdr:from>
    <xdr:ext cx="469744" cy="259045"/>
    <xdr:sp macro="" textlink="">
      <xdr:nvSpPr>
        <xdr:cNvPr id="473" name="n_1aveValue【市民会館】&#10;一人当たり面積">
          <a:extLst>
            <a:ext uri="{FF2B5EF4-FFF2-40B4-BE49-F238E27FC236}">
              <a16:creationId xmlns:a16="http://schemas.microsoft.com/office/drawing/2014/main" id="{163D3A00-3796-49F1-A467-267CB21FFEC3}"/>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34544</xdr:rowOff>
    </xdr:from>
    <xdr:to>
      <xdr:col>46</xdr:col>
      <xdr:colOff>38100</xdr:colOff>
      <xdr:row>106</xdr:row>
      <xdr:rowOff>136144</xdr:rowOff>
    </xdr:to>
    <xdr:sp macro="" textlink="">
      <xdr:nvSpPr>
        <xdr:cNvPr id="474" name="フローチャート: 判断 473">
          <a:extLst>
            <a:ext uri="{FF2B5EF4-FFF2-40B4-BE49-F238E27FC236}">
              <a16:creationId xmlns:a16="http://schemas.microsoft.com/office/drawing/2014/main" id="{D85EF492-A84B-4E4F-812E-960AEB3F3DA7}"/>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127271</xdr:rowOff>
    </xdr:from>
    <xdr:ext cx="469744" cy="259045"/>
    <xdr:sp macro="" textlink="">
      <xdr:nvSpPr>
        <xdr:cNvPr id="475" name="n_2aveValue【市民会館】&#10;一人当たり面積">
          <a:extLst>
            <a:ext uri="{FF2B5EF4-FFF2-40B4-BE49-F238E27FC236}">
              <a16:creationId xmlns:a16="http://schemas.microsoft.com/office/drawing/2014/main" id="{EDDBFF8A-253A-410F-8C05-EBCE82D82636}"/>
            </a:ext>
          </a:extLst>
        </xdr:cNvPr>
        <xdr:cNvSpPr txBox="1"/>
      </xdr:nvSpPr>
      <xdr:spPr>
        <a:xfrm>
          <a:off x="767722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39115</xdr:rowOff>
    </xdr:from>
    <xdr:to>
      <xdr:col>41</xdr:col>
      <xdr:colOff>101600</xdr:colOff>
      <xdr:row>106</xdr:row>
      <xdr:rowOff>140715</xdr:rowOff>
    </xdr:to>
    <xdr:sp macro="" textlink="">
      <xdr:nvSpPr>
        <xdr:cNvPr id="476" name="フローチャート: 判断 475">
          <a:extLst>
            <a:ext uri="{FF2B5EF4-FFF2-40B4-BE49-F238E27FC236}">
              <a16:creationId xmlns:a16="http://schemas.microsoft.com/office/drawing/2014/main" id="{8D7E1348-C133-48B1-AF12-07A86F3AA0C0}"/>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131842</xdr:rowOff>
    </xdr:from>
    <xdr:ext cx="469744" cy="259045"/>
    <xdr:sp macro="" textlink="">
      <xdr:nvSpPr>
        <xdr:cNvPr id="477" name="n_3aveValue【市民会館】&#10;一人当たり面積">
          <a:extLst>
            <a:ext uri="{FF2B5EF4-FFF2-40B4-BE49-F238E27FC236}">
              <a16:creationId xmlns:a16="http://schemas.microsoft.com/office/drawing/2014/main" id="{3A7D63C6-B4C8-48DF-98F1-BA06C8CD1CCE}"/>
            </a:ext>
          </a:extLst>
        </xdr:cNvPr>
        <xdr:cNvSpPr txBox="1"/>
      </xdr:nvSpPr>
      <xdr:spPr>
        <a:xfrm>
          <a:off x="6867602"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43687</xdr:rowOff>
    </xdr:from>
    <xdr:to>
      <xdr:col>36</xdr:col>
      <xdr:colOff>165100</xdr:colOff>
      <xdr:row>106</xdr:row>
      <xdr:rowOff>145287</xdr:rowOff>
    </xdr:to>
    <xdr:sp macro="" textlink="">
      <xdr:nvSpPr>
        <xdr:cNvPr id="478" name="フローチャート: 判断 477">
          <a:extLst>
            <a:ext uri="{FF2B5EF4-FFF2-40B4-BE49-F238E27FC236}">
              <a16:creationId xmlns:a16="http://schemas.microsoft.com/office/drawing/2014/main" id="{21808401-AE2E-4247-964B-746AE1495D32}"/>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136414</xdr:rowOff>
    </xdr:from>
    <xdr:ext cx="469744" cy="259045"/>
    <xdr:sp macro="" textlink="">
      <xdr:nvSpPr>
        <xdr:cNvPr id="479" name="n_4aveValue【市民会館】&#10;一人当たり面積">
          <a:extLst>
            <a:ext uri="{FF2B5EF4-FFF2-40B4-BE49-F238E27FC236}">
              <a16:creationId xmlns:a16="http://schemas.microsoft.com/office/drawing/2014/main" id="{1B4F05E6-C2A0-4439-B85B-0A741E932737}"/>
            </a:ext>
          </a:extLst>
        </xdr:cNvPr>
        <xdr:cNvSpPr txBox="1"/>
      </xdr:nvSpPr>
      <xdr:spPr>
        <a:xfrm>
          <a:off x="60675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95DD3E3B-6CD7-41BE-94F1-8C759F59BBC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101B390-87DF-49AD-BA8D-CF8EA7C0F18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C88657F3-FA38-4078-8465-5947C74821B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A1151A76-C214-4DBF-845B-129C7599008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C47644C2-EE96-4665-8D5F-4A3612A3F59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85" name="楕円 484">
          <a:extLst>
            <a:ext uri="{FF2B5EF4-FFF2-40B4-BE49-F238E27FC236}">
              <a16:creationId xmlns:a16="http://schemas.microsoft.com/office/drawing/2014/main" id="{AA0CC39F-1AFA-4576-8C88-56B27BDBC8DB}"/>
            </a:ext>
          </a:extLst>
        </xdr:cNvPr>
        <xdr:cNvSpPr/>
      </xdr:nvSpPr>
      <xdr:spPr>
        <a:xfrm>
          <a:off x="9401175" y="169081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86" name="【市民会館】&#10;一人当たり面積該当値テキスト">
          <a:extLst>
            <a:ext uri="{FF2B5EF4-FFF2-40B4-BE49-F238E27FC236}">
              <a16:creationId xmlns:a16="http://schemas.microsoft.com/office/drawing/2014/main" id="{B9953BF8-1CA4-4C04-B2E8-75D5C201BE63}"/>
            </a:ext>
          </a:extLst>
        </xdr:cNvPr>
        <xdr:cNvSpPr txBox="1"/>
      </xdr:nvSpPr>
      <xdr:spPr>
        <a:xfrm>
          <a:off x="9467850" y="167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75692</xdr:rowOff>
    </xdr:from>
    <xdr:to>
      <xdr:col>50</xdr:col>
      <xdr:colOff>165100</xdr:colOff>
      <xdr:row>105</xdr:row>
      <xdr:rowOff>5842</xdr:rowOff>
    </xdr:to>
    <xdr:sp macro="" textlink="">
      <xdr:nvSpPr>
        <xdr:cNvPr id="487" name="楕円 486">
          <a:extLst>
            <a:ext uri="{FF2B5EF4-FFF2-40B4-BE49-F238E27FC236}">
              <a16:creationId xmlns:a16="http://schemas.microsoft.com/office/drawing/2014/main" id="{96FBED14-CBBF-4CDB-8099-00B6658DB312}"/>
            </a:ext>
          </a:extLst>
        </xdr:cNvPr>
        <xdr:cNvSpPr/>
      </xdr:nvSpPr>
      <xdr:spPr>
        <a:xfrm>
          <a:off x="8639175" y="16915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126492</xdr:rowOff>
    </xdr:to>
    <xdr:cxnSp macro="">
      <xdr:nvCxnSpPr>
        <xdr:cNvPr id="488" name="直線コネクタ 487">
          <a:extLst>
            <a:ext uri="{FF2B5EF4-FFF2-40B4-BE49-F238E27FC236}">
              <a16:creationId xmlns:a16="http://schemas.microsoft.com/office/drawing/2014/main" id="{7538DA8B-4B6F-409B-86A7-A29E8DFE8041}"/>
            </a:ext>
          </a:extLst>
        </xdr:cNvPr>
        <xdr:cNvCxnSpPr/>
      </xdr:nvCxnSpPr>
      <xdr:spPr>
        <a:xfrm flipV="1">
          <a:off x="8686800" y="169652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75692</xdr:rowOff>
    </xdr:from>
    <xdr:to>
      <xdr:col>46</xdr:col>
      <xdr:colOff>38100</xdr:colOff>
      <xdr:row>105</xdr:row>
      <xdr:rowOff>5842</xdr:rowOff>
    </xdr:to>
    <xdr:sp macro="" textlink="">
      <xdr:nvSpPr>
        <xdr:cNvPr id="489" name="楕円 488">
          <a:extLst>
            <a:ext uri="{FF2B5EF4-FFF2-40B4-BE49-F238E27FC236}">
              <a16:creationId xmlns:a16="http://schemas.microsoft.com/office/drawing/2014/main" id="{45D861BC-B06A-4D27-AC7A-03559E524631}"/>
            </a:ext>
          </a:extLst>
        </xdr:cNvPr>
        <xdr:cNvSpPr/>
      </xdr:nvSpPr>
      <xdr:spPr>
        <a:xfrm>
          <a:off x="7839075" y="169158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126492</xdr:rowOff>
    </xdr:from>
    <xdr:to>
      <xdr:col>50</xdr:col>
      <xdr:colOff>114300</xdr:colOff>
      <xdr:row>104</xdr:row>
      <xdr:rowOff>126492</xdr:rowOff>
    </xdr:to>
    <xdr:cxnSp macro="">
      <xdr:nvCxnSpPr>
        <xdr:cNvPr id="490" name="直線コネクタ 489">
          <a:extLst>
            <a:ext uri="{FF2B5EF4-FFF2-40B4-BE49-F238E27FC236}">
              <a16:creationId xmlns:a16="http://schemas.microsoft.com/office/drawing/2014/main" id="{DFDAF5EF-BFF3-4283-87FC-EC6068599744}"/>
            </a:ext>
          </a:extLst>
        </xdr:cNvPr>
        <xdr:cNvCxnSpPr/>
      </xdr:nvCxnSpPr>
      <xdr:spPr>
        <a:xfrm>
          <a:off x="7886700" y="1696351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75692</xdr:rowOff>
    </xdr:from>
    <xdr:to>
      <xdr:col>41</xdr:col>
      <xdr:colOff>101600</xdr:colOff>
      <xdr:row>105</xdr:row>
      <xdr:rowOff>5842</xdr:rowOff>
    </xdr:to>
    <xdr:sp macro="" textlink="">
      <xdr:nvSpPr>
        <xdr:cNvPr id="491" name="楕円 490">
          <a:extLst>
            <a:ext uri="{FF2B5EF4-FFF2-40B4-BE49-F238E27FC236}">
              <a16:creationId xmlns:a16="http://schemas.microsoft.com/office/drawing/2014/main" id="{8A6855E9-37E8-4D2B-83A0-2E2E43D990E6}"/>
            </a:ext>
          </a:extLst>
        </xdr:cNvPr>
        <xdr:cNvSpPr/>
      </xdr:nvSpPr>
      <xdr:spPr>
        <a:xfrm>
          <a:off x="7029450" y="169158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126492</xdr:rowOff>
    </xdr:from>
    <xdr:to>
      <xdr:col>45</xdr:col>
      <xdr:colOff>177800</xdr:colOff>
      <xdr:row>104</xdr:row>
      <xdr:rowOff>126492</xdr:rowOff>
    </xdr:to>
    <xdr:cxnSp macro="">
      <xdr:nvCxnSpPr>
        <xdr:cNvPr id="492" name="直線コネクタ 491">
          <a:extLst>
            <a:ext uri="{FF2B5EF4-FFF2-40B4-BE49-F238E27FC236}">
              <a16:creationId xmlns:a16="http://schemas.microsoft.com/office/drawing/2014/main" id="{48F059AF-2658-45FF-B546-DFC16441D6B1}"/>
            </a:ext>
          </a:extLst>
        </xdr:cNvPr>
        <xdr:cNvCxnSpPr/>
      </xdr:nvCxnSpPr>
      <xdr:spPr>
        <a:xfrm>
          <a:off x="7077075" y="1696351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98552</xdr:rowOff>
    </xdr:from>
    <xdr:to>
      <xdr:col>36</xdr:col>
      <xdr:colOff>165100</xdr:colOff>
      <xdr:row>105</xdr:row>
      <xdr:rowOff>28702</xdr:rowOff>
    </xdr:to>
    <xdr:sp macro="" textlink="">
      <xdr:nvSpPr>
        <xdr:cNvPr id="493" name="楕円 492">
          <a:extLst>
            <a:ext uri="{FF2B5EF4-FFF2-40B4-BE49-F238E27FC236}">
              <a16:creationId xmlns:a16="http://schemas.microsoft.com/office/drawing/2014/main" id="{51673740-4CBD-4AC4-BA1F-DA68DBF72567}"/>
            </a:ext>
          </a:extLst>
        </xdr:cNvPr>
        <xdr:cNvSpPr/>
      </xdr:nvSpPr>
      <xdr:spPr>
        <a:xfrm>
          <a:off x="6238875" y="169419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126492</xdr:rowOff>
    </xdr:from>
    <xdr:to>
      <xdr:col>41</xdr:col>
      <xdr:colOff>50800</xdr:colOff>
      <xdr:row>104</xdr:row>
      <xdr:rowOff>149352</xdr:rowOff>
    </xdr:to>
    <xdr:cxnSp macro="">
      <xdr:nvCxnSpPr>
        <xdr:cNvPr id="494" name="直線コネクタ 493">
          <a:extLst>
            <a:ext uri="{FF2B5EF4-FFF2-40B4-BE49-F238E27FC236}">
              <a16:creationId xmlns:a16="http://schemas.microsoft.com/office/drawing/2014/main" id="{0B7DA66A-2A0E-492C-9020-19E6E2559ACB}"/>
            </a:ext>
          </a:extLst>
        </xdr:cNvPr>
        <xdr:cNvCxnSpPr/>
      </xdr:nvCxnSpPr>
      <xdr:spPr>
        <a:xfrm flipV="1">
          <a:off x="6286500" y="16963517"/>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22369</xdr:rowOff>
    </xdr:from>
    <xdr:ext cx="469744" cy="259045"/>
    <xdr:sp macro="" textlink="">
      <xdr:nvSpPr>
        <xdr:cNvPr id="495" name="n_1mainValue【市民会館】&#10;一人当たり面積">
          <a:extLst>
            <a:ext uri="{FF2B5EF4-FFF2-40B4-BE49-F238E27FC236}">
              <a16:creationId xmlns:a16="http://schemas.microsoft.com/office/drawing/2014/main" id="{050FE38E-2F5F-4CCF-B2A8-F0CD3370E7B1}"/>
            </a:ext>
          </a:extLst>
        </xdr:cNvPr>
        <xdr:cNvSpPr txBox="1"/>
      </xdr:nvSpPr>
      <xdr:spPr>
        <a:xfrm>
          <a:off x="8458277"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22369</xdr:rowOff>
    </xdr:from>
    <xdr:ext cx="469744" cy="259045"/>
    <xdr:sp macro="" textlink="">
      <xdr:nvSpPr>
        <xdr:cNvPr id="496" name="n_2mainValue【市民会館】&#10;一人当たり面積">
          <a:extLst>
            <a:ext uri="{FF2B5EF4-FFF2-40B4-BE49-F238E27FC236}">
              <a16:creationId xmlns:a16="http://schemas.microsoft.com/office/drawing/2014/main" id="{46CFAD19-CDE4-43EC-89DA-D0F1B9995BEC}"/>
            </a:ext>
          </a:extLst>
        </xdr:cNvPr>
        <xdr:cNvSpPr txBox="1"/>
      </xdr:nvSpPr>
      <xdr:spPr>
        <a:xfrm>
          <a:off x="7677227"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22369</xdr:rowOff>
    </xdr:from>
    <xdr:ext cx="469744" cy="259045"/>
    <xdr:sp macro="" textlink="">
      <xdr:nvSpPr>
        <xdr:cNvPr id="497" name="n_3mainValue【市民会館】&#10;一人当たり面積">
          <a:extLst>
            <a:ext uri="{FF2B5EF4-FFF2-40B4-BE49-F238E27FC236}">
              <a16:creationId xmlns:a16="http://schemas.microsoft.com/office/drawing/2014/main" id="{95FD596D-DE01-4E1F-8F99-B90D7078886E}"/>
            </a:ext>
          </a:extLst>
        </xdr:cNvPr>
        <xdr:cNvSpPr txBox="1"/>
      </xdr:nvSpPr>
      <xdr:spPr>
        <a:xfrm>
          <a:off x="6867602"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45229</xdr:rowOff>
    </xdr:from>
    <xdr:ext cx="469744" cy="259045"/>
    <xdr:sp macro="" textlink="">
      <xdr:nvSpPr>
        <xdr:cNvPr id="498" name="n_4mainValue【市民会館】&#10;一人当たり面積">
          <a:extLst>
            <a:ext uri="{FF2B5EF4-FFF2-40B4-BE49-F238E27FC236}">
              <a16:creationId xmlns:a16="http://schemas.microsoft.com/office/drawing/2014/main" id="{23846168-7AD5-4527-B3DC-AC9102EAAC14}"/>
            </a:ext>
          </a:extLst>
        </xdr:cNvPr>
        <xdr:cNvSpPr txBox="1"/>
      </xdr:nvSpPr>
      <xdr:spPr>
        <a:xfrm>
          <a:off x="6067502" y="167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4AFB9C1C-7CDE-4181-ABBE-2DC25890F9B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A2A1F7CB-5749-4D93-AB17-7332D0B9EAB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F4793055-D4E0-47D6-8E73-BF9AFF269FE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30B1942E-5A34-4D92-B4FA-4FA9818E714C}"/>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A2B61C93-E5FD-4C83-BE10-73A267256BC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B372B8F-E7D0-4180-B864-F3CDC20E67C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35668F79-E7AC-45A8-B1C1-B04064801AB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349DF90E-5284-492D-B39E-32B0B884B73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3E1EBA4D-E935-44EB-85BD-F728928F0FC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9DA96E25-E92A-45B0-8945-AF405C84B99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9" name="テキスト ボックス 508">
          <a:extLst>
            <a:ext uri="{FF2B5EF4-FFF2-40B4-BE49-F238E27FC236}">
              <a16:creationId xmlns:a16="http://schemas.microsoft.com/office/drawing/2014/main" id="{1F32B808-6A2B-4FC6-91F4-D6DB7F6EC59E}"/>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0" name="直線コネクタ 509">
          <a:extLst>
            <a:ext uri="{FF2B5EF4-FFF2-40B4-BE49-F238E27FC236}">
              <a16:creationId xmlns:a16="http://schemas.microsoft.com/office/drawing/2014/main" id="{12723CA5-CF29-4BF8-B58D-67B9CEDE5D3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11" name="テキスト ボックス 510">
          <a:extLst>
            <a:ext uri="{FF2B5EF4-FFF2-40B4-BE49-F238E27FC236}">
              <a16:creationId xmlns:a16="http://schemas.microsoft.com/office/drawing/2014/main" id="{D4FF6652-5780-4A83-B111-2652E71D24DD}"/>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2" name="直線コネクタ 511">
          <a:extLst>
            <a:ext uri="{FF2B5EF4-FFF2-40B4-BE49-F238E27FC236}">
              <a16:creationId xmlns:a16="http://schemas.microsoft.com/office/drawing/2014/main" id="{66B9FD35-BB6C-471E-8E8B-42F0D26209B1}"/>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3" name="テキスト ボックス 512">
          <a:extLst>
            <a:ext uri="{FF2B5EF4-FFF2-40B4-BE49-F238E27FC236}">
              <a16:creationId xmlns:a16="http://schemas.microsoft.com/office/drawing/2014/main" id="{E2C6C5C9-221E-455B-984D-45E63DC2E91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4" name="直線コネクタ 513">
          <a:extLst>
            <a:ext uri="{FF2B5EF4-FFF2-40B4-BE49-F238E27FC236}">
              <a16:creationId xmlns:a16="http://schemas.microsoft.com/office/drawing/2014/main" id="{5079E31F-7CAE-4E97-893D-8D55B086442E}"/>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5" name="テキスト ボックス 514">
          <a:extLst>
            <a:ext uri="{FF2B5EF4-FFF2-40B4-BE49-F238E27FC236}">
              <a16:creationId xmlns:a16="http://schemas.microsoft.com/office/drawing/2014/main" id="{68B9C375-4944-4589-B919-EB2722C3A186}"/>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6" name="直線コネクタ 515">
          <a:extLst>
            <a:ext uri="{FF2B5EF4-FFF2-40B4-BE49-F238E27FC236}">
              <a16:creationId xmlns:a16="http://schemas.microsoft.com/office/drawing/2014/main" id="{CDC67A6F-0277-45F5-99FA-439669D7AE3D}"/>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7" name="テキスト ボックス 516">
          <a:extLst>
            <a:ext uri="{FF2B5EF4-FFF2-40B4-BE49-F238E27FC236}">
              <a16:creationId xmlns:a16="http://schemas.microsoft.com/office/drawing/2014/main" id="{7233A963-4DD9-46CF-9D4F-541888C6A5A2}"/>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F109880-D193-4887-80E1-B529152737D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063C0125-0071-450B-9E3B-9C671B357AB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D20DE590-7FBA-497A-A4C2-9D8112275C6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21" name="直線コネクタ 520">
          <a:extLst>
            <a:ext uri="{FF2B5EF4-FFF2-40B4-BE49-F238E27FC236}">
              <a16:creationId xmlns:a16="http://schemas.microsoft.com/office/drawing/2014/main" id="{87DA215A-82D7-4ABA-961C-0C9D9B1EBCA3}"/>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332BC550-C90E-4ED7-A801-72E5314A0309}"/>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3" name="直線コネクタ 522">
          <a:extLst>
            <a:ext uri="{FF2B5EF4-FFF2-40B4-BE49-F238E27FC236}">
              <a16:creationId xmlns:a16="http://schemas.microsoft.com/office/drawing/2014/main" id="{92DEBA82-7864-4E04-8F10-2B4B45159E4F}"/>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36FE8A01-E7B2-4199-9209-2F07938DFF79}"/>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5" name="直線コネクタ 524">
          <a:extLst>
            <a:ext uri="{FF2B5EF4-FFF2-40B4-BE49-F238E27FC236}">
              <a16:creationId xmlns:a16="http://schemas.microsoft.com/office/drawing/2014/main" id="{58A5BB7E-D4A4-4BA0-812A-A0F2EB3C706A}"/>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BF19C8D-7A7E-4F9D-B3C7-FF8E9B3310B8}"/>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7" name="フローチャート: 判断 526">
          <a:extLst>
            <a:ext uri="{FF2B5EF4-FFF2-40B4-BE49-F238E27FC236}">
              <a16:creationId xmlns:a16="http://schemas.microsoft.com/office/drawing/2014/main" id="{D5A9CE47-B7D7-4436-AE57-A907C416B5AF}"/>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8" name="フローチャート: 判断 527">
          <a:extLst>
            <a:ext uri="{FF2B5EF4-FFF2-40B4-BE49-F238E27FC236}">
              <a16:creationId xmlns:a16="http://schemas.microsoft.com/office/drawing/2014/main" id="{4810082C-1124-43E2-B854-680B0D35926F}"/>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102379</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E4D5BBD9-C71C-420B-B77C-D3B4B5E80692}"/>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34544</xdr:rowOff>
    </xdr:from>
    <xdr:to>
      <xdr:col>76</xdr:col>
      <xdr:colOff>165100</xdr:colOff>
      <xdr:row>38</xdr:row>
      <xdr:rowOff>136144</xdr:rowOff>
    </xdr:to>
    <xdr:sp macro="" textlink="">
      <xdr:nvSpPr>
        <xdr:cNvPr id="530" name="フローチャート: 判断 529">
          <a:extLst>
            <a:ext uri="{FF2B5EF4-FFF2-40B4-BE49-F238E27FC236}">
              <a16:creationId xmlns:a16="http://schemas.microsoft.com/office/drawing/2014/main" id="{A13CAF62-6D34-4A77-81D8-237C59A3A500}"/>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127271</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EC2FF93A-46E7-4996-AB1B-1FD41016AD7C}"/>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2540</xdr:rowOff>
    </xdr:from>
    <xdr:to>
      <xdr:col>72</xdr:col>
      <xdr:colOff>38100</xdr:colOff>
      <xdr:row>38</xdr:row>
      <xdr:rowOff>104140</xdr:rowOff>
    </xdr:to>
    <xdr:sp macro="" textlink="">
      <xdr:nvSpPr>
        <xdr:cNvPr id="532" name="フローチャート: 判断 531">
          <a:extLst>
            <a:ext uri="{FF2B5EF4-FFF2-40B4-BE49-F238E27FC236}">
              <a16:creationId xmlns:a16="http://schemas.microsoft.com/office/drawing/2014/main" id="{2F44B9ED-BE58-4FF4-A6EA-7249E6383A01}"/>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95267</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707716CA-573F-44D1-990C-009E0EBEEE8B}"/>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55118</xdr:rowOff>
    </xdr:from>
    <xdr:to>
      <xdr:col>67</xdr:col>
      <xdr:colOff>101600</xdr:colOff>
      <xdr:row>37</xdr:row>
      <xdr:rowOff>156718</xdr:rowOff>
    </xdr:to>
    <xdr:sp macro="" textlink="">
      <xdr:nvSpPr>
        <xdr:cNvPr id="534" name="フローチャート: 判断 533">
          <a:extLst>
            <a:ext uri="{FF2B5EF4-FFF2-40B4-BE49-F238E27FC236}">
              <a16:creationId xmlns:a16="http://schemas.microsoft.com/office/drawing/2014/main" id="{43ED21A7-C362-4828-9E86-6AC8BF1556C6}"/>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147845</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1CF09916-7B22-4B4C-8812-6A2B6C4DACA0}"/>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50B9907-2B37-45BE-B56D-F5620E96DA9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4558C0C-8288-4FCF-8343-E8290DDB6AD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1A465E98-9275-4299-ADBF-A4DC693C3A7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5D2D9B31-5C6B-4649-81AE-C9FDA2AB35C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90167C9-86E4-419B-B1C3-FDC36A903C54}"/>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27686</xdr:rowOff>
    </xdr:from>
    <xdr:to>
      <xdr:col>85</xdr:col>
      <xdr:colOff>177800</xdr:colOff>
      <xdr:row>39</xdr:row>
      <xdr:rowOff>129286</xdr:rowOff>
    </xdr:to>
    <xdr:sp macro="" textlink="">
      <xdr:nvSpPr>
        <xdr:cNvPr id="541" name="楕円 540">
          <a:extLst>
            <a:ext uri="{FF2B5EF4-FFF2-40B4-BE49-F238E27FC236}">
              <a16:creationId xmlns:a16="http://schemas.microsoft.com/office/drawing/2014/main" id="{FD636BB7-CFB5-469D-B552-80C423F1797A}"/>
            </a:ext>
          </a:extLst>
        </xdr:cNvPr>
        <xdr:cNvSpPr/>
      </xdr:nvSpPr>
      <xdr:spPr>
        <a:xfrm>
          <a:off x="14649450" y="63459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6113</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570B957A-9986-47A2-AF2D-10F551DEEF18}"/>
            </a:ext>
          </a:extLst>
        </xdr:cNvPr>
        <xdr:cNvSpPr txBox="1"/>
      </xdr:nvSpPr>
      <xdr:spPr>
        <a:xfrm>
          <a:off x="14735175" y="63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52832</xdr:rowOff>
    </xdr:from>
    <xdr:to>
      <xdr:col>81</xdr:col>
      <xdr:colOff>101600</xdr:colOff>
      <xdr:row>38</xdr:row>
      <xdr:rowOff>154432</xdr:rowOff>
    </xdr:to>
    <xdr:sp macro="" textlink="">
      <xdr:nvSpPr>
        <xdr:cNvPr id="543" name="楕円 542">
          <a:extLst>
            <a:ext uri="{FF2B5EF4-FFF2-40B4-BE49-F238E27FC236}">
              <a16:creationId xmlns:a16="http://schemas.microsoft.com/office/drawing/2014/main" id="{ED2AF499-BDA0-4C93-936E-524A270A52B9}"/>
            </a:ext>
          </a:extLst>
        </xdr:cNvPr>
        <xdr:cNvSpPr/>
      </xdr:nvSpPr>
      <xdr:spPr>
        <a:xfrm>
          <a:off x="13887450" y="6202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103632</xdr:rowOff>
    </xdr:from>
    <xdr:to>
      <xdr:col>85</xdr:col>
      <xdr:colOff>127000</xdr:colOff>
      <xdr:row>39</xdr:row>
      <xdr:rowOff>78486</xdr:rowOff>
    </xdr:to>
    <xdr:cxnSp macro="">
      <xdr:nvCxnSpPr>
        <xdr:cNvPr id="544" name="直線コネクタ 543">
          <a:extLst>
            <a:ext uri="{FF2B5EF4-FFF2-40B4-BE49-F238E27FC236}">
              <a16:creationId xmlns:a16="http://schemas.microsoft.com/office/drawing/2014/main" id="{6EAD771E-BF37-41DD-969C-198EC92018F9}"/>
            </a:ext>
          </a:extLst>
        </xdr:cNvPr>
        <xdr:cNvCxnSpPr/>
      </xdr:nvCxnSpPr>
      <xdr:spPr>
        <a:xfrm>
          <a:off x="13935075" y="6259957"/>
          <a:ext cx="762000" cy="1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73406</xdr:rowOff>
    </xdr:from>
    <xdr:to>
      <xdr:col>76</xdr:col>
      <xdr:colOff>165100</xdr:colOff>
      <xdr:row>38</xdr:row>
      <xdr:rowOff>3556</xdr:rowOff>
    </xdr:to>
    <xdr:sp macro="" textlink="">
      <xdr:nvSpPr>
        <xdr:cNvPr id="545" name="楕円 544">
          <a:extLst>
            <a:ext uri="{FF2B5EF4-FFF2-40B4-BE49-F238E27FC236}">
              <a16:creationId xmlns:a16="http://schemas.microsoft.com/office/drawing/2014/main" id="{F9CA0521-4588-4E84-A9C1-BB2FA5A9E33B}"/>
            </a:ext>
          </a:extLst>
        </xdr:cNvPr>
        <xdr:cNvSpPr/>
      </xdr:nvSpPr>
      <xdr:spPr>
        <a:xfrm>
          <a:off x="13096875" y="60646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124206</xdr:rowOff>
    </xdr:from>
    <xdr:to>
      <xdr:col>81</xdr:col>
      <xdr:colOff>50800</xdr:colOff>
      <xdr:row>38</xdr:row>
      <xdr:rowOff>103632</xdr:rowOff>
    </xdr:to>
    <xdr:cxnSp macro="">
      <xdr:nvCxnSpPr>
        <xdr:cNvPr id="546" name="直線コネクタ 545">
          <a:extLst>
            <a:ext uri="{FF2B5EF4-FFF2-40B4-BE49-F238E27FC236}">
              <a16:creationId xmlns:a16="http://schemas.microsoft.com/office/drawing/2014/main" id="{460696FE-D4CC-4B0F-979C-6C8BB0C8A438}"/>
            </a:ext>
          </a:extLst>
        </xdr:cNvPr>
        <xdr:cNvCxnSpPr/>
      </xdr:nvCxnSpPr>
      <xdr:spPr>
        <a:xfrm>
          <a:off x="13144500" y="6112256"/>
          <a:ext cx="790575"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547" name="楕円 546">
          <a:extLst>
            <a:ext uri="{FF2B5EF4-FFF2-40B4-BE49-F238E27FC236}">
              <a16:creationId xmlns:a16="http://schemas.microsoft.com/office/drawing/2014/main" id="{798209FF-2D14-4FB0-A8E7-7A40A25993B6}"/>
            </a:ext>
          </a:extLst>
        </xdr:cNvPr>
        <xdr:cNvSpPr/>
      </xdr:nvSpPr>
      <xdr:spPr>
        <a:xfrm>
          <a:off x="12296775" y="5923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124206</xdr:rowOff>
    </xdr:to>
    <xdr:cxnSp macro="">
      <xdr:nvCxnSpPr>
        <xdr:cNvPr id="548" name="直線コネクタ 547">
          <a:extLst>
            <a:ext uri="{FF2B5EF4-FFF2-40B4-BE49-F238E27FC236}">
              <a16:creationId xmlns:a16="http://schemas.microsoft.com/office/drawing/2014/main" id="{93A4EBCB-16C7-4928-B5EB-5E3375EC07A6}"/>
            </a:ext>
          </a:extLst>
        </xdr:cNvPr>
        <xdr:cNvCxnSpPr/>
      </xdr:nvCxnSpPr>
      <xdr:spPr>
        <a:xfrm>
          <a:off x="12344400" y="5970905"/>
          <a:ext cx="8001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91694</xdr:rowOff>
    </xdr:from>
    <xdr:to>
      <xdr:col>67</xdr:col>
      <xdr:colOff>101600</xdr:colOff>
      <xdr:row>36</xdr:row>
      <xdr:rowOff>21844</xdr:rowOff>
    </xdr:to>
    <xdr:sp macro="" textlink="">
      <xdr:nvSpPr>
        <xdr:cNvPr id="549" name="楕円 548">
          <a:extLst>
            <a:ext uri="{FF2B5EF4-FFF2-40B4-BE49-F238E27FC236}">
              <a16:creationId xmlns:a16="http://schemas.microsoft.com/office/drawing/2014/main" id="{A8812519-7B68-4C4B-BCC7-D30751F90053}"/>
            </a:ext>
          </a:extLst>
        </xdr:cNvPr>
        <xdr:cNvSpPr/>
      </xdr:nvSpPr>
      <xdr:spPr>
        <a:xfrm>
          <a:off x="11487150" y="57558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142494</xdr:rowOff>
    </xdr:from>
    <xdr:to>
      <xdr:col>71</xdr:col>
      <xdr:colOff>177800</xdr:colOff>
      <xdr:row>36</xdr:row>
      <xdr:rowOff>144780</xdr:rowOff>
    </xdr:to>
    <xdr:cxnSp macro="">
      <xdr:nvCxnSpPr>
        <xdr:cNvPr id="550" name="直線コネクタ 549">
          <a:extLst>
            <a:ext uri="{FF2B5EF4-FFF2-40B4-BE49-F238E27FC236}">
              <a16:creationId xmlns:a16="http://schemas.microsoft.com/office/drawing/2014/main" id="{06ABBDCE-210C-400E-BE4E-C525ADF0E6E5}"/>
            </a:ext>
          </a:extLst>
        </xdr:cNvPr>
        <xdr:cNvCxnSpPr/>
      </xdr:nvCxnSpPr>
      <xdr:spPr>
        <a:xfrm>
          <a:off x="11534775" y="5813044"/>
          <a:ext cx="809625"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145559</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DE7E9353-22D5-4D2F-89A0-05833E674D9B}"/>
            </a:ext>
          </a:extLst>
        </xdr:cNvPr>
        <xdr:cNvSpPr txBox="1"/>
      </xdr:nvSpPr>
      <xdr:spPr>
        <a:xfrm>
          <a:off x="13745219" y="629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20083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65E4421F-6772-42CC-B1CF-7F13B5FB8FAF}"/>
            </a:ext>
          </a:extLst>
        </xdr:cNvPr>
        <xdr:cNvSpPr txBox="1"/>
      </xdr:nvSpPr>
      <xdr:spPr>
        <a:xfrm>
          <a:off x="12964169"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DAECBEC1-15FC-4C8D-824F-6B4FE9D1AAAA}"/>
            </a:ext>
          </a:extLst>
        </xdr:cNvPr>
        <xdr:cNvSpPr txBox="1"/>
      </xdr:nvSpPr>
      <xdr:spPr>
        <a:xfrm>
          <a:off x="12164069"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E692BCD-3F68-45B1-9945-4F6A909B05FE}"/>
            </a:ext>
          </a:extLst>
        </xdr:cNvPr>
        <xdr:cNvSpPr txBox="1"/>
      </xdr:nvSpPr>
      <xdr:spPr>
        <a:xfrm>
          <a:off x="11354444"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786A2F7-0AD7-43E7-A955-D44AFAF1916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CA3F8421-7B10-4BA0-9F2E-0653C3C1A02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B7FF593-1298-4F78-B8C4-C6E753F48C18}"/>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54C200B-44AA-42FB-8F14-9FF8F3CF64F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F14F403E-1E26-4EC9-9917-5974861A270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59A9AA8-9E18-4794-9DC6-2757EAED8B2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95D35BF-F4BB-4FCF-B277-BAB683F5C33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B02F3399-662E-4E2D-9F6C-B8E07A112C7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CA92948A-42FB-4708-84CD-7FA1CD6197A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9427360-4D2F-47C2-8B30-08ED511D6A0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934F7B3E-C797-4330-89AA-B3EBEC8F4FA5}"/>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A0A2014A-8C29-4C1A-84D8-0ABC227A739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7" name="テキスト ボックス 566">
          <a:extLst>
            <a:ext uri="{FF2B5EF4-FFF2-40B4-BE49-F238E27FC236}">
              <a16:creationId xmlns:a16="http://schemas.microsoft.com/office/drawing/2014/main" id="{B2C7BA6F-8AF9-4A76-8CE9-4CAF2180FB07}"/>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FDD1A8F4-7576-48B6-B859-4A8E06A8FFA5}"/>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9" name="テキスト ボックス 568">
          <a:extLst>
            <a:ext uri="{FF2B5EF4-FFF2-40B4-BE49-F238E27FC236}">
              <a16:creationId xmlns:a16="http://schemas.microsoft.com/office/drawing/2014/main" id="{61AB5540-413E-45E5-AF6E-386A3D7219A9}"/>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101B303F-8747-4A04-801A-B90E24376D9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71" name="テキスト ボックス 570">
          <a:extLst>
            <a:ext uri="{FF2B5EF4-FFF2-40B4-BE49-F238E27FC236}">
              <a16:creationId xmlns:a16="http://schemas.microsoft.com/office/drawing/2014/main" id="{E853B316-567A-46C6-8E11-419BD894F683}"/>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539BCBD3-24BF-418A-8BC4-58D03C482ED2}"/>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3" name="テキスト ボックス 572">
          <a:extLst>
            <a:ext uri="{FF2B5EF4-FFF2-40B4-BE49-F238E27FC236}">
              <a16:creationId xmlns:a16="http://schemas.microsoft.com/office/drawing/2014/main" id="{2AD78FDD-4ABF-48A5-80E4-35C58961CDCD}"/>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3242C4A8-66BC-41ED-9A15-46558BC9F73A}"/>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67667E43-4220-4AA8-A364-59C42170E2C8}"/>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6DA1FBD7-AF8F-4C68-B5D3-B60E9376767C}"/>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12B475FF-0BC5-4C51-A348-0634BC6E499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B37950BE-99B2-448F-80EF-76E9A98EC71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D7E42BC0-3901-41B8-B988-D0D6C2B539CC}"/>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66F7C939-4089-47FD-9691-5CAEDBC1882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81" name="直線コネクタ 580">
          <a:extLst>
            <a:ext uri="{FF2B5EF4-FFF2-40B4-BE49-F238E27FC236}">
              <a16:creationId xmlns:a16="http://schemas.microsoft.com/office/drawing/2014/main" id="{6A5E8BE5-185E-475C-A329-E6996BE2EA54}"/>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2" name="【一般廃棄物処理施設】&#10;一人当たり有形固定資産（償却資産）額最小値テキスト">
          <a:extLst>
            <a:ext uri="{FF2B5EF4-FFF2-40B4-BE49-F238E27FC236}">
              <a16:creationId xmlns:a16="http://schemas.microsoft.com/office/drawing/2014/main" id="{064F7DC0-845F-4A27-B038-C035436F6A7F}"/>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3" name="直線コネクタ 582">
          <a:extLst>
            <a:ext uri="{FF2B5EF4-FFF2-40B4-BE49-F238E27FC236}">
              <a16:creationId xmlns:a16="http://schemas.microsoft.com/office/drawing/2014/main" id="{6426BB13-39CF-4B8A-AB7C-814E0F10B0E0}"/>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AB84F046-3666-4D06-B220-3C187E9630D7}"/>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5" name="直線コネクタ 584">
          <a:extLst>
            <a:ext uri="{FF2B5EF4-FFF2-40B4-BE49-F238E27FC236}">
              <a16:creationId xmlns:a16="http://schemas.microsoft.com/office/drawing/2014/main" id="{17EFB2FA-35D2-4A3A-A303-3D72B617A308}"/>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CA9A0A13-B2F9-4252-9823-8A05AC122120}"/>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7" name="フローチャート: 判断 586">
          <a:extLst>
            <a:ext uri="{FF2B5EF4-FFF2-40B4-BE49-F238E27FC236}">
              <a16:creationId xmlns:a16="http://schemas.microsoft.com/office/drawing/2014/main" id="{9CA4526A-B474-47F9-85EA-4F9C2EA5C753}"/>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8" name="フローチャート: 判断 587">
          <a:extLst>
            <a:ext uri="{FF2B5EF4-FFF2-40B4-BE49-F238E27FC236}">
              <a16:creationId xmlns:a16="http://schemas.microsoft.com/office/drawing/2014/main" id="{56283980-D969-4CA4-BEB5-79D63EE183FF}"/>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155258</xdr:rowOff>
    </xdr:from>
    <xdr:ext cx="534377" cy="259045"/>
    <xdr:sp macro="" textlink="">
      <xdr:nvSpPr>
        <xdr:cNvPr id="589" name="n_1aveValue【一般廃棄物処理施設】&#10;一人当たり有形固定資産（償却資産）額">
          <a:extLst>
            <a:ext uri="{FF2B5EF4-FFF2-40B4-BE49-F238E27FC236}">
              <a16:creationId xmlns:a16="http://schemas.microsoft.com/office/drawing/2014/main" id="{9A87124B-B707-4244-A0A6-A66FE6057706}"/>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94307</xdr:rowOff>
    </xdr:from>
    <xdr:to>
      <xdr:col>107</xdr:col>
      <xdr:colOff>101600</xdr:colOff>
      <xdr:row>39</xdr:row>
      <xdr:rowOff>24457</xdr:rowOff>
    </xdr:to>
    <xdr:sp macro="" textlink="">
      <xdr:nvSpPr>
        <xdr:cNvPr id="590" name="フローチャート: 判断 589">
          <a:extLst>
            <a:ext uri="{FF2B5EF4-FFF2-40B4-BE49-F238E27FC236}">
              <a16:creationId xmlns:a16="http://schemas.microsoft.com/office/drawing/2014/main" id="{3CCF848A-09B7-4901-8D3D-5B9D26588DE4}"/>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15584</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681421CD-EB5E-4C37-A07A-52BBA0769D73}"/>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72312</xdr:rowOff>
    </xdr:from>
    <xdr:to>
      <xdr:col>102</xdr:col>
      <xdr:colOff>165100</xdr:colOff>
      <xdr:row>39</xdr:row>
      <xdr:rowOff>2462</xdr:rowOff>
    </xdr:to>
    <xdr:sp macro="" textlink="">
      <xdr:nvSpPr>
        <xdr:cNvPr id="592" name="フローチャート: 判断 591">
          <a:extLst>
            <a:ext uri="{FF2B5EF4-FFF2-40B4-BE49-F238E27FC236}">
              <a16:creationId xmlns:a16="http://schemas.microsoft.com/office/drawing/2014/main" id="{49EDAE3A-277C-46DD-B1D5-BBB629BE158C}"/>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165039</xdr:rowOff>
    </xdr:from>
    <xdr:ext cx="534377" cy="259045"/>
    <xdr:sp macro="" textlink="">
      <xdr:nvSpPr>
        <xdr:cNvPr id="593" name="n_3aveValue【一般廃棄物処理施設】&#10;一人当たり有形固定資産（償却資産）額">
          <a:extLst>
            <a:ext uri="{FF2B5EF4-FFF2-40B4-BE49-F238E27FC236}">
              <a16:creationId xmlns:a16="http://schemas.microsoft.com/office/drawing/2014/main" id="{038E452B-4F0E-4699-B8BF-2103FE4BB0AF}"/>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77472</xdr:rowOff>
    </xdr:from>
    <xdr:to>
      <xdr:col>98</xdr:col>
      <xdr:colOff>38100</xdr:colOff>
      <xdr:row>39</xdr:row>
      <xdr:rowOff>7622</xdr:rowOff>
    </xdr:to>
    <xdr:sp macro="" textlink="">
      <xdr:nvSpPr>
        <xdr:cNvPr id="594" name="フローチャート: 判断 593">
          <a:extLst>
            <a:ext uri="{FF2B5EF4-FFF2-40B4-BE49-F238E27FC236}">
              <a16:creationId xmlns:a16="http://schemas.microsoft.com/office/drawing/2014/main" id="{5BA54F3E-20C0-49B7-9056-D6A2FC234E30}"/>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170199</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8DEDFD07-D445-4754-B94A-63F20E996CF3}"/>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1AB49DF7-8945-48F9-800F-7F696E78279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2A83059C-3ABA-40F1-8481-7628EE8F9CE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7808B588-2E1A-47DB-8049-6555365D8E3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473ACC81-E922-4634-A752-CF73FD07FCD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600" name="テキスト ボックス 599">
          <a:extLst>
            <a:ext uri="{FF2B5EF4-FFF2-40B4-BE49-F238E27FC236}">
              <a16:creationId xmlns:a16="http://schemas.microsoft.com/office/drawing/2014/main" id="{FF5CDCBF-54A5-4A3C-B48D-4B0653ED6B4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154510</xdr:rowOff>
    </xdr:from>
    <xdr:to>
      <xdr:col>116</xdr:col>
      <xdr:colOff>114300</xdr:colOff>
      <xdr:row>37</xdr:row>
      <xdr:rowOff>84660</xdr:rowOff>
    </xdr:to>
    <xdr:sp macro="" textlink="">
      <xdr:nvSpPr>
        <xdr:cNvPr id="601" name="楕円 600">
          <a:extLst>
            <a:ext uri="{FF2B5EF4-FFF2-40B4-BE49-F238E27FC236}">
              <a16:creationId xmlns:a16="http://schemas.microsoft.com/office/drawing/2014/main" id="{4E33E391-677B-4AD7-9366-98FAE15D909A}"/>
            </a:ext>
          </a:extLst>
        </xdr:cNvPr>
        <xdr:cNvSpPr/>
      </xdr:nvSpPr>
      <xdr:spPr>
        <a:xfrm>
          <a:off x="19897725" y="5983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5937</xdr:rowOff>
    </xdr:from>
    <xdr:ext cx="534377" cy="259045"/>
    <xdr:sp macro="" textlink="">
      <xdr:nvSpPr>
        <xdr:cNvPr id="602" name="【一般廃棄物処理施設】&#10;一人当たり有形固定資産（償却資産）額該当値テキスト">
          <a:extLst>
            <a:ext uri="{FF2B5EF4-FFF2-40B4-BE49-F238E27FC236}">
              <a16:creationId xmlns:a16="http://schemas.microsoft.com/office/drawing/2014/main" id="{A940247D-2FC8-4F98-B2FA-C7963A20B142}"/>
            </a:ext>
          </a:extLst>
        </xdr:cNvPr>
        <xdr:cNvSpPr txBox="1"/>
      </xdr:nvSpPr>
      <xdr:spPr>
        <a:xfrm>
          <a:off x="19992975" y="58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162674</xdr:rowOff>
    </xdr:from>
    <xdr:to>
      <xdr:col>112</xdr:col>
      <xdr:colOff>38100</xdr:colOff>
      <xdr:row>37</xdr:row>
      <xdr:rowOff>92824</xdr:rowOff>
    </xdr:to>
    <xdr:sp macro="" textlink="">
      <xdr:nvSpPr>
        <xdr:cNvPr id="603" name="楕円 602">
          <a:extLst>
            <a:ext uri="{FF2B5EF4-FFF2-40B4-BE49-F238E27FC236}">
              <a16:creationId xmlns:a16="http://schemas.microsoft.com/office/drawing/2014/main" id="{20846420-2E75-43A5-AABF-AA2D8DC4CD17}"/>
            </a:ext>
          </a:extLst>
        </xdr:cNvPr>
        <xdr:cNvSpPr/>
      </xdr:nvSpPr>
      <xdr:spPr>
        <a:xfrm>
          <a:off x="19154775" y="59887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33860</xdr:rowOff>
    </xdr:from>
    <xdr:to>
      <xdr:col>116</xdr:col>
      <xdr:colOff>63500</xdr:colOff>
      <xdr:row>37</xdr:row>
      <xdr:rowOff>42024</xdr:rowOff>
    </xdr:to>
    <xdr:cxnSp macro="">
      <xdr:nvCxnSpPr>
        <xdr:cNvPr id="604" name="直線コネクタ 603">
          <a:extLst>
            <a:ext uri="{FF2B5EF4-FFF2-40B4-BE49-F238E27FC236}">
              <a16:creationId xmlns:a16="http://schemas.microsoft.com/office/drawing/2014/main" id="{6FD2CBA0-4B32-463C-8971-65AD81F723AA}"/>
            </a:ext>
          </a:extLst>
        </xdr:cNvPr>
        <xdr:cNvCxnSpPr/>
      </xdr:nvCxnSpPr>
      <xdr:spPr>
        <a:xfrm flipV="1">
          <a:off x="19202400" y="6021910"/>
          <a:ext cx="752475"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168471</xdr:rowOff>
    </xdr:from>
    <xdr:to>
      <xdr:col>107</xdr:col>
      <xdr:colOff>101600</xdr:colOff>
      <xdr:row>37</xdr:row>
      <xdr:rowOff>98621</xdr:rowOff>
    </xdr:to>
    <xdr:sp macro="" textlink="">
      <xdr:nvSpPr>
        <xdr:cNvPr id="605" name="楕円 604">
          <a:extLst>
            <a:ext uri="{FF2B5EF4-FFF2-40B4-BE49-F238E27FC236}">
              <a16:creationId xmlns:a16="http://schemas.microsoft.com/office/drawing/2014/main" id="{3118A753-C324-4856-8EA4-0813C1B7E7F6}"/>
            </a:ext>
          </a:extLst>
        </xdr:cNvPr>
        <xdr:cNvSpPr/>
      </xdr:nvSpPr>
      <xdr:spPr>
        <a:xfrm>
          <a:off x="18345150" y="59882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42024</xdr:rowOff>
    </xdr:from>
    <xdr:to>
      <xdr:col>111</xdr:col>
      <xdr:colOff>177800</xdr:colOff>
      <xdr:row>37</xdr:row>
      <xdr:rowOff>47821</xdr:rowOff>
    </xdr:to>
    <xdr:cxnSp macro="">
      <xdr:nvCxnSpPr>
        <xdr:cNvPr id="606" name="直線コネクタ 605">
          <a:extLst>
            <a:ext uri="{FF2B5EF4-FFF2-40B4-BE49-F238E27FC236}">
              <a16:creationId xmlns:a16="http://schemas.microsoft.com/office/drawing/2014/main" id="{7B6D871C-9526-4512-9B86-C309DD2C493E}"/>
            </a:ext>
          </a:extLst>
        </xdr:cNvPr>
        <xdr:cNvCxnSpPr/>
      </xdr:nvCxnSpPr>
      <xdr:spPr>
        <a:xfrm flipV="1">
          <a:off x="18392775" y="603642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3846</xdr:rowOff>
    </xdr:from>
    <xdr:to>
      <xdr:col>102</xdr:col>
      <xdr:colOff>165100</xdr:colOff>
      <xdr:row>37</xdr:row>
      <xdr:rowOff>105446</xdr:rowOff>
    </xdr:to>
    <xdr:sp macro="" textlink="">
      <xdr:nvSpPr>
        <xdr:cNvPr id="607" name="楕円 606">
          <a:extLst>
            <a:ext uri="{FF2B5EF4-FFF2-40B4-BE49-F238E27FC236}">
              <a16:creationId xmlns:a16="http://schemas.microsoft.com/office/drawing/2014/main" id="{BB1F5304-C8E7-4FE3-9100-E9B40E267ACB}"/>
            </a:ext>
          </a:extLst>
        </xdr:cNvPr>
        <xdr:cNvSpPr/>
      </xdr:nvSpPr>
      <xdr:spPr>
        <a:xfrm>
          <a:off x="17554575" y="5998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47821</xdr:rowOff>
    </xdr:from>
    <xdr:to>
      <xdr:col>107</xdr:col>
      <xdr:colOff>50800</xdr:colOff>
      <xdr:row>37</xdr:row>
      <xdr:rowOff>54646</xdr:rowOff>
    </xdr:to>
    <xdr:cxnSp macro="">
      <xdr:nvCxnSpPr>
        <xdr:cNvPr id="608" name="直線コネクタ 607">
          <a:extLst>
            <a:ext uri="{FF2B5EF4-FFF2-40B4-BE49-F238E27FC236}">
              <a16:creationId xmlns:a16="http://schemas.microsoft.com/office/drawing/2014/main" id="{AAF74B47-910E-4A3B-88CC-1DDF1E61D868}"/>
            </a:ext>
          </a:extLst>
        </xdr:cNvPr>
        <xdr:cNvCxnSpPr/>
      </xdr:nvCxnSpPr>
      <xdr:spPr>
        <a:xfrm flipV="1">
          <a:off x="17602200" y="6035871"/>
          <a:ext cx="790575" cy="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9806</xdr:rowOff>
    </xdr:from>
    <xdr:to>
      <xdr:col>98</xdr:col>
      <xdr:colOff>38100</xdr:colOff>
      <xdr:row>37</xdr:row>
      <xdr:rowOff>111406</xdr:rowOff>
    </xdr:to>
    <xdr:sp macro="" textlink="">
      <xdr:nvSpPr>
        <xdr:cNvPr id="609" name="楕円 608">
          <a:extLst>
            <a:ext uri="{FF2B5EF4-FFF2-40B4-BE49-F238E27FC236}">
              <a16:creationId xmlns:a16="http://schemas.microsoft.com/office/drawing/2014/main" id="{526A9563-A091-4939-B95D-C2D7F0C367C6}"/>
            </a:ext>
          </a:extLst>
        </xdr:cNvPr>
        <xdr:cNvSpPr/>
      </xdr:nvSpPr>
      <xdr:spPr>
        <a:xfrm>
          <a:off x="16754475" y="59978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54646</xdr:rowOff>
    </xdr:from>
    <xdr:to>
      <xdr:col>102</xdr:col>
      <xdr:colOff>114300</xdr:colOff>
      <xdr:row>37</xdr:row>
      <xdr:rowOff>60606</xdr:rowOff>
    </xdr:to>
    <xdr:cxnSp macro="">
      <xdr:nvCxnSpPr>
        <xdr:cNvPr id="610" name="直線コネクタ 609">
          <a:extLst>
            <a:ext uri="{FF2B5EF4-FFF2-40B4-BE49-F238E27FC236}">
              <a16:creationId xmlns:a16="http://schemas.microsoft.com/office/drawing/2014/main" id="{F7948F2B-53B4-4B70-9E35-2BFC1F4C7CA0}"/>
            </a:ext>
          </a:extLst>
        </xdr:cNvPr>
        <xdr:cNvCxnSpPr/>
      </xdr:nvCxnSpPr>
      <xdr:spPr>
        <a:xfrm flipV="1">
          <a:off x="16802100" y="6045871"/>
          <a:ext cx="8001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109351</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4C35C754-0BD7-486B-8A0E-FA901BB2F2E4}"/>
            </a:ext>
          </a:extLst>
        </xdr:cNvPr>
        <xdr:cNvSpPr txBox="1"/>
      </xdr:nvSpPr>
      <xdr:spPr>
        <a:xfrm>
          <a:off x="18944736"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115148</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E6EA18D5-3965-4AA9-B924-AEA66016F537}"/>
            </a:ext>
          </a:extLst>
        </xdr:cNvPr>
        <xdr:cNvSpPr txBox="1"/>
      </xdr:nvSpPr>
      <xdr:spPr>
        <a:xfrm>
          <a:off x="18163686" y="57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121973</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D798A1C1-9C96-4FA1-B19D-6F3FE7F4BCCA}"/>
            </a:ext>
          </a:extLst>
        </xdr:cNvPr>
        <xdr:cNvSpPr txBox="1"/>
      </xdr:nvSpPr>
      <xdr:spPr>
        <a:xfrm>
          <a:off x="17354061" y="5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127933</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0318BA1F-AF09-4414-B7E2-BD8C54B3926E}"/>
            </a:ext>
          </a:extLst>
        </xdr:cNvPr>
        <xdr:cNvSpPr txBox="1"/>
      </xdr:nvSpPr>
      <xdr:spPr>
        <a:xfrm>
          <a:off x="16563486" y="579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F0B66FEB-5937-4697-99A5-CDF9F5AD50D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73A73E11-21F1-4B7F-B1AD-72E4C1F0810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D59D43D9-3F3D-40D3-9493-1F5DEADC2B1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F2C37BA3-2023-42A5-86E0-34824DA00F15}"/>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9E967AEC-1A93-4833-9F9B-E97D9395540F}"/>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C545FD6F-F2F9-42A3-A564-CEE344455B2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BE4A0056-5594-4C8D-9837-6F76B0FE68B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F9AB61FE-FD78-4A63-ACC5-791278FF673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ECFC0474-BC05-41C5-A4B7-E4D71530FC60}"/>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E925A25B-9DE5-4446-A8F8-BB823925F79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5" name="テキスト ボックス 624">
          <a:extLst>
            <a:ext uri="{FF2B5EF4-FFF2-40B4-BE49-F238E27FC236}">
              <a16:creationId xmlns:a16="http://schemas.microsoft.com/office/drawing/2014/main" id="{C8691F7C-1983-41A7-BB5F-D09EAA37449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E1761E8B-7CBD-49F8-9204-4BA5549547E8}"/>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a:extLst>
            <a:ext uri="{FF2B5EF4-FFF2-40B4-BE49-F238E27FC236}">
              <a16:creationId xmlns:a16="http://schemas.microsoft.com/office/drawing/2014/main" id="{CB59A5EA-6EC9-4778-A6B2-F35DDADC5653}"/>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6724548B-FBDD-467B-9FF0-CBAE1C7B630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008203E8-C686-4806-B28A-76284D2CA4DD}"/>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97FE4D36-422F-40A1-8011-385C91DFFCFE}"/>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6B2D63DA-37EB-4E25-9519-D1B471BA6CEE}"/>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4438ACAC-3FE1-4288-8300-95E8B77DE908}"/>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1E60DE79-B39C-4836-9FF3-212CED2C6E1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190E61AD-18A9-48E9-8B4A-2D9E5C4C6CD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07A4F572-DFE0-4481-B961-832CE3ED9C41}"/>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E380FC55-0431-4D64-898E-C3F47CD6780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a:extLst>
            <a:ext uri="{FF2B5EF4-FFF2-40B4-BE49-F238E27FC236}">
              <a16:creationId xmlns:a16="http://schemas.microsoft.com/office/drawing/2014/main" id="{CA7C0D65-5172-40F9-B1EB-7DFB206C7008}"/>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C24F02E2-123F-4A35-BAAA-15399E9D12F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a:extLst>
            <a:ext uri="{FF2B5EF4-FFF2-40B4-BE49-F238E27FC236}">
              <a16:creationId xmlns:a16="http://schemas.microsoft.com/office/drawing/2014/main" id="{025C483C-E926-4B42-9CAB-D924C8CED2A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A0A1AE26-9625-44CC-BAF1-48651B1B77F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41" name="直線コネクタ 640">
          <a:extLst>
            <a:ext uri="{FF2B5EF4-FFF2-40B4-BE49-F238E27FC236}">
              <a16:creationId xmlns:a16="http://schemas.microsoft.com/office/drawing/2014/main" id="{E1B00B66-E1D8-4AF7-8F05-D6E334A2CBD2}"/>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BF7E41C8-880C-4ADA-A842-3BB89E4E5DEB}"/>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3" name="直線コネクタ 642">
          <a:extLst>
            <a:ext uri="{FF2B5EF4-FFF2-40B4-BE49-F238E27FC236}">
              <a16:creationId xmlns:a16="http://schemas.microsoft.com/office/drawing/2014/main" id="{913C9CC3-047F-4C8D-B96B-EB44A2E0ED4B}"/>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54D3FFF6-4C97-48FE-AD0D-54217B2D0D60}"/>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5" name="直線コネクタ 644">
          <a:extLst>
            <a:ext uri="{FF2B5EF4-FFF2-40B4-BE49-F238E27FC236}">
              <a16:creationId xmlns:a16="http://schemas.microsoft.com/office/drawing/2014/main" id="{62388569-6FD2-45C2-8A42-60B73CC385D7}"/>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80BF6FB9-A2F8-403A-AE5C-29ABA233541C}"/>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7" name="フローチャート: 判断 646">
          <a:extLst>
            <a:ext uri="{FF2B5EF4-FFF2-40B4-BE49-F238E27FC236}">
              <a16:creationId xmlns:a16="http://schemas.microsoft.com/office/drawing/2014/main" id="{8F756304-58D7-4A26-AFBB-55FBB98ED71C}"/>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8" name="フローチャート: 判断 647">
          <a:extLst>
            <a:ext uri="{FF2B5EF4-FFF2-40B4-BE49-F238E27FC236}">
              <a16:creationId xmlns:a16="http://schemas.microsoft.com/office/drawing/2014/main" id="{E545CA72-0365-4E5B-BD94-0F259FB6B55F}"/>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10903</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81EAD334-2F53-49B5-B506-6EA95B893235}"/>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63500</xdr:rowOff>
    </xdr:from>
    <xdr:to>
      <xdr:col>76</xdr:col>
      <xdr:colOff>165100</xdr:colOff>
      <xdr:row>58</xdr:row>
      <xdr:rowOff>165100</xdr:rowOff>
    </xdr:to>
    <xdr:sp macro="" textlink="">
      <xdr:nvSpPr>
        <xdr:cNvPr id="650" name="フローチャート: 判断 649">
          <a:extLst>
            <a:ext uri="{FF2B5EF4-FFF2-40B4-BE49-F238E27FC236}">
              <a16:creationId xmlns:a16="http://schemas.microsoft.com/office/drawing/2014/main" id="{A98A2608-9865-4817-9370-9549F831558C}"/>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156227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FA520F29-4819-4F54-9C6D-57CB2FA73540}"/>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136978</xdr:rowOff>
    </xdr:from>
    <xdr:to>
      <xdr:col>72</xdr:col>
      <xdr:colOff>38100</xdr:colOff>
      <xdr:row>58</xdr:row>
      <xdr:rowOff>67128</xdr:rowOff>
    </xdr:to>
    <xdr:sp macro="" textlink="">
      <xdr:nvSpPr>
        <xdr:cNvPr id="652" name="フローチャート: 判断 651">
          <a:extLst>
            <a:ext uri="{FF2B5EF4-FFF2-40B4-BE49-F238E27FC236}">
              <a16:creationId xmlns:a16="http://schemas.microsoft.com/office/drawing/2014/main" id="{3178F1F5-51A0-41D6-8C65-0CA540F1C4C0}"/>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83655</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19EB3D7C-6C31-4604-8000-911C5B40D064}"/>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123916</xdr:rowOff>
    </xdr:from>
    <xdr:to>
      <xdr:col>67</xdr:col>
      <xdr:colOff>101600</xdr:colOff>
      <xdr:row>58</xdr:row>
      <xdr:rowOff>54066</xdr:rowOff>
    </xdr:to>
    <xdr:sp macro="" textlink="">
      <xdr:nvSpPr>
        <xdr:cNvPr id="654" name="フローチャート: 判断 653">
          <a:extLst>
            <a:ext uri="{FF2B5EF4-FFF2-40B4-BE49-F238E27FC236}">
              <a16:creationId xmlns:a16="http://schemas.microsoft.com/office/drawing/2014/main" id="{C3DD0C95-D09A-457E-BC00-2826F3DF7830}"/>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70593</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49A5CD4E-D375-4729-B02B-99B0646E06F0}"/>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3CA94BCE-DA9C-41E5-8DA9-3FFBF6CCC5C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91BEEF82-3F99-4D7C-945F-BD190116A07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EA569FB-E56B-4E6E-A441-4175DE41C00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123DA94A-F697-455C-8CCC-71895E9A8A8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D7E5758C-2982-44F5-888F-863DB0C276A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61" name="楕円 660">
          <a:extLst>
            <a:ext uri="{FF2B5EF4-FFF2-40B4-BE49-F238E27FC236}">
              <a16:creationId xmlns:a16="http://schemas.microsoft.com/office/drawing/2014/main" id="{D5C44169-A1BF-48C4-8150-AD11098AE66B}"/>
            </a:ext>
          </a:extLst>
        </xdr:cNvPr>
        <xdr:cNvSpPr/>
      </xdr:nvSpPr>
      <xdr:spPr>
        <a:xfrm>
          <a:off x="14649450" y="9432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62" name="【保健センター・保健所】&#10;有形固定資産減価償却率該当値テキスト">
          <a:extLst>
            <a:ext uri="{FF2B5EF4-FFF2-40B4-BE49-F238E27FC236}">
              <a16:creationId xmlns:a16="http://schemas.microsoft.com/office/drawing/2014/main" id="{A4E88CBF-9108-46C1-8501-9C11690A32C6}"/>
            </a:ext>
          </a:extLst>
        </xdr:cNvPr>
        <xdr:cNvSpPr txBox="1"/>
      </xdr:nvSpPr>
      <xdr:spPr>
        <a:xfrm>
          <a:off x="14735175"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663" name="楕円 662">
          <a:extLst>
            <a:ext uri="{FF2B5EF4-FFF2-40B4-BE49-F238E27FC236}">
              <a16:creationId xmlns:a16="http://schemas.microsoft.com/office/drawing/2014/main" id="{5658FB47-FC33-4EE6-A48F-B8B879894458}"/>
            </a:ext>
          </a:extLst>
        </xdr:cNvPr>
        <xdr:cNvSpPr/>
      </xdr:nvSpPr>
      <xdr:spPr>
        <a:xfrm>
          <a:off x="13887450" y="942902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58</xdr:row>
      <xdr:rowOff>91440</xdr:rowOff>
    </xdr:to>
    <xdr:cxnSp macro="">
      <xdr:nvCxnSpPr>
        <xdr:cNvPr id="664" name="直線コネクタ 663">
          <a:extLst>
            <a:ext uri="{FF2B5EF4-FFF2-40B4-BE49-F238E27FC236}">
              <a16:creationId xmlns:a16="http://schemas.microsoft.com/office/drawing/2014/main" id="{2579E8F0-5426-4072-98AA-793996F5CD89}"/>
            </a:ext>
          </a:extLst>
        </xdr:cNvPr>
        <xdr:cNvCxnSpPr/>
      </xdr:nvCxnSpPr>
      <xdr:spPr>
        <a:xfrm>
          <a:off x="13935075" y="9476649"/>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146776</xdr:rowOff>
    </xdr:from>
    <xdr:to>
      <xdr:col>76</xdr:col>
      <xdr:colOff>165100</xdr:colOff>
      <xdr:row>58</xdr:row>
      <xdr:rowOff>76926</xdr:rowOff>
    </xdr:to>
    <xdr:sp macro="" textlink="">
      <xdr:nvSpPr>
        <xdr:cNvPr id="665" name="楕円 664">
          <a:extLst>
            <a:ext uri="{FF2B5EF4-FFF2-40B4-BE49-F238E27FC236}">
              <a16:creationId xmlns:a16="http://schemas.microsoft.com/office/drawing/2014/main" id="{31D1469C-97B7-4D32-B83A-8395BF49CF2C}"/>
            </a:ext>
          </a:extLst>
        </xdr:cNvPr>
        <xdr:cNvSpPr/>
      </xdr:nvSpPr>
      <xdr:spPr>
        <a:xfrm>
          <a:off x="13096875" y="9373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58</xdr:row>
      <xdr:rowOff>88174</xdr:rowOff>
    </xdr:to>
    <xdr:cxnSp macro="">
      <xdr:nvCxnSpPr>
        <xdr:cNvPr id="666" name="直線コネクタ 665">
          <a:extLst>
            <a:ext uri="{FF2B5EF4-FFF2-40B4-BE49-F238E27FC236}">
              <a16:creationId xmlns:a16="http://schemas.microsoft.com/office/drawing/2014/main" id="{A2EA6A20-4FA7-48FF-9BBD-AE81393BB989}"/>
            </a:ext>
          </a:extLst>
        </xdr:cNvPr>
        <xdr:cNvCxnSpPr/>
      </xdr:nvCxnSpPr>
      <xdr:spPr>
        <a:xfrm>
          <a:off x="13144500" y="9420951"/>
          <a:ext cx="79057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67" name="楕円 666">
          <a:extLst>
            <a:ext uri="{FF2B5EF4-FFF2-40B4-BE49-F238E27FC236}">
              <a16:creationId xmlns:a16="http://schemas.microsoft.com/office/drawing/2014/main" id="{740ADC7E-E309-4E92-804C-CD6B57B1FA46}"/>
            </a:ext>
          </a:extLst>
        </xdr:cNvPr>
        <xdr:cNvSpPr/>
      </xdr:nvSpPr>
      <xdr:spPr>
        <a:xfrm>
          <a:off x="12296775" y="95171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26126</xdr:rowOff>
    </xdr:from>
    <xdr:to>
      <xdr:col>76</xdr:col>
      <xdr:colOff>114300</xdr:colOff>
      <xdr:row>59</xdr:row>
      <xdr:rowOff>1633</xdr:rowOff>
    </xdr:to>
    <xdr:cxnSp macro="">
      <xdr:nvCxnSpPr>
        <xdr:cNvPr id="668" name="直線コネクタ 667">
          <a:extLst>
            <a:ext uri="{FF2B5EF4-FFF2-40B4-BE49-F238E27FC236}">
              <a16:creationId xmlns:a16="http://schemas.microsoft.com/office/drawing/2014/main" id="{8703A515-DF41-45D7-BB22-1D3222293DB0}"/>
            </a:ext>
          </a:extLst>
        </xdr:cNvPr>
        <xdr:cNvCxnSpPr/>
      </xdr:nvCxnSpPr>
      <xdr:spPr>
        <a:xfrm flipV="1">
          <a:off x="12344400" y="9420951"/>
          <a:ext cx="8001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47172</xdr:rowOff>
    </xdr:from>
    <xdr:to>
      <xdr:col>67</xdr:col>
      <xdr:colOff>101600</xdr:colOff>
      <xdr:row>58</xdr:row>
      <xdr:rowOff>148772</xdr:rowOff>
    </xdr:to>
    <xdr:sp macro="" textlink="">
      <xdr:nvSpPr>
        <xdr:cNvPr id="669" name="楕円 668">
          <a:extLst>
            <a:ext uri="{FF2B5EF4-FFF2-40B4-BE49-F238E27FC236}">
              <a16:creationId xmlns:a16="http://schemas.microsoft.com/office/drawing/2014/main" id="{C6AF89B7-C20E-43BB-9EB1-5A7629E4687D}"/>
            </a:ext>
          </a:extLst>
        </xdr:cNvPr>
        <xdr:cNvSpPr/>
      </xdr:nvSpPr>
      <xdr:spPr>
        <a:xfrm>
          <a:off x="11487150" y="94419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97972</xdr:rowOff>
    </xdr:from>
    <xdr:to>
      <xdr:col>71</xdr:col>
      <xdr:colOff>177800</xdr:colOff>
      <xdr:row>59</xdr:row>
      <xdr:rowOff>1633</xdr:rowOff>
    </xdr:to>
    <xdr:cxnSp macro="">
      <xdr:nvCxnSpPr>
        <xdr:cNvPr id="670" name="直線コネクタ 669">
          <a:extLst>
            <a:ext uri="{FF2B5EF4-FFF2-40B4-BE49-F238E27FC236}">
              <a16:creationId xmlns:a16="http://schemas.microsoft.com/office/drawing/2014/main" id="{94A659D7-9B8B-458E-809A-34C2EA9A248F}"/>
            </a:ext>
          </a:extLst>
        </xdr:cNvPr>
        <xdr:cNvCxnSpPr/>
      </xdr:nvCxnSpPr>
      <xdr:spPr>
        <a:xfrm>
          <a:off x="11534775" y="9489622"/>
          <a:ext cx="809625"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155501</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A155FCCD-EC79-4C36-AFCF-143BE138D763}"/>
            </a:ext>
          </a:extLst>
        </xdr:cNvPr>
        <xdr:cNvSpPr txBox="1"/>
      </xdr:nvSpPr>
      <xdr:spPr>
        <a:xfrm>
          <a:off x="13745219" y="922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93453</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9752C76F-2D9E-4CA0-982B-E0598A8E006A}"/>
            </a:ext>
          </a:extLst>
        </xdr:cNvPr>
        <xdr:cNvSpPr txBox="1"/>
      </xdr:nvSpPr>
      <xdr:spPr>
        <a:xfrm>
          <a:off x="12964169" y="91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43560</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4EF3E222-0766-440E-A731-9770687374B0}"/>
            </a:ext>
          </a:extLst>
        </xdr:cNvPr>
        <xdr:cNvSpPr txBox="1"/>
      </xdr:nvSpPr>
      <xdr:spPr>
        <a:xfrm>
          <a:off x="12164069" y="9600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139899</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573592A3-31D8-4420-A03B-6F212070B711}"/>
            </a:ext>
          </a:extLst>
        </xdr:cNvPr>
        <xdr:cNvSpPr txBox="1"/>
      </xdr:nvSpPr>
      <xdr:spPr>
        <a:xfrm>
          <a:off x="11354444" y="953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3D13D354-7FC4-4905-9F32-370A0092077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83AE1123-40BD-4D49-8989-FDEBA9B0441F}"/>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B4F05021-10D6-4739-BCD4-5F1D00E00EB3}"/>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17FD57DF-EA62-4595-90D1-64E5A8C2311E}"/>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F462348D-C41E-4EFE-915D-4D16E74076D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E522F50A-A317-4EA0-BAD4-2FC1D9EF563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DD766A9C-A62A-49A0-B3FE-1A6A13C36CA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CF923F8E-B408-40E7-A1E1-AD696356472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4213F1CD-FA87-434A-8C74-73A6F561A9D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6DD34A29-06C2-43CA-95C3-B66F5FF7E3B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F5F0CE5-AB51-4B89-A589-1C072C50A35E}"/>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61B94128-EEA7-4D58-9BF2-78FD96515C30}"/>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35A216E2-CF2F-4B76-893E-B2A696E39493}"/>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082B2A66-D69C-48D8-A8BE-D2234BC392D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86B962B9-A004-48BB-8DFC-B44B9EC0457F}"/>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FF69BDE3-4785-4158-BDE3-76B6A3E3E7A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42F26F5B-9DB4-45A0-93A3-34130CFE665A}"/>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C4E20BE0-737D-49C9-A076-C10BA9D3205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546448B9-9D53-40B3-BDEB-36E7B39BF713}"/>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91A91272-3ED7-47E8-93E6-B9E3A97698DC}"/>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9BC0E9FF-9F42-4AED-8CA6-1C51D50F658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9BCA045E-6329-4E6A-A468-64C79E139F8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FB339EA2-8D11-4DAC-ABAC-E7CAD9EC4C2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8" name="直線コネクタ 697">
          <a:extLst>
            <a:ext uri="{FF2B5EF4-FFF2-40B4-BE49-F238E27FC236}">
              <a16:creationId xmlns:a16="http://schemas.microsoft.com/office/drawing/2014/main" id="{5436A89F-E441-455C-92D6-7C4F9E657BAE}"/>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E26241A9-C99A-431E-9A9B-B4698321D48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700" name="直線コネクタ 699">
          <a:extLst>
            <a:ext uri="{FF2B5EF4-FFF2-40B4-BE49-F238E27FC236}">
              <a16:creationId xmlns:a16="http://schemas.microsoft.com/office/drawing/2014/main" id="{DEB805AF-E292-4B0C-BCB3-87AAEB96A86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C99C848C-4384-4107-8EC2-B5A01D7A35DD}"/>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2" name="直線コネクタ 701">
          <a:extLst>
            <a:ext uri="{FF2B5EF4-FFF2-40B4-BE49-F238E27FC236}">
              <a16:creationId xmlns:a16="http://schemas.microsoft.com/office/drawing/2014/main" id="{C4F0C77E-7B08-4441-AD88-08F42F0BB1F3}"/>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344E6A53-1745-470B-8BFB-068A15B1B257}"/>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ADDC726D-AC09-4829-A1B3-9E0C1878499C}"/>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5" name="フローチャート: 判断 704">
          <a:extLst>
            <a:ext uri="{FF2B5EF4-FFF2-40B4-BE49-F238E27FC236}">
              <a16:creationId xmlns:a16="http://schemas.microsoft.com/office/drawing/2014/main" id="{B1272C91-E32F-43F6-9428-265911BACFC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60977</xdr:rowOff>
    </xdr:from>
    <xdr:ext cx="469744" cy="259045"/>
    <xdr:sp macro="" textlink="">
      <xdr:nvSpPr>
        <xdr:cNvPr id="706" name="n_1aveValue【保健センター・保健所】&#10;一人当たり面積">
          <a:extLst>
            <a:ext uri="{FF2B5EF4-FFF2-40B4-BE49-F238E27FC236}">
              <a16:creationId xmlns:a16="http://schemas.microsoft.com/office/drawing/2014/main" id="{410ECD24-A336-4BBD-A3F7-6634D301EA26}"/>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707" name="フローチャート: 判断 706">
          <a:extLst>
            <a:ext uri="{FF2B5EF4-FFF2-40B4-BE49-F238E27FC236}">
              <a16:creationId xmlns:a16="http://schemas.microsoft.com/office/drawing/2014/main" id="{31DEFCB8-7E92-4DFB-97E3-58732CCF1D67}"/>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60977</xdr:rowOff>
    </xdr:from>
    <xdr:ext cx="469744" cy="259045"/>
    <xdr:sp macro="" textlink="">
      <xdr:nvSpPr>
        <xdr:cNvPr id="708" name="n_2aveValue【保健センター・保健所】&#10;一人当たり面積">
          <a:extLst>
            <a:ext uri="{FF2B5EF4-FFF2-40B4-BE49-F238E27FC236}">
              <a16:creationId xmlns:a16="http://schemas.microsoft.com/office/drawing/2014/main" id="{1EF0C8AD-1C5E-4B16-A0B8-BE2534E5D009}"/>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139700</xdr:rowOff>
    </xdr:from>
    <xdr:to>
      <xdr:col>102</xdr:col>
      <xdr:colOff>165100</xdr:colOff>
      <xdr:row>61</xdr:row>
      <xdr:rowOff>69850</xdr:rowOff>
    </xdr:to>
    <xdr:sp macro="" textlink="">
      <xdr:nvSpPr>
        <xdr:cNvPr id="709" name="フローチャート: 判断 708">
          <a:extLst>
            <a:ext uri="{FF2B5EF4-FFF2-40B4-BE49-F238E27FC236}">
              <a16:creationId xmlns:a16="http://schemas.microsoft.com/office/drawing/2014/main" id="{D512469E-7F68-426A-8E37-1BEAC7471ECB}"/>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60977</xdr:rowOff>
    </xdr:from>
    <xdr:ext cx="469744" cy="259045"/>
    <xdr:sp macro="" textlink="">
      <xdr:nvSpPr>
        <xdr:cNvPr id="710" name="n_3aveValue【保健センター・保健所】&#10;一人当たり面積">
          <a:extLst>
            <a:ext uri="{FF2B5EF4-FFF2-40B4-BE49-F238E27FC236}">
              <a16:creationId xmlns:a16="http://schemas.microsoft.com/office/drawing/2014/main" id="{606AF964-98D2-4A9D-9342-810E8F38CFD4}"/>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139700</xdr:rowOff>
    </xdr:from>
    <xdr:to>
      <xdr:col>98</xdr:col>
      <xdr:colOff>38100</xdr:colOff>
      <xdr:row>61</xdr:row>
      <xdr:rowOff>69850</xdr:rowOff>
    </xdr:to>
    <xdr:sp macro="" textlink="">
      <xdr:nvSpPr>
        <xdr:cNvPr id="711" name="フローチャート: 判断 710">
          <a:extLst>
            <a:ext uri="{FF2B5EF4-FFF2-40B4-BE49-F238E27FC236}">
              <a16:creationId xmlns:a16="http://schemas.microsoft.com/office/drawing/2014/main" id="{346A0110-1805-4A6F-93E0-033F5E23A821}"/>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60977</xdr:rowOff>
    </xdr:from>
    <xdr:ext cx="469744" cy="259045"/>
    <xdr:sp macro="" textlink="">
      <xdr:nvSpPr>
        <xdr:cNvPr id="712" name="n_4aveValue【保健センター・保健所】&#10;一人当たり面積">
          <a:extLst>
            <a:ext uri="{FF2B5EF4-FFF2-40B4-BE49-F238E27FC236}">
              <a16:creationId xmlns:a16="http://schemas.microsoft.com/office/drawing/2014/main" id="{F85C5ABE-8FDE-4510-8BC1-870D7A760220}"/>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7E6FCB1F-2A24-4FC0-B572-95DB5689F43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BEE645AD-04E6-4756-AE5E-0C599FBE996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B5679B18-B288-49B5-8ED7-4F7D093C488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6" name="テキスト ボックス 715">
          <a:extLst>
            <a:ext uri="{FF2B5EF4-FFF2-40B4-BE49-F238E27FC236}">
              <a16:creationId xmlns:a16="http://schemas.microsoft.com/office/drawing/2014/main" id="{FCDE81EF-B2A0-4FCB-AF28-461A6C6C89E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7" name="テキスト ボックス 716">
          <a:extLst>
            <a:ext uri="{FF2B5EF4-FFF2-40B4-BE49-F238E27FC236}">
              <a16:creationId xmlns:a16="http://schemas.microsoft.com/office/drawing/2014/main" id="{C6A12D2E-194D-4BE9-AFE9-815AA07F260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718" name="楕円 717">
          <a:extLst>
            <a:ext uri="{FF2B5EF4-FFF2-40B4-BE49-F238E27FC236}">
              <a16:creationId xmlns:a16="http://schemas.microsoft.com/office/drawing/2014/main" id="{4A49862D-29EB-4E3A-98FD-C136BDEB82FA}"/>
            </a:ext>
          </a:extLst>
        </xdr:cNvPr>
        <xdr:cNvSpPr/>
      </xdr:nvSpPr>
      <xdr:spPr>
        <a:xfrm>
          <a:off x="19897725" y="9315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105427</xdr:rowOff>
    </xdr:from>
    <xdr:ext cx="469744" cy="259045"/>
    <xdr:sp macro="" textlink="">
      <xdr:nvSpPr>
        <xdr:cNvPr id="719" name="【保健センター・保健所】&#10;一人当たり面積該当値テキスト">
          <a:extLst>
            <a:ext uri="{FF2B5EF4-FFF2-40B4-BE49-F238E27FC236}">
              <a16:creationId xmlns:a16="http://schemas.microsoft.com/office/drawing/2014/main" id="{33BDEB71-2E99-4291-B8CF-0DAFA1593712}"/>
            </a:ext>
          </a:extLst>
        </xdr:cNvPr>
        <xdr:cNvSpPr txBox="1"/>
      </xdr:nvSpPr>
      <xdr:spPr>
        <a:xfrm>
          <a:off x="19992975" y="917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720" name="楕円 719">
          <a:extLst>
            <a:ext uri="{FF2B5EF4-FFF2-40B4-BE49-F238E27FC236}">
              <a16:creationId xmlns:a16="http://schemas.microsoft.com/office/drawing/2014/main" id="{3FACE573-2189-4F49-B95C-320E8CBC23F4}"/>
            </a:ext>
          </a:extLst>
        </xdr:cNvPr>
        <xdr:cNvSpPr/>
      </xdr:nvSpPr>
      <xdr:spPr>
        <a:xfrm>
          <a:off x="19154775"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133350</xdr:rowOff>
    </xdr:to>
    <xdr:cxnSp macro="">
      <xdr:nvCxnSpPr>
        <xdr:cNvPr id="721" name="直線コネクタ 720">
          <a:extLst>
            <a:ext uri="{FF2B5EF4-FFF2-40B4-BE49-F238E27FC236}">
              <a16:creationId xmlns:a16="http://schemas.microsoft.com/office/drawing/2014/main" id="{449D8FF1-66DB-43E1-89AA-C82A4DA8581E}"/>
            </a:ext>
          </a:extLst>
        </xdr:cNvPr>
        <xdr:cNvCxnSpPr/>
      </xdr:nvCxnSpPr>
      <xdr:spPr>
        <a:xfrm>
          <a:off x="19202400" y="928687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44450</xdr:rowOff>
    </xdr:from>
    <xdr:to>
      <xdr:col>107</xdr:col>
      <xdr:colOff>101600</xdr:colOff>
      <xdr:row>57</xdr:row>
      <xdr:rowOff>146050</xdr:rowOff>
    </xdr:to>
    <xdr:sp macro="" textlink="">
      <xdr:nvSpPr>
        <xdr:cNvPr id="722" name="楕円 721">
          <a:extLst>
            <a:ext uri="{FF2B5EF4-FFF2-40B4-BE49-F238E27FC236}">
              <a16:creationId xmlns:a16="http://schemas.microsoft.com/office/drawing/2014/main" id="{67688710-7ACE-45B2-859A-C401EFBAD01C}"/>
            </a:ext>
          </a:extLst>
        </xdr:cNvPr>
        <xdr:cNvSpPr/>
      </xdr:nvSpPr>
      <xdr:spPr>
        <a:xfrm>
          <a:off x="18345150" y="9277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95250</xdr:rowOff>
    </xdr:to>
    <xdr:cxnSp macro="">
      <xdr:nvCxnSpPr>
        <xdr:cNvPr id="723" name="直線コネクタ 722">
          <a:extLst>
            <a:ext uri="{FF2B5EF4-FFF2-40B4-BE49-F238E27FC236}">
              <a16:creationId xmlns:a16="http://schemas.microsoft.com/office/drawing/2014/main" id="{5C76B9B4-02AE-4561-B878-7CFD4654DB91}"/>
            </a:ext>
          </a:extLst>
        </xdr:cNvPr>
        <xdr:cNvCxnSpPr/>
      </xdr:nvCxnSpPr>
      <xdr:spPr>
        <a:xfrm flipV="1">
          <a:off x="18392775" y="92868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139700</xdr:rowOff>
    </xdr:from>
    <xdr:to>
      <xdr:col>102</xdr:col>
      <xdr:colOff>165100</xdr:colOff>
      <xdr:row>57</xdr:row>
      <xdr:rowOff>69850</xdr:rowOff>
    </xdr:to>
    <xdr:sp macro="" textlink="">
      <xdr:nvSpPr>
        <xdr:cNvPr id="724" name="楕円 723">
          <a:extLst>
            <a:ext uri="{FF2B5EF4-FFF2-40B4-BE49-F238E27FC236}">
              <a16:creationId xmlns:a16="http://schemas.microsoft.com/office/drawing/2014/main" id="{65592480-E163-43E6-998A-6CF6A1A4E089}"/>
            </a:ext>
          </a:extLst>
        </xdr:cNvPr>
        <xdr:cNvSpPr/>
      </xdr:nvSpPr>
      <xdr:spPr>
        <a:xfrm>
          <a:off x="17554575" y="9210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19050</xdr:rowOff>
    </xdr:from>
    <xdr:to>
      <xdr:col>107</xdr:col>
      <xdr:colOff>50800</xdr:colOff>
      <xdr:row>57</xdr:row>
      <xdr:rowOff>95250</xdr:rowOff>
    </xdr:to>
    <xdr:cxnSp macro="">
      <xdr:nvCxnSpPr>
        <xdr:cNvPr id="725" name="直線コネクタ 724">
          <a:extLst>
            <a:ext uri="{FF2B5EF4-FFF2-40B4-BE49-F238E27FC236}">
              <a16:creationId xmlns:a16="http://schemas.microsoft.com/office/drawing/2014/main" id="{2564E7EA-512F-4203-86C0-976E1890BBF6}"/>
            </a:ext>
          </a:extLst>
        </xdr:cNvPr>
        <xdr:cNvCxnSpPr/>
      </xdr:nvCxnSpPr>
      <xdr:spPr>
        <a:xfrm>
          <a:off x="17602200" y="924877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139700</xdr:rowOff>
    </xdr:from>
    <xdr:to>
      <xdr:col>98</xdr:col>
      <xdr:colOff>38100</xdr:colOff>
      <xdr:row>57</xdr:row>
      <xdr:rowOff>69850</xdr:rowOff>
    </xdr:to>
    <xdr:sp macro="" textlink="">
      <xdr:nvSpPr>
        <xdr:cNvPr id="726" name="楕円 725">
          <a:extLst>
            <a:ext uri="{FF2B5EF4-FFF2-40B4-BE49-F238E27FC236}">
              <a16:creationId xmlns:a16="http://schemas.microsoft.com/office/drawing/2014/main" id="{8492972C-552E-40E2-B06E-648B163370A9}"/>
            </a:ext>
          </a:extLst>
        </xdr:cNvPr>
        <xdr:cNvSpPr/>
      </xdr:nvSpPr>
      <xdr:spPr>
        <a:xfrm>
          <a:off x="16754475" y="9210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19050</xdr:rowOff>
    </xdr:from>
    <xdr:to>
      <xdr:col>102</xdr:col>
      <xdr:colOff>114300</xdr:colOff>
      <xdr:row>57</xdr:row>
      <xdr:rowOff>19050</xdr:rowOff>
    </xdr:to>
    <xdr:cxnSp macro="">
      <xdr:nvCxnSpPr>
        <xdr:cNvPr id="727" name="直線コネクタ 726">
          <a:extLst>
            <a:ext uri="{FF2B5EF4-FFF2-40B4-BE49-F238E27FC236}">
              <a16:creationId xmlns:a16="http://schemas.microsoft.com/office/drawing/2014/main" id="{76A2CEB3-D363-4B51-ABE6-5DC66B885749}"/>
            </a:ext>
          </a:extLst>
        </xdr:cNvPr>
        <xdr:cNvCxnSpPr/>
      </xdr:nvCxnSpPr>
      <xdr:spPr>
        <a:xfrm>
          <a:off x="16802100" y="9248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124477</xdr:rowOff>
    </xdr:from>
    <xdr:ext cx="469744" cy="259045"/>
    <xdr:sp macro="" textlink="">
      <xdr:nvSpPr>
        <xdr:cNvPr id="728" name="n_1mainValue【保健センター・保健所】&#10;一人当たり面積">
          <a:extLst>
            <a:ext uri="{FF2B5EF4-FFF2-40B4-BE49-F238E27FC236}">
              <a16:creationId xmlns:a16="http://schemas.microsoft.com/office/drawing/2014/main" id="{017AB5F8-0B24-404F-B5F7-2FEBDBBF0BB9}"/>
            </a:ext>
          </a:extLst>
        </xdr:cNvPr>
        <xdr:cNvSpPr txBox="1"/>
      </xdr:nvSpPr>
      <xdr:spPr>
        <a:xfrm>
          <a:off x="18983402" y="9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162577</xdr:rowOff>
    </xdr:from>
    <xdr:ext cx="469744" cy="259045"/>
    <xdr:sp macro="" textlink="">
      <xdr:nvSpPr>
        <xdr:cNvPr id="729" name="n_2mainValue【保健センター・保健所】&#10;一人当たり面積">
          <a:extLst>
            <a:ext uri="{FF2B5EF4-FFF2-40B4-BE49-F238E27FC236}">
              <a16:creationId xmlns:a16="http://schemas.microsoft.com/office/drawing/2014/main" id="{568FFD18-7CE8-4F48-8DF8-3FEDDDC65189}"/>
            </a:ext>
          </a:extLst>
        </xdr:cNvPr>
        <xdr:cNvSpPr txBox="1"/>
      </xdr:nvSpPr>
      <xdr:spPr>
        <a:xfrm>
          <a:off x="18183302"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86377</xdr:rowOff>
    </xdr:from>
    <xdr:ext cx="469744" cy="259045"/>
    <xdr:sp macro="" textlink="">
      <xdr:nvSpPr>
        <xdr:cNvPr id="730" name="n_3mainValue【保健センター・保健所】&#10;一人当たり面積">
          <a:extLst>
            <a:ext uri="{FF2B5EF4-FFF2-40B4-BE49-F238E27FC236}">
              <a16:creationId xmlns:a16="http://schemas.microsoft.com/office/drawing/2014/main" id="{36845A39-E2E4-4030-98A0-5A0FC75C09B3}"/>
            </a:ext>
          </a:extLst>
        </xdr:cNvPr>
        <xdr:cNvSpPr txBox="1"/>
      </xdr:nvSpPr>
      <xdr:spPr>
        <a:xfrm>
          <a:off x="17383202"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86377</xdr:rowOff>
    </xdr:from>
    <xdr:ext cx="469744" cy="259045"/>
    <xdr:sp macro="" textlink="">
      <xdr:nvSpPr>
        <xdr:cNvPr id="731" name="n_4mainValue【保健センター・保健所】&#10;一人当たり面積">
          <a:extLst>
            <a:ext uri="{FF2B5EF4-FFF2-40B4-BE49-F238E27FC236}">
              <a16:creationId xmlns:a16="http://schemas.microsoft.com/office/drawing/2014/main" id="{96A13433-8F0F-41A8-A1DF-5D4EC40AC039}"/>
            </a:ext>
          </a:extLst>
        </xdr:cNvPr>
        <xdr:cNvSpPr txBox="1"/>
      </xdr:nvSpPr>
      <xdr:spPr>
        <a:xfrm>
          <a:off x="1659262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0EE14F57-D3E4-4B2B-87A9-8CBDD1A7C09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AABC05C1-DFB8-4FCC-9DF4-0F7F989AC0B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B280CFE8-6490-439B-90BB-54D292EF147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55BDFB2B-14E4-4020-A50A-D73E8F6864E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5DBE0AB5-D25C-4981-BCE9-067349B799E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9ED23B95-3801-4C4C-AADB-302D55B227E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67C20EA9-129C-487A-B425-70A69E41A3A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37747E56-8461-4145-8041-05B03E6A661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B332F61F-2E43-4DFE-9971-BBD6882A1AF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EAC7028C-5B67-4914-82C0-F0EE3DA945A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2" name="テキスト ボックス 741">
          <a:extLst>
            <a:ext uri="{FF2B5EF4-FFF2-40B4-BE49-F238E27FC236}">
              <a16:creationId xmlns:a16="http://schemas.microsoft.com/office/drawing/2014/main" id="{7568CAF0-D8B6-4381-B76E-DE1778B89C4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187ABDF2-1B32-4809-B77D-EE557036088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4" name="テキスト ボックス 743">
          <a:extLst>
            <a:ext uri="{FF2B5EF4-FFF2-40B4-BE49-F238E27FC236}">
              <a16:creationId xmlns:a16="http://schemas.microsoft.com/office/drawing/2014/main" id="{52EFEFB8-6FC3-4A3D-BD36-C4FD984018AC}"/>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7D974B8D-669C-4DB7-9135-43591CC18F56}"/>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5A68136E-F671-4D82-9A61-4C81A114BD90}"/>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C1BB1028-9DE1-4D8C-BC5D-8D4EE5909378}"/>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C841CD97-6CE4-4DF7-915F-0B4EA893E7AD}"/>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7FAEF2AF-DFE9-4378-971D-932CFC8F0D23}"/>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F4C29B37-2FF1-410B-9F78-B872AD7932C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54F51ABC-59EA-4B82-996A-2BD739D723AF}"/>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3CC728C5-9812-4EC9-AFD5-E3589A1F0B87}"/>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41FF1FA3-45FC-4C88-B9CB-BBCE1D9E924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4" name="テキスト ボックス 753">
          <a:extLst>
            <a:ext uri="{FF2B5EF4-FFF2-40B4-BE49-F238E27FC236}">
              <a16:creationId xmlns:a16="http://schemas.microsoft.com/office/drawing/2014/main" id="{90B38C75-F8D9-4613-B92A-8E3C63675E1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D4991219-E3DE-4570-B591-F76595970A4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6" name="直線コネクタ 755">
          <a:extLst>
            <a:ext uri="{FF2B5EF4-FFF2-40B4-BE49-F238E27FC236}">
              <a16:creationId xmlns:a16="http://schemas.microsoft.com/office/drawing/2014/main" id="{9E8EBA09-62A3-4C02-9B4F-9DB702FB307F}"/>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31866F40-E627-427B-80F3-B7FCE9A67E2F}"/>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8" name="直線コネクタ 757">
          <a:extLst>
            <a:ext uri="{FF2B5EF4-FFF2-40B4-BE49-F238E27FC236}">
              <a16:creationId xmlns:a16="http://schemas.microsoft.com/office/drawing/2014/main" id="{BC2709B1-EF2A-4251-8FE4-5A14891B4581}"/>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61CE0E23-D198-4847-A558-9E7F19213A85}"/>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60" name="直線コネクタ 759">
          <a:extLst>
            <a:ext uri="{FF2B5EF4-FFF2-40B4-BE49-F238E27FC236}">
              <a16:creationId xmlns:a16="http://schemas.microsoft.com/office/drawing/2014/main" id="{3AB21241-F83B-432E-A5A5-8A6651427402}"/>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7AB9BA8C-2155-44D1-903C-1B834B7BC884}"/>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2" name="フローチャート: 判断 761">
          <a:extLst>
            <a:ext uri="{FF2B5EF4-FFF2-40B4-BE49-F238E27FC236}">
              <a16:creationId xmlns:a16="http://schemas.microsoft.com/office/drawing/2014/main" id="{B99873C1-9813-4330-B7D6-EE91AA46BB70}"/>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3" name="フローチャート: 判断 762">
          <a:extLst>
            <a:ext uri="{FF2B5EF4-FFF2-40B4-BE49-F238E27FC236}">
              <a16:creationId xmlns:a16="http://schemas.microsoft.com/office/drawing/2014/main" id="{9BDDB805-EC0B-4304-AE0B-245D5C732F6C}"/>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167657</xdr:rowOff>
    </xdr:from>
    <xdr:ext cx="405111" cy="259045"/>
    <xdr:sp macro="" textlink="">
      <xdr:nvSpPr>
        <xdr:cNvPr id="764" name="n_1aveValue【消防施設】&#10;有形固定資産減価償却率">
          <a:extLst>
            <a:ext uri="{FF2B5EF4-FFF2-40B4-BE49-F238E27FC236}">
              <a16:creationId xmlns:a16="http://schemas.microsoft.com/office/drawing/2014/main" id="{522EAD06-69BC-4608-A616-3A5BBEDCB7B5}"/>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21589</xdr:rowOff>
    </xdr:from>
    <xdr:to>
      <xdr:col>76</xdr:col>
      <xdr:colOff>165100</xdr:colOff>
      <xdr:row>83</xdr:row>
      <xdr:rowOff>123189</xdr:rowOff>
    </xdr:to>
    <xdr:sp macro="" textlink="">
      <xdr:nvSpPr>
        <xdr:cNvPr id="765" name="フローチャート: 判断 764">
          <a:extLst>
            <a:ext uri="{FF2B5EF4-FFF2-40B4-BE49-F238E27FC236}">
              <a16:creationId xmlns:a16="http://schemas.microsoft.com/office/drawing/2014/main" id="{D4974F86-8BC7-4CA0-AB17-9A8BF05B0739}"/>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114316</xdr:rowOff>
    </xdr:from>
    <xdr:ext cx="405111" cy="259045"/>
    <xdr:sp macro="" textlink="">
      <xdr:nvSpPr>
        <xdr:cNvPr id="766" name="n_2aveValue【消防施設】&#10;有形固定資産減価償却率">
          <a:extLst>
            <a:ext uri="{FF2B5EF4-FFF2-40B4-BE49-F238E27FC236}">
              <a16:creationId xmlns:a16="http://schemas.microsoft.com/office/drawing/2014/main" id="{F107FD06-5C09-4B19-B790-3243CFE10BAE}"/>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166370</xdr:rowOff>
    </xdr:from>
    <xdr:to>
      <xdr:col>72</xdr:col>
      <xdr:colOff>38100</xdr:colOff>
      <xdr:row>83</xdr:row>
      <xdr:rowOff>96520</xdr:rowOff>
    </xdr:to>
    <xdr:sp macro="" textlink="">
      <xdr:nvSpPr>
        <xdr:cNvPr id="767" name="フローチャート: 判断 766">
          <a:extLst>
            <a:ext uri="{FF2B5EF4-FFF2-40B4-BE49-F238E27FC236}">
              <a16:creationId xmlns:a16="http://schemas.microsoft.com/office/drawing/2014/main" id="{483D8B81-F7B6-4B82-9149-E11D27D73F52}"/>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87647</xdr:rowOff>
    </xdr:from>
    <xdr:ext cx="405111" cy="259045"/>
    <xdr:sp macro="" textlink="">
      <xdr:nvSpPr>
        <xdr:cNvPr id="768" name="n_3aveValue【消防施設】&#10;有形固定資産減価償却率">
          <a:extLst>
            <a:ext uri="{FF2B5EF4-FFF2-40B4-BE49-F238E27FC236}">
              <a16:creationId xmlns:a16="http://schemas.microsoft.com/office/drawing/2014/main" id="{074C6537-2025-4260-8045-2FDA20CDE890}"/>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120650</xdr:rowOff>
    </xdr:from>
    <xdr:to>
      <xdr:col>67</xdr:col>
      <xdr:colOff>101600</xdr:colOff>
      <xdr:row>83</xdr:row>
      <xdr:rowOff>50800</xdr:rowOff>
    </xdr:to>
    <xdr:sp macro="" textlink="">
      <xdr:nvSpPr>
        <xdr:cNvPr id="769" name="フローチャート: 判断 768">
          <a:extLst>
            <a:ext uri="{FF2B5EF4-FFF2-40B4-BE49-F238E27FC236}">
              <a16:creationId xmlns:a16="http://schemas.microsoft.com/office/drawing/2014/main" id="{BFF3435E-0621-4E8C-8C72-AE7EEB4DB231}"/>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41927</xdr:rowOff>
    </xdr:from>
    <xdr:ext cx="405111" cy="259045"/>
    <xdr:sp macro="" textlink="">
      <xdr:nvSpPr>
        <xdr:cNvPr id="770" name="n_4aveValue【消防施設】&#10;有形固定資産減価償却率">
          <a:extLst>
            <a:ext uri="{FF2B5EF4-FFF2-40B4-BE49-F238E27FC236}">
              <a16:creationId xmlns:a16="http://schemas.microsoft.com/office/drawing/2014/main" id="{3ED2D29C-D8FF-4656-867A-3D0F0650DED7}"/>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43FDCF0-5632-46A9-A200-28156DB1929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5EA83FE1-6D7A-40BF-B2C3-046E6E574C4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A8E6959A-03B6-4694-9F42-783F818E307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85E8FAA9-1B82-4D5F-9F86-DC6DD05F451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693BECA5-EFE9-4554-BEE2-0F2BCC6A227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76" name="楕円 775">
          <a:extLst>
            <a:ext uri="{FF2B5EF4-FFF2-40B4-BE49-F238E27FC236}">
              <a16:creationId xmlns:a16="http://schemas.microsoft.com/office/drawing/2014/main" id="{B221D6B0-48BF-4F97-8DC2-C0A307E05454}"/>
            </a:ext>
          </a:extLst>
        </xdr:cNvPr>
        <xdr:cNvSpPr/>
      </xdr:nvSpPr>
      <xdr:spPr>
        <a:xfrm>
          <a:off x="14649450" y="129908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777" name="【消防施設】&#10;有形固定資産減価償却率該当値テキスト">
          <a:extLst>
            <a:ext uri="{FF2B5EF4-FFF2-40B4-BE49-F238E27FC236}">
              <a16:creationId xmlns:a16="http://schemas.microsoft.com/office/drawing/2014/main" id="{48EF07BF-6872-49FA-84C9-96294C2C1602}"/>
            </a:ext>
          </a:extLst>
        </xdr:cNvPr>
        <xdr:cNvSpPr txBox="1"/>
      </xdr:nvSpPr>
      <xdr:spPr>
        <a:xfrm>
          <a:off x="14735175" y="1285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778" name="楕円 777">
          <a:extLst>
            <a:ext uri="{FF2B5EF4-FFF2-40B4-BE49-F238E27FC236}">
              <a16:creationId xmlns:a16="http://schemas.microsoft.com/office/drawing/2014/main" id="{5069DBCC-B78D-4678-9E3F-A084637CA389}"/>
            </a:ext>
          </a:extLst>
        </xdr:cNvPr>
        <xdr:cNvSpPr/>
      </xdr:nvSpPr>
      <xdr:spPr>
        <a:xfrm>
          <a:off x="13887450" y="129324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87630</xdr:rowOff>
    </xdr:to>
    <xdr:cxnSp macro="">
      <xdr:nvCxnSpPr>
        <xdr:cNvPr id="779" name="直線コネクタ 778">
          <a:extLst>
            <a:ext uri="{FF2B5EF4-FFF2-40B4-BE49-F238E27FC236}">
              <a16:creationId xmlns:a16="http://schemas.microsoft.com/office/drawing/2014/main" id="{BBF849DA-06F6-40E3-8144-44654BBF1A1D}"/>
            </a:ext>
          </a:extLst>
        </xdr:cNvPr>
        <xdr:cNvCxnSpPr/>
      </xdr:nvCxnSpPr>
      <xdr:spPr>
        <a:xfrm>
          <a:off x="13935075" y="12980036"/>
          <a:ext cx="762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780" name="楕円 779">
          <a:extLst>
            <a:ext uri="{FF2B5EF4-FFF2-40B4-BE49-F238E27FC236}">
              <a16:creationId xmlns:a16="http://schemas.microsoft.com/office/drawing/2014/main" id="{309895C9-F628-4915-86A7-0B9A00767869}"/>
            </a:ext>
          </a:extLst>
        </xdr:cNvPr>
        <xdr:cNvSpPr/>
      </xdr:nvSpPr>
      <xdr:spPr>
        <a:xfrm>
          <a:off x="13096875" y="12875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137161</xdr:rowOff>
    </xdr:from>
    <xdr:to>
      <xdr:col>81</xdr:col>
      <xdr:colOff>50800</xdr:colOff>
      <xdr:row>80</xdr:row>
      <xdr:rowOff>22861</xdr:rowOff>
    </xdr:to>
    <xdr:cxnSp macro="">
      <xdr:nvCxnSpPr>
        <xdr:cNvPr id="781" name="直線コネクタ 780">
          <a:extLst>
            <a:ext uri="{FF2B5EF4-FFF2-40B4-BE49-F238E27FC236}">
              <a16:creationId xmlns:a16="http://schemas.microsoft.com/office/drawing/2014/main" id="{71A476AC-DFE5-4FBF-A611-69BB336C2647}"/>
            </a:ext>
          </a:extLst>
        </xdr:cNvPr>
        <xdr:cNvCxnSpPr/>
      </xdr:nvCxnSpPr>
      <xdr:spPr>
        <a:xfrm>
          <a:off x="13144500" y="12932411"/>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154939</xdr:rowOff>
    </xdr:from>
    <xdr:to>
      <xdr:col>72</xdr:col>
      <xdr:colOff>38100</xdr:colOff>
      <xdr:row>79</xdr:row>
      <xdr:rowOff>85089</xdr:rowOff>
    </xdr:to>
    <xdr:sp macro="" textlink="">
      <xdr:nvSpPr>
        <xdr:cNvPr id="782" name="楕円 781">
          <a:extLst>
            <a:ext uri="{FF2B5EF4-FFF2-40B4-BE49-F238E27FC236}">
              <a16:creationId xmlns:a16="http://schemas.microsoft.com/office/drawing/2014/main" id="{9E88AECF-4782-4C7E-A2CE-C59EE14AD875}"/>
            </a:ext>
          </a:extLst>
        </xdr:cNvPr>
        <xdr:cNvSpPr/>
      </xdr:nvSpPr>
      <xdr:spPr>
        <a:xfrm>
          <a:off x="12296775" y="127850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34289</xdr:rowOff>
    </xdr:from>
    <xdr:to>
      <xdr:col>76</xdr:col>
      <xdr:colOff>114300</xdr:colOff>
      <xdr:row>79</xdr:row>
      <xdr:rowOff>137161</xdr:rowOff>
    </xdr:to>
    <xdr:cxnSp macro="">
      <xdr:nvCxnSpPr>
        <xdr:cNvPr id="783" name="直線コネクタ 782">
          <a:extLst>
            <a:ext uri="{FF2B5EF4-FFF2-40B4-BE49-F238E27FC236}">
              <a16:creationId xmlns:a16="http://schemas.microsoft.com/office/drawing/2014/main" id="{E2F5BE34-B6A5-4180-8725-2E822076AE41}"/>
            </a:ext>
          </a:extLst>
        </xdr:cNvPr>
        <xdr:cNvCxnSpPr/>
      </xdr:nvCxnSpPr>
      <xdr:spPr>
        <a:xfrm>
          <a:off x="12344400" y="12823189"/>
          <a:ext cx="8001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784" name="楕円 783">
          <a:extLst>
            <a:ext uri="{FF2B5EF4-FFF2-40B4-BE49-F238E27FC236}">
              <a16:creationId xmlns:a16="http://schemas.microsoft.com/office/drawing/2014/main" id="{3CECF350-FB8D-4602-97ED-0975B0E31123}"/>
            </a:ext>
          </a:extLst>
        </xdr:cNvPr>
        <xdr:cNvSpPr/>
      </xdr:nvSpPr>
      <xdr:spPr>
        <a:xfrm>
          <a:off x="11487150" y="126752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79</xdr:row>
      <xdr:rowOff>34289</xdr:rowOff>
    </xdr:to>
    <xdr:cxnSp macro="">
      <xdr:nvCxnSpPr>
        <xdr:cNvPr id="785" name="直線コネクタ 784">
          <a:extLst>
            <a:ext uri="{FF2B5EF4-FFF2-40B4-BE49-F238E27FC236}">
              <a16:creationId xmlns:a16="http://schemas.microsoft.com/office/drawing/2014/main" id="{BC57D383-147D-46CA-815D-439C0B856ABE}"/>
            </a:ext>
          </a:extLst>
        </xdr:cNvPr>
        <xdr:cNvCxnSpPr/>
      </xdr:nvCxnSpPr>
      <xdr:spPr>
        <a:xfrm>
          <a:off x="11534775" y="12732386"/>
          <a:ext cx="809625" cy="9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90188</xdr:rowOff>
    </xdr:from>
    <xdr:ext cx="405111" cy="259045"/>
    <xdr:sp macro="" textlink="">
      <xdr:nvSpPr>
        <xdr:cNvPr id="786" name="n_1mainValue【消防施設】&#10;有形固定資産減価償却率">
          <a:extLst>
            <a:ext uri="{FF2B5EF4-FFF2-40B4-BE49-F238E27FC236}">
              <a16:creationId xmlns:a16="http://schemas.microsoft.com/office/drawing/2014/main" id="{92F631CF-2C82-4FFE-ACE1-15342D58BB67}"/>
            </a:ext>
          </a:extLst>
        </xdr:cNvPr>
        <xdr:cNvSpPr txBox="1"/>
      </xdr:nvSpPr>
      <xdr:spPr>
        <a:xfrm>
          <a:off x="13745219"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787" name="n_2mainValue【消防施設】&#10;有形固定資産減価償却率">
          <a:extLst>
            <a:ext uri="{FF2B5EF4-FFF2-40B4-BE49-F238E27FC236}">
              <a16:creationId xmlns:a16="http://schemas.microsoft.com/office/drawing/2014/main" id="{40A226BD-90B1-453E-BF9C-E90A424F2E48}"/>
            </a:ext>
          </a:extLst>
        </xdr:cNvPr>
        <xdr:cNvSpPr txBox="1"/>
      </xdr:nvSpPr>
      <xdr:spPr>
        <a:xfrm>
          <a:off x="12964169" y="1266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101616</xdr:rowOff>
    </xdr:from>
    <xdr:ext cx="405111" cy="259045"/>
    <xdr:sp macro="" textlink="">
      <xdr:nvSpPr>
        <xdr:cNvPr id="788" name="n_3mainValue【消防施設】&#10;有形固定資産減価償却率">
          <a:extLst>
            <a:ext uri="{FF2B5EF4-FFF2-40B4-BE49-F238E27FC236}">
              <a16:creationId xmlns:a16="http://schemas.microsoft.com/office/drawing/2014/main" id="{9650A006-F86D-467E-9620-7903524019F0}"/>
            </a:ext>
          </a:extLst>
        </xdr:cNvPr>
        <xdr:cNvSpPr txBox="1"/>
      </xdr:nvSpPr>
      <xdr:spPr>
        <a:xfrm>
          <a:off x="12164069" y="1257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789" name="n_4mainValue【消防施設】&#10;有形固定資産減価償却率">
          <a:extLst>
            <a:ext uri="{FF2B5EF4-FFF2-40B4-BE49-F238E27FC236}">
              <a16:creationId xmlns:a16="http://schemas.microsoft.com/office/drawing/2014/main" id="{43C8E825-E3FD-4E35-B87B-A9AA2935CA08}"/>
            </a:ext>
          </a:extLst>
        </xdr:cNvPr>
        <xdr:cNvSpPr txBox="1"/>
      </xdr:nvSpPr>
      <xdr:spPr>
        <a:xfrm>
          <a:off x="11354444" y="1246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FD502E8C-981E-41A2-9C42-377E81E80DC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CE02BC65-E812-426A-B3C3-6BA919D52DF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ADD45301-7F5E-4425-A274-92E85F50AC3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14A78C68-2C15-4431-A6D1-EF68CFD8263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140349CA-D773-4AD2-999F-3F7CC04445D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BAC1DEDA-A3FF-4243-A150-40649346D24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D3B41C3D-7F64-4D53-83FF-D2E68C5E68F6}"/>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408D71D5-41CD-43EB-B548-E08FD647992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86DE7DF8-FF9B-4DBC-BEDD-02ED5939581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6625206B-21DC-45E0-A564-521CE93FF9C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0" name="テキスト ボックス 799">
          <a:extLst>
            <a:ext uri="{FF2B5EF4-FFF2-40B4-BE49-F238E27FC236}">
              <a16:creationId xmlns:a16="http://schemas.microsoft.com/office/drawing/2014/main" id="{349C4E6E-4340-495C-A1C3-EEC5E35F794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801" name="直線コネクタ 800">
          <a:extLst>
            <a:ext uri="{FF2B5EF4-FFF2-40B4-BE49-F238E27FC236}">
              <a16:creationId xmlns:a16="http://schemas.microsoft.com/office/drawing/2014/main" id="{442CAECA-984D-491B-BB0D-6956CB6FDFEC}"/>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2" name="テキスト ボックス 801">
          <a:extLst>
            <a:ext uri="{FF2B5EF4-FFF2-40B4-BE49-F238E27FC236}">
              <a16:creationId xmlns:a16="http://schemas.microsoft.com/office/drawing/2014/main" id="{A77A8ED8-4BA9-4E90-A4C9-0B44B47D8A39}"/>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3" name="直線コネクタ 802">
          <a:extLst>
            <a:ext uri="{FF2B5EF4-FFF2-40B4-BE49-F238E27FC236}">
              <a16:creationId xmlns:a16="http://schemas.microsoft.com/office/drawing/2014/main" id="{62589CBB-F476-4F31-B952-950543A1EE37}"/>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4" name="テキスト ボックス 803">
          <a:extLst>
            <a:ext uri="{FF2B5EF4-FFF2-40B4-BE49-F238E27FC236}">
              <a16:creationId xmlns:a16="http://schemas.microsoft.com/office/drawing/2014/main" id="{A6A56D8B-4793-44B3-B62A-452242ADE457}"/>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5" name="直線コネクタ 804">
          <a:extLst>
            <a:ext uri="{FF2B5EF4-FFF2-40B4-BE49-F238E27FC236}">
              <a16:creationId xmlns:a16="http://schemas.microsoft.com/office/drawing/2014/main" id="{E3C4AF91-8463-408C-8916-8B4A4E638EA6}"/>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6" name="テキスト ボックス 805">
          <a:extLst>
            <a:ext uri="{FF2B5EF4-FFF2-40B4-BE49-F238E27FC236}">
              <a16:creationId xmlns:a16="http://schemas.microsoft.com/office/drawing/2014/main" id="{D40F76B5-27C9-491E-8A46-C32CF4C233AA}"/>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7" name="直線コネクタ 806">
          <a:extLst>
            <a:ext uri="{FF2B5EF4-FFF2-40B4-BE49-F238E27FC236}">
              <a16:creationId xmlns:a16="http://schemas.microsoft.com/office/drawing/2014/main" id="{88850FEB-0C52-4EC1-84E5-D553C21AE0B8}"/>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8" name="テキスト ボックス 807">
          <a:extLst>
            <a:ext uri="{FF2B5EF4-FFF2-40B4-BE49-F238E27FC236}">
              <a16:creationId xmlns:a16="http://schemas.microsoft.com/office/drawing/2014/main" id="{D595E242-EF4A-4776-846F-90A849CD1C6A}"/>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9" name="直線コネクタ 808">
          <a:extLst>
            <a:ext uri="{FF2B5EF4-FFF2-40B4-BE49-F238E27FC236}">
              <a16:creationId xmlns:a16="http://schemas.microsoft.com/office/drawing/2014/main" id="{072C8AB2-0C14-465F-963D-4EEFE54269F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10" name="テキスト ボックス 809">
          <a:extLst>
            <a:ext uri="{FF2B5EF4-FFF2-40B4-BE49-F238E27FC236}">
              <a16:creationId xmlns:a16="http://schemas.microsoft.com/office/drawing/2014/main" id="{1CC7504C-26BF-421E-82C0-6FBC0CFE058C}"/>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1" name="直線コネクタ 810">
          <a:extLst>
            <a:ext uri="{FF2B5EF4-FFF2-40B4-BE49-F238E27FC236}">
              <a16:creationId xmlns:a16="http://schemas.microsoft.com/office/drawing/2014/main" id="{2CDD7CA0-1B39-40C8-B934-44A8C419C117}"/>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2" name="テキスト ボックス 811">
          <a:extLst>
            <a:ext uri="{FF2B5EF4-FFF2-40B4-BE49-F238E27FC236}">
              <a16:creationId xmlns:a16="http://schemas.microsoft.com/office/drawing/2014/main" id="{E6E3BA2F-6201-447E-AFA8-46B35518C836}"/>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A7FE6D4C-15C5-4B30-9D5F-C9713616A5D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0B5532DF-7545-4BCD-A51E-13A8C16B2F9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消防施設】&#10;一人当たり面積グラフ枠">
          <a:extLst>
            <a:ext uri="{FF2B5EF4-FFF2-40B4-BE49-F238E27FC236}">
              <a16:creationId xmlns:a16="http://schemas.microsoft.com/office/drawing/2014/main" id="{7436880D-0E19-4E21-9FF0-727703D43B5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6" name="直線コネクタ 815">
          <a:extLst>
            <a:ext uri="{FF2B5EF4-FFF2-40B4-BE49-F238E27FC236}">
              <a16:creationId xmlns:a16="http://schemas.microsoft.com/office/drawing/2014/main" id="{133EDD4B-35A5-482A-B6F0-9CAE692DCFE9}"/>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7" name="【消防施設】&#10;一人当たり面積最小値テキスト">
          <a:extLst>
            <a:ext uri="{FF2B5EF4-FFF2-40B4-BE49-F238E27FC236}">
              <a16:creationId xmlns:a16="http://schemas.microsoft.com/office/drawing/2014/main" id="{EEF3E365-CD52-4BF2-A2F4-F52336EF8D0E}"/>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8" name="直線コネクタ 817">
          <a:extLst>
            <a:ext uri="{FF2B5EF4-FFF2-40B4-BE49-F238E27FC236}">
              <a16:creationId xmlns:a16="http://schemas.microsoft.com/office/drawing/2014/main" id="{05FBFA36-02E9-4DF9-9FC1-2ABB9B89263D}"/>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9" name="【消防施設】&#10;一人当たり面積最大値テキスト">
          <a:extLst>
            <a:ext uri="{FF2B5EF4-FFF2-40B4-BE49-F238E27FC236}">
              <a16:creationId xmlns:a16="http://schemas.microsoft.com/office/drawing/2014/main" id="{78628E10-59AA-4279-92BA-F86CFCE5C791}"/>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20" name="直線コネクタ 819">
          <a:extLst>
            <a:ext uri="{FF2B5EF4-FFF2-40B4-BE49-F238E27FC236}">
              <a16:creationId xmlns:a16="http://schemas.microsoft.com/office/drawing/2014/main" id="{A2E79705-6AB2-404B-8C52-61F9C2A14F9E}"/>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21" name="【消防施設】&#10;一人当たり面積平均値テキスト">
          <a:extLst>
            <a:ext uri="{FF2B5EF4-FFF2-40B4-BE49-F238E27FC236}">
              <a16:creationId xmlns:a16="http://schemas.microsoft.com/office/drawing/2014/main" id="{71B681B1-41EE-4E6D-B958-EBDB5FD1BAAE}"/>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2" name="フローチャート: 判断 821">
          <a:extLst>
            <a:ext uri="{FF2B5EF4-FFF2-40B4-BE49-F238E27FC236}">
              <a16:creationId xmlns:a16="http://schemas.microsoft.com/office/drawing/2014/main" id="{F06214A2-79B2-4B98-BC0F-1D767FD70C5F}"/>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3" name="フローチャート: 判断 822">
          <a:extLst>
            <a:ext uri="{FF2B5EF4-FFF2-40B4-BE49-F238E27FC236}">
              <a16:creationId xmlns:a16="http://schemas.microsoft.com/office/drawing/2014/main" id="{F5D3510C-B386-46BA-BD36-85A5B27FC9CE}"/>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6548</xdr:rowOff>
    </xdr:from>
    <xdr:ext cx="469744" cy="259045"/>
    <xdr:sp macro="" textlink="">
      <xdr:nvSpPr>
        <xdr:cNvPr id="824" name="n_1aveValue【消防施設】&#10;一人当たり面積">
          <a:extLst>
            <a:ext uri="{FF2B5EF4-FFF2-40B4-BE49-F238E27FC236}">
              <a16:creationId xmlns:a16="http://schemas.microsoft.com/office/drawing/2014/main" id="{A92D33DD-8F3F-4516-B6AA-50FDCBFDCA77}"/>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85271</xdr:rowOff>
    </xdr:from>
    <xdr:to>
      <xdr:col>107</xdr:col>
      <xdr:colOff>101600</xdr:colOff>
      <xdr:row>83</xdr:row>
      <xdr:rowOff>15421</xdr:rowOff>
    </xdr:to>
    <xdr:sp macro="" textlink="">
      <xdr:nvSpPr>
        <xdr:cNvPr id="825" name="フローチャート: 判断 824">
          <a:extLst>
            <a:ext uri="{FF2B5EF4-FFF2-40B4-BE49-F238E27FC236}">
              <a16:creationId xmlns:a16="http://schemas.microsoft.com/office/drawing/2014/main" id="{BFFECACF-7033-4317-B65F-E9ADFF66D3D5}"/>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6548</xdr:rowOff>
    </xdr:from>
    <xdr:ext cx="469744" cy="259045"/>
    <xdr:sp macro="" textlink="">
      <xdr:nvSpPr>
        <xdr:cNvPr id="826" name="n_2aveValue【消防施設】&#10;一人当たり面積">
          <a:extLst>
            <a:ext uri="{FF2B5EF4-FFF2-40B4-BE49-F238E27FC236}">
              <a16:creationId xmlns:a16="http://schemas.microsoft.com/office/drawing/2014/main" id="{7A0F3507-489A-4565-8768-57C3BE489CEC}"/>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117929</xdr:rowOff>
    </xdr:from>
    <xdr:to>
      <xdr:col>102</xdr:col>
      <xdr:colOff>165100</xdr:colOff>
      <xdr:row>83</xdr:row>
      <xdr:rowOff>48079</xdr:rowOff>
    </xdr:to>
    <xdr:sp macro="" textlink="">
      <xdr:nvSpPr>
        <xdr:cNvPr id="827" name="フローチャート: 判断 826">
          <a:extLst>
            <a:ext uri="{FF2B5EF4-FFF2-40B4-BE49-F238E27FC236}">
              <a16:creationId xmlns:a16="http://schemas.microsoft.com/office/drawing/2014/main" id="{69CABDE5-ABE9-40EA-8FC2-4BF16A853034}"/>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39206</xdr:rowOff>
    </xdr:from>
    <xdr:ext cx="469744" cy="259045"/>
    <xdr:sp macro="" textlink="">
      <xdr:nvSpPr>
        <xdr:cNvPr id="828" name="n_3aveValue【消防施設】&#10;一人当たり面積">
          <a:extLst>
            <a:ext uri="{FF2B5EF4-FFF2-40B4-BE49-F238E27FC236}">
              <a16:creationId xmlns:a16="http://schemas.microsoft.com/office/drawing/2014/main" id="{17101A76-1B58-4BB5-9DBB-A2D3C4A36AE5}"/>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117929</xdr:rowOff>
    </xdr:from>
    <xdr:to>
      <xdr:col>98</xdr:col>
      <xdr:colOff>38100</xdr:colOff>
      <xdr:row>83</xdr:row>
      <xdr:rowOff>48079</xdr:rowOff>
    </xdr:to>
    <xdr:sp macro="" textlink="">
      <xdr:nvSpPr>
        <xdr:cNvPr id="829" name="フローチャート: 判断 828">
          <a:extLst>
            <a:ext uri="{FF2B5EF4-FFF2-40B4-BE49-F238E27FC236}">
              <a16:creationId xmlns:a16="http://schemas.microsoft.com/office/drawing/2014/main" id="{2BB81EBE-5BDE-4C5D-A9FF-3E9813082423}"/>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39206</xdr:rowOff>
    </xdr:from>
    <xdr:ext cx="469744" cy="259045"/>
    <xdr:sp macro="" textlink="">
      <xdr:nvSpPr>
        <xdr:cNvPr id="830" name="n_4aveValue【消防施設】&#10;一人当たり面積">
          <a:extLst>
            <a:ext uri="{FF2B5EF4-FFF2-40B4-BE49-F238E27FC236}">
              <a16:creationId xmlns:a16="http://schemas.microsoft.com/office/drawing/2014/main" id="{EE710020-16A0-44AC-A37F-F78049E6A52B}"/>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B3B7A163-B0F1-4A86-809C-0C88AC69031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32" name="テキスト ボックス 831">
          <a:extLst>
            <a:ext uri="{FF2B5EF4-FFF2-40B4-BE49-F238E27FC236}">
              <a16:creationId xmlns:a16="http://schemas.microsoft.com/office/drawing/2014/main" id="{4E44E575-06F6-483B-83B4-8E4FB6931EF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33" name="テキスト ボックス 832">
          <a:extLst>
            <a:ext uri="{FF2B5EF4-FFF2-40B4-BE49-F238E27FC236}">
              <a16:creationId xmlns:a16="http://schemas.microsoft.com/office/drawing/2014/main" id="{E4DD7C57-5F3E-42BE-A4E2-23EE91FAD0B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4" name="テキスト ボックス 833">
          <a:extLst>
            <a:ext uri="{FF2B5EF4-FFF2-40B4-BE49-F238E27FC236}">
              <a16:creationId xmlns:a16="http://schemas.microsoft.com/office/drawing/2014/main" id="{C13E4767-73A4-4DD0-A500-1B9FE1B1B68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5" name="テキスト ボックス 834">
          <a:extLst>
            <a:ext uri="{FF2B5EF4-FFF2-40B4-BE49-F238E27FC236}">
              <a16:creationId xmlns:a16="http://schemas.microsoft.com/office/drawing/2014/main" id="{6B8BE114-CE2D-4E4C-B5A0-5BE489EFEE3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11793</xdr:rowOff>
    </xdr:from>
    <xdr:to>
      <xdr:col>116</xdr:col>
      <xdr:colOff>114300</xdr:colOff>
      <xdr:row>79</xdr:row>
      <xdr:rowOff>113393</xdr:rowOff>
    </xdr:to>
    <xdr:sp macro="" textlink="">
      <xdr:nvSpPr>
        <xdr:cNvPr id="836" name="楕円 835">
          <a:extLst>
            <a:ext uri="{FF2B5EF4-FFF2-40B4-BE49-F238E27FC236}">
              <a16:creationId xmlns:a16="http://schemas.microsoft.com/office/drawing/2014/main" id="{2D820E9A-4116-4656-92BF-A8072BA32350}"/>
            </a:ext>
          </a:extLst>
        </xdr:cNvPr>
        <xdr:cNvSpPr/>
      </xdr:nvSpPr>
      <xdr:spPr>
        <a:xfrm>
          <a:off x="19897725" y="12800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34670</xdr:rowOff>
    </xdr:from>
    <xdr:ext cx="469744" cy="259045"/>
    <xdr:sp macro="" textlink="">
      <xdr:nvSpPr>
        <xdr:cNvPr id="837" name="【消防施設】&#10;一人当たり面積該当値テキスト">
          <a:extLst>
            <a:ext uri="{FF2B5EF4-FFF2-40B4-BE49-F238E27FC236}">
              <a16:creationId xmlns:a16="http://schemas.microsoft.com/office/drawing/2014/main" id="{C0BF00A5-1CEC-430C-A7DA-C21E329C8FEC}"/>
            </a:ext>
          </a:extLst>
        </xdr:cNvPr>
        <xdr:cNvSpPr txBox="1"/>
      </xdr:nvSpPr>
      <xdr:spPr>
        <a:xfrm>
          <a:off x="19992975" y="126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11793</xdr:rowOff>
    </xdr:from>
    <xdr:to>
      <xdr:col>112</xdr:col>
      <xdr:colOff>38100</xdr:colOff>
      <xdr:row>79</xdr:row>
      <xdr:rowOff>113393</xdr:rowOff>
    </xdr:to>
    <xdr:sp macro="" textlink="">
      <xdr:nvSpPr>
        <xdr:cNvPr id="838" name="楕円 837">
          <a:extLst>
            <a:ext uri="{FF2B5EF4-FFF2-40B4-BE49-F238E27FC236}">
              <a16:creationId xmlns:a16="http://schemas.microsoft.com/office/drawing/2014/main" id="{973BC723-E5AC-4607-B451-7F6FADCC7F3D}"/>
            </a:ext>
          </a:extLst>
        </xdr:cNvPr>
        <xdr:cNvSpPr/>
      </xdr:nvSpPr>
      <xdr:spPr>
        <a:xfrm>
          <a:off x="19154775" y="128006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62593</xdr:rowOff>
    </xdr:from>
    <xdr:to>
      <xdr:col>116</xdr:col>
      <xdr:colOff>63500</xdr:colOff>
      <xdr:row>79</xdr:row>
      <xdr:rowOff>62593</xdr:rowOff>
    </xdr:to>
    <xdr:cxnSp macro="">
      <xdr:nvCxnSpPr>
        <xdr:cNvPr id="839" name="直線コネクタ 838">
          <a:extLst>
            <a:ext uri="{FF2B5EF4-FFF2-40B4-BE49-F238E27FC236}">
              <a16:creationId xmlns:a16="http://schemas.microsoft.com/office/drawing/2014/main" id="{5036C266-A9D5-4181-A58D-AD7F53C29963}"/>
            </a:ext>
          </a:extLst>
        </xdr:cNvPr>
        <xdr:cNvCxnSpPr/>
      </xdr:nvCxnSpPr>
      <xdr:spPr>
        <a:xfrm>
          <a:off x="19202400" y="12857843"/>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840" name="楕円 839">
          <a:extLst>
            <a:ext uri="{FF2B5EF4-FFF2-40B4-BE49-F238E27FC236}">
              <a16:creationId xmlns:a16="http://schemas.microsoft.com/office/drawing/2014/main" id="{23972545-E674-4D0B-80B5-F95C78B9B2DE}"/>
            </a:ext>
          </a:extLst>
        </xdr:cNvPr>
        <xdr:cNvSpPr/>
      </xdr:nvSpPr>
      <xdr:spPr>
        <a:xfrm>
          <a:off x="18345150" y="12800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62593</xdr:rowOff>
    </xdr:to>
    <xdr:cxnSp macro="">
      <xdr:nvCxnSpPr>
        <xdr:cNvPr id="841" name="直線コネクタ 840">
          <a:extLst>
            <a:ext uri="{FF2B5EF4-FFF2-40B4-BE49-F238E27FC236}">
              <a16:creationId xmlns:a16="http://schemas.microsoft.com/office/drawing/2014/main" id="{7A4459F5-E922-4F69-90DA-E528EADC2683}"/>
            </a:ext>
          </a:extLst>
        </xdr:cNvPr>
        <xdr:cNvCxnSpPr/>
      </xdr:nvCxnSpPr>
      <xdr:spPr>
        <a:xfrm>
          <a:off x="18392775" y="128578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11793</xdr:rowOff>
    </xdr:from>
    <xdr:to>
      <xdr:col>102</xdr:col>
      <xdr:colOff>165100</xdr:colOff>
      <xdr:row>79</xdr:row>
      <xdr:rowOff>113393</xdr:rowOff>
    </xdr:to>
    <xdr:sp macro="" textlink="">
      <xdr:nvSpPr>
        <xdr:cNvPr id="842" name="楕円 841">
          <a:extLst>
            <a:ext uri="{FF2B5EF4-FFF2-40B4-BE49-F238E27FC236}">
              <a16:creationId xmlns:a16="http://schemas.microsoft.com/office/drawing/2014/main" id="{C1EDB83A-80BC-4A29-A287-433D4B49D461}"/>
            </a:ext>
          </a:extLst>
        </xdr:cNvPr>
        <xdr:cNvSpPr/>
      </xdr:nvSpPr>
      <xdr:spPr>
        <a:xfrm>
          <a:off x="17554575" y="128006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62593</xdr:rowOff>
    </xdr:to>
    <xdr:cxnSp macro="">
      <xdr:nvCxnSpPr>
        <xdr:cNvPr id="843" name="直線コネクタ 842">
          <a:extLst>
            <a:ext uri="{FF2B5EF4-FFF2-40B4-BE49-F238E27FC236}">
              <a16:creationId xmlns:a16="http://schemas.microsoft.com/office/drawing/2014/main" id="{4377D201-9029-4C08-8A89-4B777AF2BD66}"/>
            </a:ext>
          </a:extLst>
        </xdr:cNvPr>
        <xdr:cNvCxnSpPr/>
      </xdr:nvCxnSpPr>
      <xdr:spPr>
        <a:xfrm>
          <a:off x="17602200" y="128578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44" name="楕円 843">
          <a:extLst>
            <a:ext uri="{FF2B5EF4-FFF2-40B4-BE49-F238E27FC236}">
              <a16:creationId xmlns:a16="http://schemas.microsoft.com/office/drawing/2014/main" id="{84575E9D-C8E1-416B-82EB-7BAE7BD7E185}"/>
            </a:ext>
          </a:extLst>
        </xdr:cNvPr>
        <xdr:cNvSpPr/>
      </xdr:nvSpPr>
      <xdr:spPr>
        <a:xfrm>
          <a:off x="167544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62593</xdr:rowOff>
    </xdr:from>
    <xdr:to>
      <xdr:col>102</xdr:col>
      <xdr:colOff>114300</xdr:colOff>
      <xdr:row>79</xdr:row>
      <xdr:rowOff>95250</xdr:rowOff>
    </xdr:to>
    <xdr:cxnSp macro="">
      <xdr:nvCxnSpPr>
        <xdr:cNvPr id="845" name="直線コネクタ 844">
          <a:extLst>
            <a:ext uri="{FF2B5EF4-FFF2-40B4-BE49-F238E27FC236}">
              <a16:creationId xmlns:a16="http://schemas.microsoft.com/office/drawing/2014/main" id="{5A17CBD1-0D01-4AD8-ACE8-C1E638FFA4E7}"/>
            </a:ext>
          </a:extLst>
        </xdr:cNvPr>
        <xdr:cNvCxnSpPr/>
      </xdr:nvCxnSpPr>
      <xdr:spPr>
        <a:xfrm flipV="1">
          <a:off x="16802100" y="12857843"/>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129920</xdr:rowOff>
    </xdr:from>
    <xdr:ext cx="469744" cy="259045"/>
    <xdr:sp macro="" textlink="">
      <xdr:nvSpPr>
        <xdr:cNvPr id="846" name="n_1mainValue【消防施設】&#10;一人当たり面積">
          <a:extLst>
            <a:ext uri="{FF2B5EF4-FFF2-40B4-BE49-F238E27FC236}">
              <a16:creationId xmlns:a16="http://schemas.microsoft.com/office/drawing/2014/main" id="{95FD4E77-1434-4C8B-A16E-1F5833805F0D}"/>
            </a:ext>
          </a:extLst>
        </xdr:cNvPr>
        <xdr:cNvSpPr txBox="1"/>
      </xdr:nvSpPr>
      <xdr:spPr>
        <a:xfrm>
          <a:off x="189834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847" name="n_2mainValue【消防施設】&#10;一人当たり面積">
          <a:extLst>
            <a:ext uri="{FF2B5EF4-FFF2-40B4-BE49-F238E27FC236}">
              <a16:creationId xmlns:a16="http://schemas.microsoft.com/office/drawing/2014/main" id="{71B55F28-E16E-4362-A1A7-4AF513CAF4DB}"/>
            </a:ext>
          </a:extLst>
        </xdr:cNvPr>
        <xdr:cNvSpPr txBox="1"/>
      </xdr:nvSpPr>
      <xdr:spPr>
        <a:xfrm>
          <a:off x="181833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129920</xdr:rowOff>
    </xdr:from>
    <xdr:ext cx="469744" cy="259045"/>
    <xdr:sp macro="" textlink="">
      <xdr:nvSpPr>
        <xdr:cNvPr id="848" name="n_3mainValue【消防施設】&#10;一人当たり面積">
          <a:extLst>
            <a:ext uri="{FF2B5EF4-FFF2-40B4-BE49-F238E27FC236}">
              <a16:creationId xmlns:a16="http://schemas.microsoft.com/office/drawing/2014/main" id="{356C67EC-EB17-4969-BC2F-6E0B2A1A6E02}"/>
            </a:ext>
          </a:extLst>
        </xdr:cNvPr>
        <xdr:cNvSpPr txBox="1"/>
      </xdr:nvSpPr>
      <xdr:spPr>
        <a:xfrm>
          <a:off x="173832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49" name="n_4mainValue【消防施設】&#10;一人当たり面積">
          <a:extLst>
            <a:ext uri="{FF2B5EF4-FFF2-40B4-BE49-F238E27FC236}">
              <a16:creationId xmlns:a16="http://schemas.microsoft.com/office/drawing/2014/main" id="{F60C3001-8331-4E1B-A3A8-EA51950D92A3}"/>
            </a:ext>
          </a:extLst>
        </xdr:cNvPr>
        <xdr:cNvSpPr txBox="1"/>
      </xdr:nvSpPr>
      <xdr:spPr>
        <a:xfrm>
          <a:off x="16592627"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F63A9BC2-3AA4-43B9-9C22-8444CAB7520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74C7A82E-9998-4336-9326-783BFAB191D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5C674D9C-C6FD-4A8C-9452-FE6ED3E75E68}"/>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383F9DAF-C149-4050-8262-ABBABE5A3069}"/>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BCD9FCA7-EB76-4ABD-9065-A1CE4FC1A5C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01D08656-BDC7-484B-8D5F-B2E15DE3D18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BAC6C7B0-7968-40F1-B6DF-A33296F33A70}"/>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BFB7957F-10D3-4E09-A1E8-A31C95E7BA4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81394759-AB94-49D8-A3BC-B83B275D625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523B481E-CC7B-4B01-868C-22ED0B01E7C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5CED7AE4-0A63-4E9A-A943-617FCF7AF966}"/>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1" name="直線コネクタ 860">
          <a:extLst>
            <a:ext uri="{FF2B5EF4-FFF2-40B4-BE49-F238E27FC236}">
              <a16:creationId xmlns:a16="http://schemas.microsoft.com/office/drawing/2014/main" id="{A016AD10-06E7-4C34-8DCB-1DF106AB56F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2" name="テキスト ボックス 861">
          <a:extLst>
            <a:ext uri="{FF2B5EF4-FFF2-40B4-BE49-F238E27FC236}">
              <a16:creationId xmlns:a16="http://schemas.microsoft.com/office/drawing/2014/main" id="{BFC4EC02-E739-40BB-BB00-5CEA6DE80A4E}"/>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3" name="直線コネクタ 862">
          <a:extLst>
            <a:ext uri="{FF2B5EF4-FFF2-40B4-BE49-F238E27FC236}">
              <a16:creationId xmlns:a16="http://schemas.microsoft.com/office/drawing/2014/main" id="{9B83F96A-CC9F-4AB3-9743-D5B34DEC23AA}"/>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4" name="テキスト ボックス 863">
          <a:extLst>
            <a:ext uri="{FF2B5EF4-FFF2-40B4-BE49-F238E27FC236}">
              <a16:creationId xmlns:a16="http://schemas.microsoft.com/office/drawing/2014/main" id="{7F12A660-1B99-4563-8469-6E25C2655FC6}"/>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5" name="直線コネクタ 864">
          <a:extLst>
            <a:ext uri="{FF2B5EF4-FFF2-40B4-BE49-F238E27FC236}">
              <a16:creationId xmlns:a16="http://schemas.microsoft.com/office/drawing/2014/main" id="{DD299378-7D93-4818-9D9C-2066BFCB5338}"/>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6" name="テキスト ボックス 865">
          <a:extLst>
            <a:ext uri="{FF2B5EF4-FFF2-40B4-BE49-F238E27FC236}">
              <a16:creationId xmlns:a16="http://schemas.microsoft.com/office/drawing/2014/main" id="{D0A15CAF-5B1A-4E5D-900C-9CDF408F934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7" name="直線コネクタ 866">
          <a:extLst>
            <a:ext uri="{FF2B5EF4-FFF2-40B4-BE49-F238E27FC236}">
              <a16:creationId xmlns:a16="http://schemas.microsoft.com/office/drawing/2014/main" id="{5DC0311A-F605-4059-9C95-E246DE7D2E83}"/>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8" name="テキスト ボックス 867">
          <a:extLst>
            <a:ext uri="{FF2B5EF4-FFF2-40B4-BE49-F238E27FC236}">
              <a16:creationId xmlns:a16="http://schemas.microsoft.com/office/drawing/2014/main" id="{675B6F6E-A19C-4BC2-8C58-686EBD6DEC82}"/>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9" name="直線コネクタ 868">
          <a:extLst>
            <a:ext uri="{FF2B5EF4-FFF2-40B4-BE49-F238E27FC236}">
              <a16:creationId xmlns:a16="http://schemas.microsoft.com/office/drawing/2014/main" id="{5EE47869-191A-453C-B70D-9A6D36FE05D5}"/>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70" name="テキスト ボックス 869">
          <a:extLst>
            <a:ext uri="{FF2B5EF4-FFF2-40B4-BE49-F238E27FC236}">
              <a16:creationId xmlns:a16="http://schemas.microsoft.com/office/drawing/2014/main" id="{1AC55003-11DA-4473-A362-6E2C6C3AB596}"/>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2D81B291-B1B3-4E7D-9BEE-FB5F2FDD131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2" name="テキスト ボックス 871">
          <a:extLst>
            <a:ext uri="{FF2B5EF4-FFF2-40B4-BE49-F238E27FC236}">
              <a16:creationId xmlns:a16="http://schemas.microsoft.com/office/drawing/2014/main" id="{B8A3A0E8-E1EE-40A8-AA24-9ADA0F3121D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DA442A20-7F7F-4D16-8972-8EE300F27DC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4" name="直線コネクタ 873">
          <a:extLst>
            <a:ext uri="{FF2B5EF4-FFF2-40B4-BE49-F238E27FC236}">
              <a16:creationId xmlns:a16="http://schemas.microsoft.com/office/drawing/2014/main" id="{E953E904-07B1-4112-ACDC-9DD8243F81AF}"/>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5" name="【庁舎】&#10;有形固定資産減価償却率最小値テキスト">
          <a:extLst>
            <a:ext uri="{FF2B5EF4-FFF2-40B4-BE49-F238E27FC236}">
              <a16:creationId xmlns:a16="http://schemas.microsoft.com/office/drawing/2014/main" id="{AB7AAF4F-3807-4D64-AB4A-A348877C4548}"/>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6" name="直線コネクタ 875">
          <a:extLst>
            <a:ext uri="{FF2B5EF4-FFF2-40B4-BE49-F238E27FC236}">
              <a16:creationId xmlns:a16="http://schemas.microsoft.com/office/drawing/2014/main" id="{6016E889-A52C-494D-9913-96BCC5FC0316}"/>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7" name="【庁舎】&#10;有形固定資産減価償却率最大値テキスト">
          <a:extLst>
            <a:ext uri="{FF2B5EF4-FFF2-40B4-BE49-F238E27FC236}">
              <a16:creationId xmlns:a16="http://schemas.microsoft.com/office/drawing/2014/main" id="{CE509CFE-4A13-4E50-9891-43CA8124ABC8}"/>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8" name="直線コネクタ 877">
          <a:extLst>
            <a:ext uri="{FF2B5EF4-FFF2-40B4-BE49-F238E27FC236}">
              <a16:creationId xmlns:a16="http://schemas.microsoft.com/office/drawing/2014/main" id="{CEFC7DB0-8665-4FA1-A392-C5AE384D86FD}"/>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9" name="【庁舎】&#10;有形固定資産減価償却率平均値テキスト">
          <a:extLst>
            <a:ext uri="{FF2B5EF4-FFF2-40B4-BE49-F238E27FC236}">
              <a16:creationId xmlns:a16="http://schemas.microsoft.com/office/drawing/2014/main" id="{EBBEA253-FCF3-428E-AAEB-5EDEBEE4C4F7}"/>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80" name="フローチャート: 判断 879">
          <a:extLst>
            <a:ext uri="{FF2B5EF4-FFF2-40B4-BE49-F238E27FC236}">
              <a16:creationId xmlns:a16="http://schemas.microsoft.com/office/drawing/2014/main" id="{C47D9F72-E044-4616-8886-50519439DB3D}"/>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81" name="フローチャート: 判断 880">
          <a:extLst>
            <a:ext uri="{FF2B5EF4-FFF2-40B4-BE49-F238E27FC236}">
              <a16:creationId xmlns:a16="http://schemas.microsoft.com/office/drawing/2014/main" id="{812E4CDD-A206-48DD-A73E-C48EB77CA603}"/>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90188</xdr:rowOff>
    </xdr:from>
    <xdr:ext cx="405111" cy="259045"/>
    <xdr:sp macro="" textlink="">
      <xdr:nvSpPr>
        <xdr:cNvPr id="882" name="n_1aveValue【庁舎】&#10;有形固定資産減価償却率">
          <a:extLst>
            <a:ext uri="{FF2B5EF4-FFF2-40B4-BE49-F238E27FC236}">
              <a16:creationId xmlns:a16="http://schemas.microsoft.com/office/drawing/2014/main" id="{B3C29E91-745E-4711-8638-4845A75F3FA4}"/>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36830</xdr:rowOff>
    </xdr:from>
    <xdr:to>
      <xdr:col>76</xdr:col>
      <xdr:colOff>165100</xdr:colOff>
      <xdr:row>105</xdr:row>
      <xdr:rowOff>138430</xdr:rowOff>
    </xdr:to>
    <xdr:sp macro="" textlink="">
      <xdr:nvSpPr>
        <xdr:cNvPr id="883" name="フローチャート: 判断 882">
          <a:extLst>
            <a:ext uri="{FF2B5EF4-FFF2-40B4-BE49-F238E27FC236}">
              <a16:creationId xmlns:a16="http://schemas.microsoft.com/office/drawing/2014/main" id="{E88F23DF-2A48-4C6B-B165-4A6542182334}"/>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154957</xdr:rowOff>
    </xdr:from>
    <xdr:ext cx="405111" cy="259045"/>
    <xdr:sp macro="" textlink="">
      <xdr:nvSpPr>
        <xdr:cNvPr id="884" name="n_2aveValue【庁舎】&#10;有形固定資産減価償却率">
          <a:extLst>
            <a:ext uri="{FF2B5EF4-FFF2-40B4-BE49-F238E27FC236}">
              <a16:creationId xmlns:a16="http://schemas.microsoft.com/office/drawing/2014/main" id="{F7EFE613-498F-4B3C-BC9B-954BC6101ED6}"/>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71120</xdr:rowOff>
    </xdr:from>
    <xdr:to>
      <xdr:col>72</xdr:col>
      <xdr:colOff>38100</xdr:colOff>
      <xdr:row>106</xdr:row>
      <xdr:rowOff>1270</xdr:rowOff>
    </xdr:to>
    <xdr:sp macro="" textlink="">
      <xdr:nvSpPr>
        <xdr:cNvPr id="885" name="フローチャート: 判断 884">
          <a:extLst>
            <a:ext uri="{FF2B5EF4-FFF2-40B4-BE49-F238E27FC236}">
              <a16:creationId xmlns:a16="http://schemas.microsoft.com/office/drawing/2014/main" id="{41E30634-A696-4796-964C-CC5740664B87}"/>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17797</xdr:rowOff>
    </xdr:from>
    <xdr:ext cx="405111" cy="259045"/>
    <xdr:sp macro="" textlink="">
      <xdr:nvSpPr>
        <xdr:cNvPr id="886" name="n_3aveValue【庁舎】&#10;有形固定資産減価償却率">
          <a:extLst>
            <a:ext uri="{FF2B5EF4-FFF2-40B4-BE49-F238E27FC236}">
              <a16:creationId xmlns:a16="http://schemas.microsoft.com/office/drawing/2014/main" id="{3D94B28F-9231-4F72-B9C7-83230A1FC5AF}"/>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40639</xdr:rowOff>
    </xdr:from>
    <xdr:to>
      <xdr:col>67</xdr:col>
      <xdr:colOff>101600</xdr:colOff>
      <xdr:row>105</xdr:row>
      <xdr:rowOff>142239</xdr:rowOff>
    </xdr:to>
    <xdr:sp macro="" textlink="">
      <xdr:nvSpPr>
        <xdr:cNvPr id="887" name="フローチャート: 判断 886">
          <a:extLst>
            <a:ext uri="{FF2B5EF4-FFF2-40B4-BE49-F238E27FC236}">
              <a16:creationId xmlns:a16="http://schemas.microsoft.com/office/drawing/2014/main" id="{D6E017FE-BBD1-47A6-9F91-603ECAD22350}"/>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158766</xdr:rowOff>
    </xdr:from>
    <xdr:ext cx="405111" cy="259045"/>
    <xdr:sp macro="" textlink="">
      <xdr:nvSpPr>
        <xdr:cNvPr id="888" name="n_4aveValue【庁舎】&#10;有形固定資産減価償却率">
          <a:extLst>
            <a:ext uri="{FF2B5EF4-FFF2-40B4-BE49-F238E27FC236}">
              <a16:creationId xmlns:a16="http://schemas.microsoft.com/office/drawing/2014/main" id="{A6850A87-FD16-47D5-9A32-517827AF2732}"/>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468580B8-A7D2-438C-85C3-E3A6809BBC2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99CE0E1A-0247-434B-BB56-330984A49309}"/>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76918EC3-9C74-4330-9754-0158FE746C9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84E51DA3-F8F3-481F-AF8E-F476522D1F7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F9F4A8D5-9CD1-44E9-87A6-66CFD360E36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94" name="楕円 893">
          <a:extLst>
            <a:ext uri="{FF2B5EF4-FFF2-40B4-BE49-F238E27FC236}">
              <a16:creationId xmlns:a16="http://schemas.microsoft.com/office/drawing/2014/main" id="{83A0B2FE-A970-4A09-8038-740BA5111063}"/>
            </a:ext>
          </a:extLst>
        </xdr:cNvPr>
        <xdr:cNvSpPr/>
      </xdr:nvSpPr>
      <xdr:spPr>
        <a:xfrm>
          <a:off x="14649450" y="170046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95" name="【庁舎】&#10;有形固定資産減価償却率該当値テキスト">
          <a:extLst>
            <a:ext uri="{FF2B5EF4-FFF2-40B4-BE49-F238E27FC236}">
              <a16:creationId xmlns:a16="http://schemas.microsoft.com/office/drawing/2014/main" id="{29BCC511-2C2B-434C-B5DC-E3EFDB8CBE45}"/>
            </a:ext>
          </a:extLst>
        </xdr:cNvPr>
        <xdr:cNvSpPr txBox="1"/>
      </xdr:nvSpPr>
      <xdr:spPr>
        <a:xfrm>
          <a:off x="14735175"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135889</xdr:rowOff>
    </xdr:from>
    <xdr:to>
      <xdr:col>81</xdr:col>
      <xdr:colOff>101600</xdr:colOff>
      <xdr:row>108</xdr:row>
      <xdr:rowOff>66039</xdr:rowOff>
    </xdr:to>
    <xdr:sp macro="" textlink="">
      <xdr:nvSpPr>
        <xdr:cNvPr id="896" name="楕円 895">
          <a:extLst>
            <a:ext uri="{FF2B5EF4-FFF2-40B4-BE49-F238E27FC236}">
              <a16:creationId xmlns:a16="http://schemas.microsoft.com/office/drawing/2014/main" id="{38D5C1BC-D483-4B72-8CDC-4DAA0CADBE52}"/>
            </a:ext>
          </a:extLst>
        </xdr:cNvPr>
        <xdr:cNvSpPr/>
      </xdr:nvSpPr>
      <xdr:spPr>
        <a:xfrm>
          <a:off x="13887450" y="174618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108</xdr:row>
      <xdr:rowOff>15239</xdr:rowOff>
    </xdr:to>
    <xdr:cxnSp macro="">
      <xdr:nvCxnSpPr>
        <xdr:cNvPr id="897" name="直線コネクタ 896">
          <a:extLst>
            <a:ext uri="{FF2B5EF4-FFF2-40B4-BE49-F238E27FC236}">
              <a16:creationId xmlns:a16="http://schemas.microsoft.com/office/drawing/2014/main" id="{A08CF129-F295-4071-A0A3-4BDD4C5FD1C1}"/>
            </a:ext>
          </a:extLst>
        </xdr:cNvPr>
        <xdr:cNvCxnSpPr/>
      </xdr:nvCxnSpPr>
      <xdr:spPr>
        <a:xfrm flipV="1">
          <a:off x="13935075" y="17052289"/>
          <a:ext cx="762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166370</xdr:rowOff>
    </xdr:from>
    <xdr:to>
      <xdr:col>76</xdr:col>
      <xdr:colOff>165100</xdr:colOff>
      <xdr:row>108</xdr:row>
      <xdr:rowOff>96520</xdr:rowOff>
    </xdr:to>
    <xdr:sp macro="" textlink="">
      <xdr:nvSpPr>
        <xdr:cNvPr id="898" name="楕円 897">
          <a:extLst>
            <a:ext uri="{FF2B5EF4-FFF2-40B4-BE49-F238E27FC236}">
              <a16:creationId xmlns:a16="http://schemas.microsoft.com/office/drawing/2014/main" id="{487A4DF2-A936-4DFC-9819-8C60DBDA2304}"/>
            </a:ext>
          </a:extLst>
        </xdr:cNvPr>
        <xdr:cNvSpPr/>
      </xdr:nvSpPr>
      <xdr:spPr>
        <a:xfrm>
          <a:off x="13096875" y="17489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15239</xdr:rowOff>
    </xdr:from>
    <xdr:to>
      <xdr:col>81</xdr:col>
      <xdr:colOff>50800</xdr:colOff>
      <xdr:row>108</xdr:row>
      <xdr:rowOff>45720</xdr:rowOff>
    </xdr:to>
    <xdr:cxnSp macro="">
      <xdr:nvCxnSpPr>
        <xdr:cNvPr id="899" name="直線コネクタ 898">
          <a:extLst>
            <a:ext uri="{FF2B5EF4-FFF2-40B4-BE49-F238E27FC236}">
              <a16:creationId xmlns:a16="http://schemas.microsoft.com/office/drawing/2014/main" id="{CDC4A9DB-DFF9-434E-BA62-B6871EAC68F0}"/>
            </a:ext>
          </a:extLst>
        </xdr:cNvPr>
        <xdr:cNvCxnSpPr/>
      </xdr:nvCxnSpPr>
      <xdr:spPr>
        <a:xfrm flipV="1">
          <a:off x="13144500" y="17499964"/>
          <a:ext cx="79057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116839</xdr:rowOff>
    </xdr:from>
    <xdr:to>
      <xdr:col>72</xdr:col>
      <xdr:colOff>38100</xdr:colOff>
      <xdr:row>109</xdr:row>
      <xdr:rowOff>46989</xdr:rowOff>
    </xdr:to>
    <xdr:sp macro="" textlink="">
      <xdr:nvSpPr>
        <xdr:cNvPr id="900" name="楕円 899">
          <a:extLst>
            <a:ext uri="{FF2B5EF4-FFF2-40B4-BE49-F238E27FC236}">
              <a16:creationId xmlns:a16="http://schemas.microsoft.com/office/drawing/2014/main" id="{B682EE57-D126-4CBA-BD39-D71DBDE966E4}"/>
            </a:ext>
          </a:extLst>
        </xdr:cNvPr>
        <xdr:cNvSpPr/>
      </xdr:nvSpPr>
      <xdr:spPr>
        <a:xfrm>
          <a:off x="12296775" y="17604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45720</xdr:rowOff>
    </xdr:from>
    <xdr:to>
      <xdr:col>76</xdr:col>
      <xdr:colOff>114300</xdr:colOff>
      <xdr:row>108</xdr:row>
      <xdr:rowOff>167639</xdr:rowOff>
    </xdr:to>
    <xdr:cxnSp macro="">
      <xdr:nvCxnSpPr>
        <xdr:cNvPr id="901" name="直線コネクタ 900">
          <a:extLst>
            <a:ext uri="{FF2B5EF4-FFF2-40B4-BE49-F238E27FC236}">
              <a16:creationId xmlns:a16="http://schemas.microsoft.com/office/drawing/2014/main" id="{A6F60097-11BF-4B39-97A9-6F4A539378BF}"/>
            </a:ext>
          </a:extLst>
        </xdr:cNvPr>
        <xdr:cNvCxnSpPr/>
      </xdr:nvCxnSpPr>
      <xdr:spPr>
        <a:xfrm flipV="1">
          <a:off x="12344400" y="17536795"/>
          <a:ext cx="8001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63500</xdr:rowOff>
    </xdr:from>
    <xdr:to>
      <xdr:col>67</xdr:col>
      <xdr:colOff>101600</xdr:colOff>
      <xdr:row>108</xdr:row>
      <xdr:rowOff>165100</xdr:rowOff>
    </xdr:to>
    <xdr:sp macro="" textlink="">
      <xdr:nvSpPr>
        <xdr:cNvPr id="902" name="楕円 901">
          <a:extLst>
            <a:ext uri="{FF2B5EF4-FFF2-40B4-BE49-F238E27FC236}">
              <a16:creationId xmlns:a16="http://schemas.microsoft.com/office/drawing/2014/main" id="{17FFD31A-4828-4918-A661-741312D43AD6}"/>
            </a:ext>
          </a:extLst>
        </xdr:cNvPr>
        <xdr:cNvSpPr/>
      </xdr:nvSpPr>
      <xdr:spPr>
        <a:xfrm>
          <a:off x="11487150" y="1755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114300</xdr:rowOff>
    </xdr:from>
    <xdr:to>
      <xdr:col>71</xdr:col>
      <xdr:colOff>177800</xdr:colOff>
      <xdr:row>108</xdr:row>
      <xdr:rowOff>167639</xdr:rowOff>
    </xdr:to>
    <xdr:cxnSp macro="">
      <xdr:nvCxnSpPr>
        <xdr:cNvPr id="903" name="直線コネクタ 902">
          <a:extLst>
            <a:ext uri="{FF2B5EF4-FFF2-40B4-BE49-F238E27FC236}">
              <a16:creationId xmlns:a16="http://schemas.microsoft.com/office/drawing/2014/main" id="{4667AD26-B85F-45E2-93AF-3931567D1355}"/>
            </a:ext>
          </a:extLst>
        </xdr:cNvPr>
        <xdr:cNvCxnSpPr/>
      </xdr:nvCxnSpPr>
      <xdr:spPr>
        <a:xfrm>
          <a:off x="11534775" y="17602200"/>
          <a:ext cx="80962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57166</xdr:rowOff>
    </xdr:from>
    <xdr:ext cx="405111" cy="259045"/>
    <xdr:sp macro="" textlink="">
      <xdr:nvSpPr>
        <xdr:cNvPr id="904" name="n_1mainValue【庁舎】&#10;有形固定資産減価償却率">
          <a:extLst>
            <a:ext uri="{FF2B5EF4-FFF2-40B4-BE49-F238E27FC236}">
              <a16:creationId xmlns:a16="http://schemas.microsoft.com/office/drawing/2014/main" id="{CE34E68A-E2A2-481A-BACC-E8C2244F58F6}"/>
            </a:ext>
          </a:extLst>
        </xdr:cNvPr>
        <xdr:cNvSpPr txBox="1"/>
      </xdr:nvSpPr>
      <xdr:spPr>
        <a:xfrm>
          <a:off x="13745219"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87647</xdr:rowOff>
    </xdr:from>
    <xdr:ext cx="405111" cy="259045"/>
    <xdr:sp macro="" textlink="">
      <xdr:nvSpPr>
        <xdr:cNvPr id="905" name="n_2mainValue【庁舎】&#10;有形固定資産減価償却率">
          <a:extLst>
            <a:ext uri="{FF2B5EF4-FFF2-40B4-BE49-F238E27FC236}">
              <a16:creationId xmlns:a16="http://schemas.microsoft.com/office/drawing/2014/main" id="{5431034E-A2A5-43CD-877E-E0ABE2741C4C}"/>
            </a:ext>
          </a:extLst>
        </xdr:cNvPr>
        <xdr:cNvSpPr txBox="1"/>
      </xdr:nvSpPr>
      <xdr:spPr>
        <a:xfrm>
          <a:off x="12964169"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38116</xdr:rowOff>
    </xdr:from>
    <xdr:ext cx="405111" cy="259045"/>
    <xdr:sp macro="" textlink="">
      <xdr:nvSpPr>
        <xdr:cNvPr id="906" name="n_3mainValue【庁舎】&#10;有形固定資産減価償却率">
          <a:extLst>
            <a:ext uri="{FF2B5EF4-FFF2-40B4-BE49-F238E27FC236}">
              <a16:creationId xmlns:a16="http://schemas.microsoft.com/office/drawing/2014/main" id="{6295A422-4D48-42C7-BEF1-E7C258233F74}"/>
            </a:ext>
          </a:extLst>
        </xdr:cNvPr>
        <xdr:cNvSpPr txBox="1"/>
      </xdr:nvSpPr>
      <xdr:spPr>
        <a:xfrm>
          <a:off x="12164069"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156227</xdr:rowOff>
    </xdr:from>
    <xdr:ext cx="405111" cy="259045"/>
    <xdr:sp macro="" textlink="">
      <xdr:nvSpPr>
        <xdr:cNvPr id="907" name="n_4mainValue【庁舎】&#10;有形固定資産減価償却率">
          <a:extLst>
            <a:ext uri="{FF2B5EF4-FFF2-40B4-BE49-F238E27FC236}">
              <a16:creationId xmlns:a16="http://schemas.microsoft.com/office/drawing/2014/main" id="{D47C2970-C5D1-4893-94FB-0E012B9D9EE6}"/>
            </a:ext>
          </a:extLst>
        </xdr:cNvPr>
        <xdr:cNvSpPr txBox="1"/>
      </xdr:nvSpPr>
      <xdr:spPr>
        <a:xfrm>
          <a:off x="11354444" y="1764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A37D5F48-3687-4009-9DEE-06B0369B4DD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97FC585A-557E-48A9-8A28-A5D83D52287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371E470F-5C4A-4BE2-AA6C-29C7CFA050D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204DCBAA-6425-4546-9755-B0550E1B54B0}"/>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1B71A7C2-8B67-45C9-9D82-CAE9A555BDC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CD6DEF4A-DCCE-44CD-89E6-F0B3626CBC3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16BB32BD-C3F0-46D1-8EBC-CA6FA8B5E5D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E5F4CB8B-0F1E-4096-856C-42CF43C5258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2FE4B777-95C2-4652-B16B-4FCEEDFFBE32}"/>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CD9706EC-52EA-416F-914F-6BCC60A0018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8" name="テキスト ボックス 917">
          <a:extLst>
            <a:ext uri="{FF2B5EF4-FFF2-40B4-BE49-F238E27FC236}">
              <a16:creationId xmlns:a16="http://schemas.microsoft.com/office/drawing/2014/main" id="{894966B4-9EFB-41EE-B2A6-D7574F7305C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9" name="直線コネクタ 918">
          <a:extLst>
            <a:ext uri="{FF2B5EF4-FFF2-40B4-BE49-F238E27FC236}">
              <a16:creationId xmlns:a16="http://schemas.microsoft.com/office/drawing/2014/main" id="{880EBDA6-2AF1-4AA1-B79D-ABDF2D77B825}"/>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20" name="テキスト ボックス 919">
          <a:extLst>
            <a:ext uri="{FF2B5EF4-FFF2-40B4-BE49-F238E27FC236}">
              <a16:creationId xmlns:a16="http://schemas.microsoft.com/office/drawing/2014/main" id="{C8ACBF85-A37B-4B7E-928C-900586275AC4}"/>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1" name="直線コネクタ 920">
          <a:extLst>
            <a:ext uri="{FF2B5EF4-FFF2-40B4-BE49-F238E27FC236}">
              <a16:creationId xmlns:a16="http://schemas.microsoft.com/office/drawing/2014/main" id="{1CA299DD-29D6-408A-8775-29D6D82D15C0}"/>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2" name="テキスト ボックス 921">
          <a:extLst>
            <a:ext uri="{FF2B5EF4-FFF2-40B4-BE49-F238E27FC236}">
              <a16:creationId xmlns:a16="http://schemas.microsoft.com/office/drawing/2014/main" id="{1736B02C-5561-4D3C-B51A-3E97DF5F4A2F}"/>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3" name="直線コネクタ 922">
          <a:extLst>
            <a:ext uri="{FF2B5EF4-FFF2-40B4-BE49-F238E27FC236}">
              <a16:creationId xmlns:a16="http://schemas.microsoft.com/office/drawing/2014/main" id="{0FE752F5-ED26-47E0-8E93-47AF1B81A7CB}"/>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4" name="テキスト ボックス 923">
          <a:extLst>
            <a:ext uri="{FF2B5EF4-FFF2-40B4-BE49-F238E27FC236}">
              <a16:creationId xmlns:a16="http://schemas.microsoft.com/office/drawing/2014/main" id="{2838783D-EFB6-4111-9A73-3871A7CB92B0}"/>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5" name="直線コネクタ 924">
          <a:extLst>
            <a:ext uri="{FF2B5EF4-FFF2-40B4-BE49-F238E27FC236}">
              <a16:creationId xmlns:a16="http://schemas.microsoft.com/office/drawing/2014/main" id="{5BDEB78E-5C74-414A-9B61-CF4DC87BAD73}"/>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6" name="テキスト ボックス 925">
          <a:extLst>
            <a:ext uri="{FF2B5EF4-FFF2-40B4-BE49-F238E27FC236}">
              <a16:creationId xmlns:a16="http://schemas.microsoft.com/office/drawing/2014/main" id="{78688CF6-09B3-4361-890C-334DE562BBEC}"/>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C9DA6429-E411-40D3-8DF5-ADFD4EDA86A0}"/>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8355FA35-A4BF-4A31-8B8C-17FD3ABE8A5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0AE7D7A2-7EC3-4804-9E44-FB8EA96941A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30" name="直線コネクタ 929">
          <a:extLst>
            <a:ext uri="{FF2B5EF4-FFF2-40B4-BE49-F238E27FC236}">
              <a16:creationId xmlns:a16="http://schemas.microsoft.com/office/drawing/2014/main" id="{D3024EF2-B142-4EED-8978-B9F03B6C88FD}"/>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31" name="【庁舎】&#10;一人当たり面積最小値テキスト">
          <a:extLst>
            <a:ext uri="{FF2B5EF4-FFF2-40B4-BE49-F238E27FC236}">
              <a16:creationId xmlns:a16="http://schemas.microsoft.com/office/drawing/2014/main" id="{CD9C1BC3-5414-43CF-9A0B-D90785A9E7F5}"/>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2" name="直線コネクタ 931">
          <a:extLst>
            <a:ext uri="{FF2B5EF4-FFF2-40B4-BE49-F238E27FC236}">
              <a16:creationId xmlns:a16="http://schemas.microsoft.com/office/drawing/2014/main" id="{43F54B5C-EDAB-4E43-B282-CD2F2DC44B04}"/>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3" name="【庁舎】&#10;一人当たり面積最大値テキスト">
          <a:extLst>
            <a:ext uri="{FF2B5EF4-FFF2-40B4-BE49-F238E27FC236}">
              <a16:creationId xmlns:a16="http://schemas.microsoft.com/office/drawing/2014/main" id="{3F8AD797-FD94-4B4A-B6D6-B4DA6E78EAC2}"/>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4" name="直線コネクタ 933">
          <a:extLst>
            <a:ext uri="{FF2B5EF4-FFF2-40B4-BE49-F238E27FC236}">
              <a16:creationId xmlns:a16="http://schemas.microsoft.com/office/drawing/2014/main" id="{423D90FA-07BF-4DF6-8238-1525AB0780CB}"/>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5" name="【庁舎】&#10;一人当たり面積平均値テキスト">
          <a:extLst>
            <a:ext uri="{FF2B5EF4-FFF2-40B4-BE49-F238E27FC236}">
              <a16:creationId xmlns:a16="http://schemas.microsoft.com/office/drawing/2014/main" id="{D56C2FF8-4DA5-4462-B406-D88ED7882DAB}"/>
            </a:ext>
          </a:extLst>
        </xdr:cNvPr>
        <xdr:cNvSpPr txBox="1"/>
      </xdr:nvSpPr>
      <xdr:spPr>
        <a:xfrm>
          <a:off x="19992975" y="17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6" name="フローチャート: 判断 935">
          <a:extLst>
            <a:ext uri="{FF2B5EF4-FFF2-40B4-BE49-F238E27FC236}">
              <a16:creationId xmlns:a16="http://schemas.microsoft.com/office/drawing/2014/main" id="{E0E4E155-ACDC-4DBE-834E-A7519F4B161B}"/>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7" name="フローチャート: 判断 936">
          <a:extLst>
            <a:ext uri="{FF2B5EF4-FFF2-40B4-BE49-F238E27FC236}">
              <a16:creationId xmlns:a16="http://schemas.microsoft.com/office/drawing/2014/main" id="{EB8AD137-5968-4091-8743-4B59D88A4D85}"/>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129557</xdr:rowOff>
    </xdr:from>
    <xdr:ext cx="469744" cy="259045"/>
    <xdr:sp macro="" textlink="">
      <xdr:nvSpPr>
        <xdr:cNvPr id="938" name="n_1aveValue【庁舎】&#10;一人当たり面積">
          <a:extLst>
            <a:ext uri="{FF2B5EF4-FFF2-40B4-BE49-F238E27FC236}">
              <a16:creationId xmlns:a16="http://schemas.microsoft.com/office/drawing/2014/main" id="{F4B2B693-CB94-4617-9927-69AD0711CF88}"/>
            </a:ext>
          </a:extLst>
        </xdr:cNvPr>
        <xdr:cNvSpPr txBox="1"/>
      </xdr:nvSpPr>
      <xdr:spPr>
        <a:xfrm>
          <a:off x="1898340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68835</xdr:rowOff>
    </xdr:from>
    <xdr:to>
      <xdr:col>107</xdr:col>
      <xdr:colOff>101600</xdr:colOff>
      <xdr:row>107</xdr:row>
      <xdr:rowOff>170435</xdr:rowOff>
    </xdr:to>
    <xdr:sp macro="" textlink="">
      <xdr:nvSpPr>
        <xdr:cNvPr id="939" name="フローチャート: 判断 938">
          <a:extLst>
            <a:ext uri="{FF2B5EF4-FFF2-40B4-BE49-F238E27FC236}">
              <a16:creationId xmlns:a16="http://schemas.microsoft.com/office/drawing/2014/main" id="{59EDBDD1-7784-4289-AE3C-845DA3D3894A}"/>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161562</xdr:rowOff>
    </xdr:from>
    <xdr:ext cx="469744" cy="259045"/>
    <xdr:sp macro="" textlink="">
      <xdr:nvSpPr>
        <xdr:cNvPr id="940" name="n_2aveValue【庁舎】&#10;一人当たり面積">
          <a:extLst>
            <a:ext uri="{FF2B5EF4-FFF2-40B4-BE49-F238E27FC236}">
              <a16:creationId xmlns:a16="http://schemas.microsoft.com/office/drawing/2014/main" id="{BA05AD86-06C2-47B9-8263-656B8B32FF0A}"/>
            </a:ext>
          </a:extLst>
        </xdr:cNvPr>
        <xdr:cNvSpPr txBox="1"/>
      </xdr:nvSpPr>
      <xdr:spPr>
        <a:xfrm>
          <a:off x="181833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68835</xdr:rowOff>
    </xdr:from>
    <xdr:to>
      <xdr:col>102</xdr:col>
      <xdr:colOff>165100</xdr:colOff>
      <xdr:row>107</xdr:row>
      <xdr:rowOff>170435</xdr:rowOff>
    </xdr:to>
    <xdr:sp macro="" textlink="">
      <xdr:nvSpPr>
        <xdr:cNvPr id="941" name="フローチャート: 判断 940">
          <a:extLst>
            <a:ext uri="{FF2B5EF4-FFF2-40B4-BE49-F238E27FC236}">
              <a16:creationId xmlns:a16="http://schemas.microsoft.com/office/drawing/2014/main" id="{F5F93B51-5E03-40AB-99B2-E19A87FF91F6}"/>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161562</xdr:rowOff>
    </xdr:from>
    <xdr:ext cx="469744" cy="259045"/>
    <xdr:sp macro="" textlink="">
      <xdr:nvSpPr>
        <xdr:cNvPr id="942" name="n_3aveValue【庁舎】&#10;一人当たり面積">
          <a:extLst>
            <a:ext uri="{FF2B5EF4-FFF2-40B4-BE49-F238E27FC236}">
              <a16:creationId xmlns:a16="http://schemas.microsoft.com/office/drawing/2014/main" id="{83FB757C-7A0F-4284-B280-17C2CCF51B0F}"/>
            </a:ext>
          </a:extLst>
        </xdr:cNvPr>
        <xdr:cNvSpPr txBox="1"/>
      </xdr:nvSpPr>
      <xdr:spPr>
        <a:xfrm>
          <a:off x="173832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73406</xdr:rowOff>
    </xdr:from>
    <xdr:to>
      <xdr:col>98</xdr:col>
      <xdr:colOff>38100</xdr:colOff>
      <xdr:row>108</xdr:row>
      <xdr:rowOff>3556</xdr:rowOff>
    </xdr:to>
    <xdr:sp macro="" textlink="">
      <xdr:nvSpPr>
        <xdr:cNvPr id="943" name="フローチャート: 判断 942">
          <a:extLst>
            <a:ext uri="{FF2B5EF4-FFF2-40B4-BE49-F238E27FC236}">
              <a16:creationId xmlns:a16="http://schemas.microsoft.com/office/drawing/2014/main" id="{5616E6CE-D037-4143-89EA-E091C3AD868C}"/>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166133</xdr:rowOff>
    </xdr:from>
    <xdr:ext cx="469744" cy="259045"/>
    <xdr:sp macro="" textlink="">
      <xdr:nvSpPr>
        <xdr:cNvPr id="944" name="n_4aveValue【庁舎】&#10;一人当たり面積">
          <a:extLst>
            <a:ext uri="{FF2B5EF4-FFF2-40B4-BE49-F238E27FC236}">
              <a16:creationId xmlns:a16="http://schemas.microsoft.com/office/drawing/2014/main" id="{15763FB9-F043-4FA4-8829-70FC66DDDA92}"/>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B9CC3A0D-24AC-49BD-880F-53A392574E4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785CB849-F796-41FE-80A8-C60B2316D18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7" name="テキスト ボックス 946">
          <a:extLst>
            <a:ext uri="{FF2B5EF4-FFF2-40B4-BE49-F238E27FC236}">
              <a16:creationId xmlns:a16="http://schemas.microsoft.com/office/drawing/2014/main" id="{D2746202-2CA7-4DAF-9128-122AEE0E728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8" name="テキスト ボックス 947">
          <a:extLst>
            <a:ext uri="{FF2B5EF4-FFF2-40B4-BE49-F238E27FC236}">
              <a16:creationId xmlns:a16="http://schemas.microsoft.com/office/drawing/2014/main" id="{C248B93B-7615-4539-8580-EDAE284E987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9" name="テキスト ボックス 948">
          <a:extLst>
            <a:ext uri="{FF2B5EF4-FFF2-40B4-BE49-F238E27FC236}">
              <a16:creationId xmlns:a16="http://schemas.microsoft.com/office/drawing/2014/main" id="{81F7D452-71E2-4725-A60B-42CECC1D24D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50" name="楕円 949">
          <a:extLst>
            <a:ext uri="{FF2B5EF4-FFF2-40B4-BE49-F238E27FC236}">
              <a16:creationId xmlns:a16="http://schemas.microsoft.com/office/drawing/2014/main" id="{A1C8A646-D385-44F2-9871-88518C09685B}"/>
            </a:ext>
          </a:extLst>
        </xdr:cNvPr>
        <xdr:cNvSpPr/>
      </xdr:nvSpPr>
      <xdr:spPr>
        <a:xfrm>
          <a:off x="19897725" y="17153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951" name="【庁舎】&#10;一人当たり面積該当値テキスト">
          <a:extLst>
            <a:ext uri="{FF2B5EF4-FFF2-40B4-BE49-F238E27FC236}">
              <a16:creationId xmlns:a16="http://schemas.microsoft.com/office/drawing/2014/main" id="{BA535865-7CF9-4DF9-B67A-D103A644F856}"/>
            </a:ext>
          </a:extLst>
        </xdr:cNvPr>
        <xdr:cNvSpPr txBox="1"/>
      </xdr:nvSpPr>
      <xdr:spPr>
        <a:xfrm>
          <a:off x="19992975" y="1700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952" name="楕円 951">
          <a:extLst>
            <a:ext uri="{FF2B5EF4-FFF2-40B4-BE49-F238E27FC236}">
              <a16:creationId xmlns:a16="http://schemas.microsoft.com/office/drawing/2014/main" id="{135D181B-C0E4-4EA8-8E0C-FD3D433379B5}"/>
            </a:ext>
          </a:extLst>
        </xdr:cNvPr>
        <xdr:cNvSpPr/>
      </xdr:nvSpPr>
      <xdr:spPr>
        <a:xfrm>
          <a:off x="19154775" y="17061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106</xdr:row>
      <xdr:rowOff>30480</xdr:rowOff>
    </xdr:to>
    <xdr:cxnSp macro="">
      <xdr:nvCxnSpPr>
        <xdr:cNvPr id="953" name="直線コネクタ 952">
          <a:extLst>
            <a:ext uri="{FF2B5EF4-FFF2-40B4-BE49-F238E27FC236}">
              <a16:creationId xmlns:a16="http://schemas.microsoft.com/office/drawing/2014/main" id="{C00C1287-A652-4842-85F2-E4BB70DB169F}"/>
            </a:ext>
          </a:extLst>
        </xdr:cNvPr>
        <xdr:cNvCxnSpPr/>
      </xdr:nvCxnSpPr>
      <xdr:spPr>
        <a:xfrm>
          <a:off x="19202400" y="17109439"/>
          <a:ext cx="752475"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954" name="楕円 953">
          <a:extLst>
            <a:ext uri="{FF2B5EF4-FFF2-40B4-BE49-F238E27FC236}">
              <a16:creationId xmlns:a16="http://schemas.microsoft.com/office/drawing/2014/main" id="{49D0BC0E-350D-4023-80DF-EBC9E793AEAF}"/>
            </a:ext>
          </a:extLst>
        </xdr:cNvPr>
        <xdr:cNvSpPr/>
      </xdr:nvSpPr>
      <xdr:spPr>
        <a:xfrm>
          <a:off x="18345150" y="171289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106</xdr:row>
      <xdr:rowOff>3048</xdr:rowOff>
    </xdr:to>
    <xdr:cxnSp macro="">
      <xdr:nvCxnSpPr>
        <xdr:cNvPr id="955" name="直線コネクタ 954">
          <a:extLst>
            <a:ext uri="{FF2B5EF4-FFF2-40B4-BE49-F238E27FC236}">
              <a16:creationId xmlns:a16="http://schemas.microsoft.com/office/drawing/2014/main" id="{AE5A4CB2-44AC-47B5-BF7D-EC933FDC2758}"/>
            </a:ext>
          </a:extLst>
        </xdr:cNvPr>
        <xdr:cNvCxnSpPr/>
      </xdr:nvCxnSpPr>
      <xdr:spPr>
        <a:xfrm flipV="1">
          <a:off x="18392775" y="17109439"/>
          <a:ext cx="809625" cy="5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956" name="楕円 955">
          <a:extLst>
            <a:ext uri="{FF2B5EF4-FFF2-40B4-BE49-F238E27FC236}">
              <a16:creationId xmlns:a16="http://schemas.microsoft.com/office/drawing/2014/main" id="{D7923A83-6018-472A-BEB1-458F9ABCE65F}"/>
            </a:ext>
          </a:extLst>
        </xdr:cNvPr>
        <xdr:cNvSpPr/>
      </xdr:nvSpPr>
      <xdr:spPr>
        <a:xfrm>
          <a:off x="17554575" y="171289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3048</xdr:rowOff>
    </xdr:to>
    <xdr:cxnSp macro="">
      <xdr:nvCxnSpPr>
        <xdr:cNvPr id="957" name="直線コネクタ 956">
          <a:extLst>
            <a:ext uri="{FF2B5EF4-FFF2-40B4-BE49-F238E27FC236}">
              <a16:creationId xmlns:a16="http://schemas.microsoft.com/office/drawing/2014/main" id="{77D5DE1F-4734-4240-9216-1D025F7CDB20}"/>
            </a:ext>
          </a:extLst>
        </xdr:cNvPr>
        <xdr:cNvCxnSpPr/>
      </xdr:nvCxnSpPr>
      <xdr:spPr>
        <a:xfrm>
          <a:off x="17602200" y="1716709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58" name="楕円 957">
          <a:extLst>
            <a:ext uri="{FF2B5EF4-FFF2-40B4-BE49-F238E27FC236}">
              <a16:creationId xmlns:a16="http://schemas.microsoft.com/office/drawing/2014/main" id="{8B277501-EA63-4CA5-B25B-3EDFD04C6236}"/>
            </a:ext>
          </a:extLst>
        </xdr:cNvPr>
        <xdr:cNvSpPr/>
      </xdr:nvSpPr>
      <xdr:spPr>
        <a:xfrm>
          <a:off x="16754475" y="17127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7620</xdr:rowOff>
    </xdr:to>
    <xdr:cxnSp macro="">
      <xdr:nvCxnSpPr>
        <xdr:cNvPr id="959" name="直線コネクタ 958">
          <a:extLst>
            <a:ext uri="{FF2B5EF4-FFF2-40B4-BE49-F238E27FC236}">
              <a16:creationId xmlns:a16="http://schemas.microsoft.com/office/drawing/2014/main" id="{F11926A0-FDC1-40E4-97F7-FE2D1EF8BF81}"/>
            </a:ext>
          </a:extLst>
        </xdr:cNvPr>
        <xdr:cNvCxnSpPr/>
      </xdr:nvCxnSpPr>
      <xdr:spPr>
        <a:xfrm flipV="1">
          <a:off x="16802100" y="17167098"/>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60" name="n_1mainValue【庁舎】&#10;一人当たり面積">
          <a:extLst>
            <a:ext uri="{FF2B5EF4-FFF2-40B4-BE49-F238E27FC236}">
              <a16:creationId xmlns:a16="http://schemas.microsoft.com/office/drawing/2014/main" id="{E79C11B1-7083-4871-9E90-26E22486313E}"/>
            </a:ext>
          </a:extLst>
        </xdr:cNvPr>
        <xdr:cNvSpPr txBox="1"/>
      </xdr:nvSpPr>
      <xdr:spPr>
        <a:xfrm>
          <a:off x="18983402" y="1684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961" name="n_2mainValue【庁舎】&#10;一人当たり面積">
          <a:extLst>
            <a:ext uri="{FF2B5EF4-FFF2-40B4-BE49-F238E27FC236}">
              <a16:creationId xmlns:a16="http://schemas.microsoft.com/office/drawing/2014/main" id="{BBCBB525-61EC-4283-928C-CB88EE9DCB00}"/>
            </a:ext>
          </a:extLst>
        </xdr:cNvPr>
        <xdr:cNvSpPr txBox="1"/>
      </xdr:nvSpPr>
      <xdr:spPr>
        <a:xfrm>
          <a:off x="18183302" y="169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962" name="n_3mainValue【庁舎】&#10;一人当たり面積">
          <a:extLst>
            <a:ext uri="{FF2B5EF4-FFF2-40B4-BE49-F238E27FC236}">
              <a16:creationId xmlns:a16="http://schemas.microsoft.com/office/drawing/2014/main" id="{6A1356ED-7F32-4CB0-949B-A1FD76A61CF7}"/>
            </a:ext>
          </a:extLst>
        </xdr:cNvPr>
        <xdr:cNvSpPr txBox="1"/>
      </xdr:nvSpPr>
      <xdr:spPr>
        <a:xfrm>
          <a:off x="17383202" y="169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63" name="n_4mainValue【庁舎】&#10;一人当たり面積">
          <a:extLst>
            <a:ext uri="{FF2B5EF4-FFF2-40B4-BE49-F238E27FC236}">
              <a16:creationId xmlns:a16="http://schemas.microsoft.com/office/drawing/2014/main" id="{83716E8A-736A-4036-99C7-4507D49C92F1}"/>
            </a:ext>
          </a:extLst>
        </xdr:cNvPr>
        <xdr:cNvSpPr txBox="1"/>
      </xdr:nvSpPr>
      <xdr:spPr>
        <a:xfrm>
          <a:off x="165926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B1EFB33F-ECB1-4BA4-AF90-DD4E2A7D4F6E}"/>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9C8CB09B-143F-41A6-AE49-F7795F4FD6D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1762EA57-49E3-4841-BDBF-3410BD7CF32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体育館・プールについては、一人当たり面積が政令市１位、政令市平均の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倍と大きくなっています。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有形固定資産減価償却率は、政令市で１６番目の高さとなっているため、維持管理、更新費用の増加が見込まれています。 </a:t>
          </a:r>
        </a:p>
        <a:p>
          <a:r>
            <a:rPr kumimoji="1" lang="ja-JP" altLang="en-US" sz="1300">
              <a:latin typeface="ＭＳ Ｐゴシック" panose="020B0600070205080204" pitchFamily="50" charset="-128"/>
              <a:ea typeface="ＭＳ Ｐゴシック" panose="020B0600070205080204" pitchFamily="50" charset="-128"/>
            </a:rPr>
            <a:t>これまでも、地域別実行計画を策定し、施設の再編を進めてきたところですが、令和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月に「市公共施設の種類ごとの配置方針」を策定し、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の施設の種類ごとに特性を分析のうえ、施設の最適化を進めています。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年度は、感染症の影響を見込んだ基準財政収入額の減少や臨時財政対策債償還基金費の追加交付等による基準財政需要額の増加により、前年度と比べ低下した。</a:t>
          </a:r>
        </a:p>
        <a:p>
          <a:r>
            <a:rPr kumimoji="1" lang="ja-JP" altLang="en-US" sz="1200">
              <a:latin typeface="ＭＳ Ｐゴシック" panose="020B0600070205080204" pitchFamily="50" charset="-128"/>
              <a:ea typeface="ＭＳ Ｐゴシック" panose="020B0600070205080204" pitchFamily="50" charset="-128"/>
            </a:rPr>
            <a:t>　類似団体との比較においては、人口１人あたりの市税収入が低いことから、類似団体内平均を</a:t>
          </a:r>
          <a:r>
            <a:rPr kumimoji="1" lang="en-US" altLang="ja-JP" sz="1200">
              <a:latin typeface="ＭＳ Ｐゴシック" panose="020B0600070205080204" pitchFamily="50" charset="-128"/>
              <a:ea typeface="ＭＳ Ｐゴシック" panose="020B0600070205080204" pitchFamily="50" charset="-128"/>
            </a:rPr>
            <a:t>0.17</a:t>
          </a:r>
          <a:r>
            <a:rPr kumimoji="1" lang="ja-JP" altLang="en-US" sz="1200">
              <a:latin typeface="ＭＳ Ｐゴシック" panose="020B0600070205080204" pitchFamily="50" charset="-128"/>
              <a:ea typeface="ＭＳ Ｐゴシック" panose="020B0600070205080204" pitchFamily="50" charset="-128"/>
            </a:rPr>
            <a:t>下回り最低に位置する状況である。今後も歳入確保や歳出削減に努めるとともに、雇用の確保、拠点性の強化、交流人口の拡大などによる税収基盤の強化に取り組んでいく。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歳出面では、定年退職者の増に伴う退職手当の増や、公債費の増などにより、全体で</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億円余り増加した。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歳入面では、地方消費税交付金や地方交付税の増などにより、全体で</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億円余り増加し、歳出側の増加を歳入側の増加が上回ったことから、比率としては、前年度と比較して</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引き続き歳出の見直しを行うとともに、市税収入の増加を図ることにより、数値が上昇しないよう努める。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85574</xdr:rowOff>
    </xdr:from>
    <xdr:to>
      <xdr:col>23</xdr:col>
      <xdr:colOff>133350</xdr:colOff>
      <xdr:row>65</xdr:row>
      <xdr:rowOff>18445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86924"/>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18445</xdr:rowOff>
    </xdr:from>
    <xdr:to>
      <xdr:col>19</xdr:col>
      <xdr:colOff>133350</xdr:colOff>
      <xdr:row>65</xdr:row>
      <xdr:rowOff>41426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6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41426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363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97065</xdr:rowOff>
    </xdr:from>
    <xdr:to>
      <xdr:col>11</xdr:col>
      <xdr:colOff>31750</xdr:colOff>
      <xdr:row>64</xdr:row>
      <xdr:rowOff>63500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984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51301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139095</xdr:rowOff>
    </xdr:from>
    <xdr:to>
      <xdr:col>19</xdr:col>
      <xdr:colOff>184150</xdr:colOff>
      <xdr:row>65</xdr:row>
      <xdr:rowOff>69245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79422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8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162076</xdr:rowOff>
    </xdr:from>
    <xdr:to>
      <xdr:col>15</xdr:col>
      <xdr:colOff>133350</xdr:colOff>
      <xdr:row>65</xdr:row>
      <xdr:rowOff>92226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102403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158042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人件費については、給与改定により減少した一方、退職者の増による影響で増加した。物件費については、新型コロナウイルスワクチン接種が本格化したことにより、それに伴う経費が大きく増加した。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一方で、維持補修費については、降雪量の減に伴い除排雪経費が減少したことにより、全体としてはわずかに減少した。</a:t>
          </a:r>
        </a:p>
        <a:p>
          <a:r>
            <a:rPr kumimoji="1" lang="ja-JP" altLang="en-US" sz="1200">
              <a:latin typeface="ＭＳ Ｐゴシック" panose="020B0600070205080204" pitchFamily="50" charset="-128"/>
              <a:ea typeface="ＭＳ Ｐゴシック" panose="020B0600070205080204" pitchFamily="50" charset="-128"/>
            </a:rPr>
            <a:t>　類似団体内順位は変わらず下位に位置していることから、今後も引き続き、事務事業の見直しや公共施設の最適化を図り、歳出抑制に努める。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136634</xdr:rowOff>
    </xdr:from>
    <xdr:to>
      <xdr:col>23</xdr:col>
      <xdr:colOff>133350</xdr:colOff>
      <xdr:row>87</xdr:row>
      <xdr:rowOff>143390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5052784"/>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5679</xdr:rowOff>
    </xdr:from>
    <xdr:to>
      <xdr:col>19</xdr:col>
      <xdr:colOff>133350</xdr:colOff>
      <xdr:row>87</xdr:row>
      <xdr:rowOff>143390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07479"/>
          <a:ext cx="889000" cy="6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147484</xdr:rowOff>
    </xdr:from>
    <xdr:to>
      <xdr:col>15</xdr:col>
      <xdr:colOff>82550</xdr:colOff>
      <xdr:row>84</xdr:row>
      <xdr:rowOff>5679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77834"/>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147484</xdr:rowOff>
    </xdr:from>
    <xdr:to>
      <xdr:col>11</xdr:col>
      <xdr:colOff>31750</xdr:colOff>
      <xdr:row>85</xdr:row>
      <xdr:rowOff>92109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377834"/>
          <a:ext cx="889000" cy="28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85834</xdr:rowOff>
    </xdr:from>
    <xdr:to>
      <xdr:col>23</xdr:col>
      <xdr:colOff>184150</xdr:colOff>
      <xdr:row>88</xdr:row>
      <xdr:rowOff>15984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0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57911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9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92590</xdr:rowOff>
    </xdr:from>
    <xdr:to>
      <xdr:col>19</xdr:col>
      <xdr:colOff>184150</xdr:colOff>
      <xdr:row>88</xdr:row>
      <xdr:rowOff>22740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0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7517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095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126329</xdr:rowOff>
    </xdr:from>
    <xdr:to>
      <xdr:col>15</xdr:col>
      <xdr:colOff>133350</xdr:colOff>
      <xdr:row>84</xdr:row>
      <xdr:rowOff>56479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41256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4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96684</xdr:rowOff>
    </xdr:from>
    <xdr:to>
      <xdr:col>11</xdr:col>
      <xdr:colOff>82550</xdr:colOff>
      <xdr:row>84</xdr:row>
      <xdr:rowOff>26834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1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41309</xdr:rowOff>
    </xdr:from>
    <xdr:to>
      <xdr:col>7</xdr:col>
      <xdr:colOff>31750</xdr:colOff>
      <xdr:row>85</xdr:row>
      <xdr:rowOff>142909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6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127686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7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引き続き国制度準拠を徹底し、今後もより一層給与適正化に努める。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154939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制度への移行による影響で増員となっている。また、本市は、区役所・出張所や公立保育所を多く設置していることなどから、類似団体との比較では平均を上回っている状況である。</a:t>
          </a:r>
        </a:p>
        <a:p>
          <a:r>
            <a:rPr kumimoji="1" lang="ja-JP" altLang="en-US" sz="1200">
              <a:latin typeface="ＭＳ Ｐゴシック" panose="020B0600070205080204" pitchFamily="50" charset="-128"/>
              <a:ea typeface="ＭＳ Ｐゴシック" panose="020B0600070205080204" pitchFamily="50" charset="-128"/>
            </a:rPr>
            <a:t>　引き続き、職員配置の選択と集中、適正化を進める。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17526</xdr:rowOff>
    </xdr:from>
    <xdr:to>
      <xdr:col>81</xdr:col>
      <xdr:colOff>44450</xdr:colOff>
      <xdr:row>65</xdr:row>
      <xdr:rowOff>60960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617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65</xdr:row>
      <xdr:rowOff>17526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880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157734</xdr:rowOff>
    </xdr:from>
    <xdr:to>
      <xdr:col>72</xdr:col>
      <xdr:colOff>203200</xdr:colOff>
      <xdr:row>64</xdr:row>
      <xdr:rowOff>15240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5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157734</xdr:rowOff>
    </xdr:from>
    <xdr:to>
      <xdr:col>68</xdr:col>
      <xdr:colOff>152400</xdr:colOff>
      <xdr:row>64</xdr:row>
      <xdr:rowOff>10414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5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10160</xdr:rowOff>
    </xdr:from>
    <xdr:to>
      <xdr:col>81</xdr:col>
      <xdr:colOff>95250</xdr:colOff>
      <xdr:row>65</xdr:row>
      <xdr:rowOff>111760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77487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5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138176</xdr:rowOff>
    </xdr:from>
    <xdr:to>
      <xdr:col>77</xdr:col>
      <xdr:colOff>95250</xdr:colOff>
      <xdr:row>65</xdr:row>
      <xdr:rowOff>68326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53103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106934</xdr:rowOff>
    </xdr:from>
    <xdr:to>
      <xdr:col>68</xdr:col>
      <xdr:colOff>203200</xdr:colOff>
      <xdr:row>64</xdr:row>
      <xdr:rowOff>37084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21861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131064</xdr:rowOff>
    </xdr:from>
    <xdr:to>
      <xdr:col>64</xdr:col>
      <xdr:colOff>152400</xdr:colOff>
      <xdr:row>64</xdr:row>
      <xdr:rowOff>61214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45991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標準財政規模の増加（＋</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億）に伴い、分母全体で増加となった。地方債の元利償還金の増加（＋</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億）や、企業債償還金の増加に伴う一般会計からの繰出金の増加（＋</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億）等により、分子全体でも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億円余増加した。</a:t>
          </a:r>
        </a:p>
        <a:p>
          <a:r>
            <a:rPr kumimoji="1" lang="ja-JP" altLang="en-US" sz="1200">
              <a:latin typeface="ＭＳ Ｐゴシック" panose="020B0600070205080204" pitchFamily="50" charset="-128"/>
              <a:ea typeface="ＭＳ Ｐゴシック" panose="020B0600070205080204" pitchFamily="50" charset="-128"/>
            </a:rPr>
            <a:t>　単年度比率では</a:t>
          </a:r>
          <a:r>
            <a:rPr kumimoji="1" lang="en-US" altLang="ja-JP" sz="1200">
              <a:latin typeface="ＭＳ Ｐゴシック" panose="020B0600070205080204" pitchFamily="50" charset="-128"/>
              <a:ea typeface="ＭＳ Ｐゴシック" panose="020B0600070205080204" pitchFamily="50" charset="-128"/>
            </a:rPr>
            <a:t>11.16</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ポイント）となり、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カ年平均としては、前年度比＋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98072</xdr:rowOff>
    </xdr:from>
    <xdr:to>
      <xdr:col>81</xdr:col>
      <xdr:colOff>44450</xdr:colOff>
      <xdr:row>44</xdr:row>
      <xdr:rowOff>111478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98072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58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57855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57855</xdr:rowOff>
    </xdr:from>
    <xdr:to>
      <xdr:col>68</xdr:col>
      <xdr:colOff>152400</xdr:colOff>
      <xdr:row>44</xdr:row>
      <xdr:rowOff>98072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60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60678</xdr:rowOff>
    </xdr:from>
    <xdr:to>
      <xdr:col>81</xdr:col>
      <xdr:colOff>95250</xdr:colOff>
      <xdr:row>44</xdr:row>
      <xdr:rowOff>162278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128005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47272</xdr:rowOff>
    </xdr:from>
    <xdr:to>
      <xdr:col>77</xdr:col>
      <xdr:colOff>95250</xdr:colOff>
      <xdr:row>44</xdr:row>
      <xdr:rowOff>148872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133649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7055</xdr:rowOff>
    </xdr:from>
    <xdr:to>
      <xdr:col>68</xdr:col>
      <xdr:colOff>203200</xdr:colOff>
      <xdr:row>44</xdr:row>
      <xdr:rowOff>108655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93432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普通交付税や臨時財政対策債発行可能額が増加したことにより標準財政規模が増加（＋</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億）し、分母全体では</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億円余の増加となった。分子では、財政調整基金の積み増し等により充当可能基金が増加（＋</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億）したことや、臨財債を除く市債残高が減少（▲</a:t>
          </a:r>
          <a:r>
            <a:rPr kumimoji="1" lang="en-US" altLang="ja-JP" sz="1200">
              <a:latin typeface="ＭＳ Ｐゴシック" panose="020B0600070205080204" pitchFamily="50" charset="-128"/>
              <a:ea typeface="ＭＳ Ｐゴシック" panose="020B0600070205080204" pitchFamily="50" charset="-128"/>
            </a:rPr>
            <a:t>59.5</a:t>
          </a:r>
          <a:r>
            <a:rPr kumimoji="1" lang="ja-JP" altLang="en-US" sz="1200">
              <a:latin typeface="ＭＳ Ｐゴシック" panose="020B0600070205080204" pitchFamily="50" charset="-128"/>
              <a:ea typeface="ＭＳ Ｐゴシック" panose="020B0600070205080204" pitchFamily="50" charset="-128"/>
            </a:rPr>
            <a:t>億）したことにより、</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億円余の減少となった。</a:t>
          </a:r>
        </a:p>
        <a:p>
          <a:r>
            <a:rPr kumimoji="1" lang="ja-JP" altLang="en-US" sz="1200">
              <a:latin typeface="ＭＳ Ｐゴシック" panose="020B0600070205080204" pitchFamily="50" charset="-128"/>
              <a:ea typeface="ＭＳ Ｐゴシック" panose="020B0600070205080204" pitchFamily="50" charset="-128"/>
            </a:rPr>
            <a:t>　将来負担比率としては、前年度比で</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20</xdr:row>
      <xdr:rowOff>25104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368040"/>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25104</xdr:rowOff>
    </xdr:from>
    <xdr:to>
      <xdr:col>77</xdr:col>
      <xdr:colOff>44450</xdr:colOff>
      <xdr:row>20</xdr:row>
      <xdr:rowOff>64516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45410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51647</xdr:rowOff>
    </xdr:from>
    <xdr:to>
      <xdr:col>72</xdr:col>
      <xdr:colOff>203200</xdr:colOff>
      <xdr:row>20</xdr:row>
      <xdr:rowOff>64516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48064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51647</xdr:rowOff>
    </xdr:from>
    <xdr:to>
      <xdr:col>68</xdr:col>
      <xdr:colOff>152400</xdr:colOff>
      <xdr:row>20</xdr:row>
      <xdr:rowOff>116798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48064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59690</xdr:rowOff>
    </xdr:from>
    <xdr:to>
      <xdr:col>81</xdr:col>
      <xdr:colOff>95250</xdr:colOff>
      <xdr:row>19</xdr:row>
      <xdr:rowOff>161290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31767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145754</xdr:rowOff>
    </xdr:from>
    <xdr:to>
      <xdr:col>77</xdr:col>
      <xdr:colOff>95250</xdr:colOff>
      <xdr:row>20</xdr:row>
      <xdr:rowOff>75904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60681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8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13716</xdr:rowOff>
    </xdr:from>
    <xdr:to>
      <xdr:col>73</xdr:col>
      <xdr:colOff>44450</xdr:colOff>
      <xdr:row>20</xdr:row>
      <xdr:rowOff>115316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100093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847</xdr:rowOff>
    </xdr:from>
    <xdr:to>
      <xdr:col>68</xdr:col>
      <xdr:colOff>203200</xdr:colOff>
      <xdr:row>20</xdr:row>
      <xdr:rowOff>102447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87224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5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65998</xdr:rowOff>
    </xdr:from>
    <xdr:to>
      <xdr:col>64</xdr:col>
      <xdr:colOff>152400</xdr:colOff>
      <xdr:row>20</xdr:row>
      <xdr:rowOff>167598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152375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5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82177</xdr:rowOff>
    </xdr:from>
    <xdr:ext cx="9099176" cy="425758"/>
    <xdr:sp macro="" textlink="">
      <xdr:nvSpPr>
        <xdr:cNvPr id="473" name="テキスト ボックス 472">
          <a:extLst>
            <a:ext uri="{FF2B5EF4-FFF2-40B4-BE49-F238E27FC236}">
              <a16:creationId xmlns:a16="http://schemas.microsoft.com/office/drawing/2014/main" id="{D348C9F9-40A2-4577-AECD-62A9E363F971}"/>
            </a:ext>
          </a:extLst>
        </xdr:cNvPr>
        <xdr:cNvSpPr txBox="1"/>
      </xdr:nvSpPr>
      <xdr:spPr>
        <a:xfrm>
          <a:off x="709706" y="435535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年度は、会計年度任用職員制度への移行により増加した。</a:t>
          </a:r>
        </a:p>
        <a:p>
          <a:r>
            <a:rPr kumimoji="1" lang="ja-JP" altLang="en-US" sz="1200">
              <a:latin typeface="ＭＳ Ｐゴシック" panose="020B0600070205080204" pitchFamily="50" charset="-128"/>
              <a:ea typeface="ＭＳ Ｐゴシック" panose="020B0600070205080204" pitchFamily="50" charset="-128"/>
            </a:rPr>
            <a:t>　引き続き、持続可能な行財政運営の確立のため、業務のあり方・やり方の精査を行い、定員の適正化に努めていく。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05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135165</xdr:rowOff>
    </xdr:from>
    <xdr:to>
      <xdr:col>19</xdr:col>
      <xdr:colOff>187325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56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84365</xdr:rowOff>
    </xdr:from>
    <xdr:to>
      <xdr:col>15</xdr:col>
      <xdr:colOff>149225</xdr:colOff>
      <xdr:row>40</xdr:row>
      <xdr:rowOff>14515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170742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各種施設の管理運営費や予防接種に係る経費が減少したことで、比率は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政令市平均並みではあるが、財政状況としては依然として厳しい状況であることから、事務事業の見直しを引き続き推進し、経費削減に努める。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90586"/>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37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29029</xdr:rowOff>
    </xdr:from>
    <xdr:to>
      <xdr:col>73</xdr:col>
      <xdr:colOff>180975</xdr:colOff>
      <xdr:row>16</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72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29029</xdr:rowOff>
    </xdr:from>
    <xdr:to>
      <xdr:col>69</xdr:col>
      <xdr:colOff>92075</xdr:colOff>
      <xdr:row>16</xdr:row>
      <xdr:rowOff>61686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72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43543</xdr:rowOff>
    </xdr:from>
    <xdr:to>
      <xdr:col>78</xdr:col>
      <xdr:colOff>120650</xdr:colOff>
      <xdr:row>16</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149679</xdr:rowOff>
    </xdr:from>
    <xdr:to>
      <xdr:col>69</xdr:col>
      <xdr:colOff>142875</xdr:colOff>
      <xdr:row>16</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こども医療費助成の対象拡大などにより、歳出決算額としては増加したが、歳入の増により比率としては０．４ポイント低下した。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類似団体との比較では、引き続き平均を下回っている状況であるが、今後見込まれる社会保障費のさらなる増加を踏まえ、引き続き動向を注視する必要がある。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189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54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94343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高齢化に伴う後期高齢者医療事業会計・介護保険事業会計への繰出金が増加した一方、小中学校施設の維持補修費の減などにより、その他に係る決算額は減少し、比率としては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今後も、施設の老朽化による維持補修費の増が見込まれるため、引き続き事業の見直しを図るとともに、各会計の収支状況を的確に把握し、普通会計の負担額を適正にしていく必要がある。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下水道事業会計や病院事業会計への繰出金が増加したが、歳入の増により比率としては前年度と比較して０．２ポイント減少した。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引き続き、企業会計の経営状況を的確に把握し、健全経営に努めるとともに、各種団体に対する補助金等についても適正な執行に努めていく。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41</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792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年度の臨時財政対策債の発行額増加に起因した元金償還額の増加等が影響し、類似団体の平均値を上回った。</a:t>
          </a:r>
        </a:p>
        <a:p>
          <a:r>
            <a:rPr kumimoji="1" lang="ja-JP" altLang="en-US" sz="1200">
              <a:latin typeface="ＭＳ Ｐゴシック" panose="020B0600070205080204" pitchFamily="50" charset="-128"/>
              <a:ea typeface="ＭＳ Ｐゴシック" panose="020B0600070205080204" pitchFamily="50" charset="-128"/>
            </a:rPr>
            <a:t>　今後、大型建設事業の本格化による投資的経費の増加や市場金利の上昇等が見込まれるが、市債発行の抑制による市債残高の縮減に加え、市場金利の動向を注視し、低利での資金調達による利子低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8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77</xdr:row>
      <xdr:rowOff>165100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6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77</xdr:row>
      <xdr:rowOff>165100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9286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95250</xdr:rowOff>
    </xdr:from>
    <xdr:to>
      <xdr:col>24</xdr:col>
      <xdr:colOff>76200</xdr:colOff>
      <xdr:row>79</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67327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は平均値を下回っているが、社会保障費増加の見込みも踏まえ、行政サービスの水準を保ちながら事務事業の見直しを行うなど、経営資源の適正配分を進め、数値が上昇しないよう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158750</xdr:rowOff>
    </xdr:from>
    <xdr:to>
      <xdr:col>82</xdr:col>
      <xdr:colOff>107950</xdr:colOff>
      <xdr:row>78</xdr:row>
      <xdr:rowOff>38100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175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38100</xdr:rowOff>
    </xdr:from>
    <xdr:to>
      <xdr:col>78</xdr:col>
      <xdr:colOff>69850</xdr:colOff>
      <xdr:row>78</xdr:row>
      <xdr:rowOff>76200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78</xdr:row>
      <xdr:rowOff>76200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8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82550</xdr:rowOff>
    </xdr:from>
    <xdr:to>
      <xdr:col>69</xdr:col>
      <xdr:colOff>92075</xdr:colOff>
      <xdr:row>78</xdr:row>
      <xdr:rowOff>50800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28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158750</xdr:rowOff>
    </xdr:from>
    <xdr:to>
      <xdr:col>78</xdr:col>
      <xdr:colOff>120650</xdr:colOff>
      <xdr:row>78</xdr:row>
      <xdr:rowOff>88900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99077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25400</xdr:rowOff>
    </xdr:from>
    <xdr:to>
      <xdr:col>74</xdr:col>
      <xdr:colOff>31750</xdr:colOff>
      <xdr:row>78</xdr:row>
      <xdr:rowOff>127000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21654</xdr:rowOff>
    </xdr:from>
    <xdr:to>
      <xdr:col>29</xdr:col>
      <xdr:colOff>127000</xdr:colOff>
      <xdr:row>13</xdr:row>
      <xdr:rowOff>43637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98129"/>
          <a:ext cx="6477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21654</xdr:rowOff>
    </xdr:from>
    <xdr:to>
      <xdr:col>26</xdr:col>
      <xdr:colOff>50800</xdr:colOff>
      <xdr:row>14</xdr:row>
      <xdr:rowOff>10986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98129"/>
          <a:ext cx="698500" cy="16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10986</xdr:rowOff>
    </xdr:from>
    <xdr:to>
      <xdr:col>22</xdr:col>
      <xdr:colOff>114300</xdr:colOff>
      <xdr:row>14</xdr:row>
      <xdr:rowOff>23254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58911"/>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23254</xdr:rowOff>
    </xdr:from>
    <xdr:to>
      <xdr:col>18</xdr:col>
      <xdr:colOff>177800</xdr:colOff>
      <xdr:row>14</xdr:row>
      <xdr:rowOff>40551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1179"/>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164287</xdr:rowOff>
    </xdr:from>
    <xdr:to>
      <xdr:col>29</xdr:col>
      <xdr:colOff>177800</xdr:colOff>
      <xdr:row>13</xdr:row>
      <xdr:rowOff>94437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142304</xdr:rowOff>
    </xdr:from>
    <xdr:to>
      <xdr:col>26</xdr:col>
      <xdr:colOff>101600</xdr:colOff>
      <xdr:row>13</xdr:row>
      <xdr:rowOff>72454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4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82631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131636</xdr:rowOff>
    </xdr:from>
    <xdr:to>
      <xdr:col>22</xdr:col>
      <xdr:colOff>165100</xdr:colOff>
      <xdr:row>14</xdr:row>
      <xdr:rowOff>61786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71963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143904</xdr:rowOff>
    </xdr:from>
    <xdr:to>
      <xdr:col>19</xdr:col>
      <xdr:colOff>38100</xdr:colOff>
      <xdr:row>14</xdr:row>
      <xdr:rowOff>74054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84231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8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161201</xdr:rowOff>
    </xdr:from>
    <xdr:to>
      <xdr:col>15</xdr:col>
      <xdr:colOff>101600</xdr:colOff>
      <xdr:row>14</xdr:row>
      <xdr:rowOff>91351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37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101528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173909</xdr:rowOff>
    </xdr:from>
    <xdr:to>
      <xdr:col>29</xdr:col>
      <xdr:colOff>127000</xdr:colOff>
      <xdr:row>33</xdr:row>
      <xdr:rowOff>247472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098459"/>
          <a:ext cx="647700" cy="7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247472</xdr:rowOff>
    </xdr:from>
    <xdr:to>
      <xdr:col>26</xdr:col>
      <xdr:colOff>50800</xdr:colOff>
      <xdr:row>33</xdr:row>
      <xdr:rowOff>302245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172022"/>
          <a:ext cx="698500" cy="5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302245</xdr:rowOff>
    </xdr:from>
    <xdr:to>
      <xdr:col>22</xdr:col>
      <xdr:colOff>114300</xdr:colOff>
      <xdr:row>33</xdr:row>
      <xdr:rowOff>325836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226795"/>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325836</xdr:rowOff>
    </xdr:from>
    <xdr:to>
      <xdr:col>18</xdr:col>
      <xdr:colOff>177800</xdr:colOff>
      <xdr:row>34</xdr:row>
      <xdr:rowOff>105649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50386"/>
          <a:ext cx="698500" cy="1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123109</xdr:rowOff>
    </xdr:from>
    <xdr:to>
      <xdr:col>29</xdr:col>
      <xdr:colOff>177800</xdr:colOff>
      <xdr:row>33</xdr:row>
      <xdr:rowOff>224709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04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595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196672</xdr:rowOff>
    </xdr:from>
    <xdr:to>
      <xdr:col>26</xdr:col>
      <xdr:colOff>101600</xdr:colOff>
      <xdr:row>33</xdr:row>
      <xdr:rowOff>298272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12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136999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9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251445</xdr:rowOff>
    </xdr:from>
    <xdr:to>
      <xdr:col>22</xdr:col>
      <xdr:colOff>165100</xdr:colOff>
      <xdr:row>34</xdr:row>
      <xdr:rowOff>10145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7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275036</xdr:rowOff>
    </xdr:from>
    <xdr:to>
      <xdr:col>19</xdr:col>
      <xdr:colOff>38100</xdr:colOff>
      <xdr:row>34</xdr:row>
      <xdr:rowOff>33736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19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43913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54849</xdr:rowOff>
    </xdr:from>
    <xdr:to>
      <xdr:col>15</xdr:col>
      <xdr:colOff>101600</xdr:colOff>
      <xdr:row>34</xdr:row>
      <xdr:rowOff>156449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2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166626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9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89827</xdr:rowOff>
    </xdr:from>
    <xdr:to>
      <xdr:col>24</xdr:col>
      <xdr:colOff>63500</xdr:colOff>
      <xdr:row>30</xdr:row>
      <xdr:rowOff>148006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33327"/>
          <a:ext cx="8382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148006</xdr:rowOff>
    </xdr:from>
    <xdr:to>
      <xdr:col>19</xdr:col>
      <xdr:colOff>177800</xdr:colOff>
      <xdr:row>32</xdr:row>
      <xdr:rowOff>43650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91506"/>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19761</xdr:rowOff>
    </xdr:from>
    <xdr:to>
      <xdr:col>15</xdr:col>
      <xdr:colOff>50800</xdr:colOff>
      <xdr:row>32</xdr:row>
      <xdr:rowOff>43650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50616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19761</xdr:rowOff>
    </xdr:from>
    <xdr:to>
      <xdr:col>10</xdr:col>
      <xdr:colOff>114300</xdr:colOff>
      <xdr:row>32</xdr:row>
      <xdr:rowOff>62052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0616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39027</xdr:rowOff>
    </xdr:from>
    <xdr:to>
      <xdr:col>24</xdr:col>
      <xdr:colOff>114300</xdr:colOff>
      <xdr:row>30</xdr:row>
      <xdr:rowOff>140627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125404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97206</xdr:rowOff>
    </xdr:from>
    <xdr:to>
      <xdr:col>20</xdr:col>
      <xdr:colOff>38100</xdr:colOff>
      <xdr:row>31</xdr:row>
      <xdr:rowOff>27356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43883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1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164300</xdr:rowOff>
    </xdr:from>
    <xdr:to>
      <xdr:col>15</xdr:col>
      <xdr:colOff>101600</xdr:colOff>
      <xdr:row>32</xdr:row>
      <xdr:rowOff>94450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110977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5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140411</xdr:rowOff>
    </xdr:from>
    <xdr:to>
      <xdr:col>10</xdr:col>
      <xdr:colOff>165100</xdr:colOff>
      <xdr:row>32</xdr:row>
      <xdr:rowOff>70561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87088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3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11252</xdr:rowOff>
    </xdr:from>
    <xdr:to>
      <xdr:col>6</xdr:col>
      <xdr:colOff>38100</xdr:colOff>
      <xdr:row>32</xdr:row>
      <xdr:rowOff>112852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129379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7308</xdr:rowOff>
    </xdr:from>
    <xdr:to>
      <xdr:col>24</xdr:col>
      <xdr:colOff>63500</xdr:colOff>
      <xdr:row>55</xdr:row>
      <xdr:rowOff>130001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65608"/>
          <a:ext cx="838200" cy="29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130001</xdr:rowOff>
    </xdr:from>
    <xdr:to>
      <xdr:col>19</xdr:col>
      <xdr:colOff>177800</xdr:colOff>
      <xdr:row>55</xdr:row>
      <xdr:rowOff>150803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975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150803</xdr:rowOff>
    </xdr:from>
    <xdr:to>
      <xdr:col>15</xdr:col>
      <xdr:colOff>50800</xdr:colOff>
      <xdr:row>56</xdr:row>
      <xdr:rowOff>7210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055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146329</xdr:rowOff>
    </xdr:from>
    <xdr:to>
      <xdr:col>10</xdr:col>
      <xdr:colOff>114300</xdr:colOff>
      <xdr:row>56</xdr:row>
      <xdr:rowOff>7210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76079"/>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127958</xdr:rowOff>
    </xdr:from>
    <xdr:to>
      <xdr:col>24</xdr:col>
      <xdr:colOff>114300</xdr:colOff>
      <xdr:row>54</xdr:row>
      <xdr:rowOff>58108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150835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79201</xdr:rowOff>
    </xdr:from>
    <xdr:to>
      <xdr:col>20</xdr:col>
      <xdr:colOff>38100</xdr:colOff>
      <xdr:row>56</xdr:row>
      <xdr:rowOff>9351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25878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100003</xdr:rowOff>
    </xdr:from>
    <xdr:to>
      <xdr:col>15</xdr:col>
      <xdr:colOff>101600</xdr:colOff>
      <xdr:row>56</xdr:row>
      <xdr:rowOff>30153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46680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127860</xdr:rowOff>
    </xdr:from>
    <xdr:to>
      <xdr:col>10</xdr:col>
      <xdr:colOff>165100</xdr:colOff>
      <xdr:row>56</xdr:row>
      <xdr:rowOff>58010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74537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95529</xdr:rowOff>
    </xdr:from>
    <xdr:to>
      <xdr:col>6</xdr:col>
      <xdr:colOff>38100</xdr:colOff>
      <xdr:row>56</xdr:row>
      <xdr:rowOff>25679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42206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82017</xdr:rowOff>
    </xdr:from>
    <xdr:to>
      <xdr:col>24</xdr:col>
      <xdr:colOff>63500</xdr:colOff>
      <xdr:row>75</xdr:row>
      <xdr:rowOff>51384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254967"/>
          <a:ext cx="838200" cy="6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82017</xdr:rowOff>
    </xdr:from>
    <xdr:to>
      <xdr:col>19</xdr:col>
      <xdr:colOff>177800</xdr:colOff>
      <xdr:row>76</xdr:row>
      <xdr:rowOff>78739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254967"/>
          <a:ext cx="889000" cy="8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32486</xdr:rowOff>
    </xdr:from>
    <xdr:to>
      <xdr:col>15</xdr:col>
      <xdr:colOff>50800</xdr:colOff>
      <xdr:row>76</xdr:row>
      <xdr:rowOff>78739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62686"/>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115697</xdr:rowOff>
    </xdr:from>
    <xdr:to>
      <xdr:col>10</xdr:col>
      <xdr:colOff>114300</xdr:colOff>
      <xdr:row>76</xdr:row>
      <xdr:rowOff>32486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460097"/>
          <a:ext cx="889000" cy="60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584</xdr:rowOff>
    </xdr:from>
    <xdr:to>
      <xdr:col>24</xdr:col>
      <xdr:colOff>114300</xdr:colOff>
      <xdr:row>75</xdr:row>
      <xdr:rowOff>102184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23461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1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31217</xdr:rowOff>
    </xdr:from>
    <xdr:to>
      <xdr:col>20</xdr:col>
      <xdr:colOff>38100</xdr:colOff>
      <xdr:row>71</xdr:row>
      <xdr:rowOff>132817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149344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9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27939</xdr:rowOff>
    </xdr:from>
    <xdr:to>
      <xdr:col>15</xdr:col>
      <xdr:colOff>101600</xdr:colOff>
      <xdr:row>76</xdr:row>
      <xdr:rowOff>129539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120666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153136</xdr:rowOff>
    </xdr:from>
    <xdr:to>
      <xdr:col>10</xdr:col>
      <xdr:colOff>165100</xdr:colOff>
      <xdr:row>76</xdr:row>
      <xdr:rowOff>83286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64897</xdr:rowOff>
    </xdr:from>
    <xdr:to>
      <xdr:col>6</xdr:col>
      <xdr:colOff>38100</xdr:colOff>
      <xdr:row>72</xdr:row>
      <xdr:rowOff>166497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11574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1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159272</xdr:rowOff>
    </xdr:from>
    <xdr:to>
      <xdr:col>24</xdr:col>
      <xdr:colOff>63500</xdr:colOff>
      <xdr:row>98</xdr:row>
      <xdr:rowOff>100664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8472"/>
          <a:ext cx="838200" cy="28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100664</xdr:rowOff>
    </xdr:from>
    <xdr:to>
      <xdr:col>19</xdr:col>
      <xdr:colOff>177800</xdr:colOff>
      <xdr:row>98</xdr:row>
      <xdr:rowOff>126245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02764"/>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126245</xdr:rowOff>
    </xdr:from>
    <xdr:to>
      <xdr:col>15</xdr:col>
      <xdr:colOff>50800</xdr:colOff>
      <xdr:row>99</xdr:row>
      <xdr:rowOff>5882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8345"/>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5882</xdr:rowOff>
    </xdr:from>
    <xdr:to>
      <xdr:col>10</xdr:col>
      <xdr:colOff>114300</xdr:colOff>
      <xdr:row>99</xdr:row>
      <xdr:rowOff>15526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79432"/>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108472</xdr:rowOff>
    </xdr:from>
    <xdr:to>
      <xdr:col>24</xdr:col>
      <xdr:colOff>114300</xdr:colOff>
      <xdr:row>97</xdr:row>
      <xdr:rowOff>38622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23399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49864</xdr:rowOff>
    </xdr:from>
    <xdr:to>
      <xdr:col>20</xdr:col>
      <xdr:colOff>38100</xdr:colOff>
      <xdr:row>98</xdr:row>
      <xdr:rowOff>151464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142591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94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75445</xdr:rowOff>
    </xdr:from>
    <xdr:to>
      <xdr:col>15</xdr:col>
      <xdr:colOff>101600</xdr:colOff>
      <xdr:row>99</xdr:row>
      <xdr:rowOff>5595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168172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97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126532</xdr:rowOff>
    </xdr:from>
    <xdr:to>
      <xdr:col>10</xdr:col>
      <xdr:colOff>165100</xdr:colOff>
      <xdr:row>99</xdr:row>
      <xdr:rowOff>56682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136176</xdr:rowOff>
    </xdr:from>
    <xdr:to>
      <xdr:col>6</xdr:col>
      <xdr:colOff>38100</xdr:colOff>
      <xdr:row>99</xdr:row>
      <xdr:rowOff>66326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57453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168859</xdr:rowOff>
    </xdr:from>
    <xdr:to>
      <xdr:col>55</xdr:col>
      <xdr:colOff>0</xdr:colOff>
      <xdr:row>37</xdr:row>
      <xdr:rowOff>91046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12359"/>
          <a:ext cx="838200" cy="11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113580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57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168859</xdr:rowOff>
    </xdr:from>
    <xdr:to>
      <xdr:col>50</xdr:col>
      <xdr:colOff>114300</xdr:colOff>
      <xdr:row>38</xdr:row>
      <xdr:rowOff>117094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12359"/>
          <a:ext cx="889000" cy="13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117094</xdr:rowOff>
    </xdr:from>
    <xdr:to>
      <xdr:col>45</xdr:col>
      <xdr:colOff>177800</xdr:colOff>
      <xdr:row>38</xdr:row>
      <xdr:rowOff>135268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3219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68338</xdr:rowOff>
    </xdr:from>
    <xdr:to>
      <xdr:col>41</xdr:col>
      <xdr:colOff>50800</xdr:colOff>
      <xdr:row>38</xdr:row>
      <xdr:rowOff>135268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83438"/>
          <a:ext cx="8890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40246</xdr:rowOff>
    </xdr:from>
    <xdr:to>
      <xdr:col>55</xdr:col>
      <xdr:colOff>50800</xdr:colOff>
      <xdr:row>37</xdr:row>
      <xdr:rowOff>141846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63123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118059</xdr:rowOff>
    </xdr:from>
    <xdr:to>
      <xdr:col>50</xdr:col>
      <xdr:colOff>165100</xdr:colOff>
      <xdr:row>31</xdr:row>
      <xdr:rowOff>48209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39336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66294</xdr:rowOff>
    </xdr:from>
    <xdr:to>
      <xdr:col>46</xdr:col>
      <xdr:colOff>38100</xdr:colOff>
      <xdr:row>38</xdr:row>
      <xdr:rowOff>167894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84468</xdr:rowOff>
    </xdr:from>
    <xdr:to>
      <xdr:col>41</xdr:col>
      <xdr:colOff>101600</xdr:colOff>
      <xdr:row>39</xdr:row>
      <xdr:rowOff>14618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31145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17538</xdr:rowOff>
    </xdr:from>
    <xdr:to>
      <xdr:col>36</xdr:col>
      <xdr:colOff>165100</xdr:colOff>
      <xdr:row>38</xdr:row>
      <xdr:rowOff>119138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135666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94163</xdr:rowOff>
    </xdr:from>
    <xdr:to>
      <xdr:col>55</xdr:col>
      <xdr:colOff>0</xdr:colOff>
      <xdr:row>53</xdr:row>
      <xdr:rowOff>157783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181013"/>
          <a:ext cx="8382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24531</xdr:rowOff>
    </xdr:from>
    <xdr:to>
      <xdr:col>50</xdr:col>
      <xdr:colOff>114300</xdr:colOff>
      <xdr:row>53</xdr:row>
      <xdr:rowOff>94163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939931"/>
          <a:ext cx="8890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24531</xdr:rowOff>
    </xdr:from>
    <xdr:to>
      <xdr:col>45</xdr:col>
      <xdr:colOff>177800</xdr:colOff>
      <xdr:row>54</xdr:row>
      <xdr:rowOff>33286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939931"/>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164778</xdr:rowOff>
    </xdr:from>
    <xdr:to>
      <xdr:col>41</xdr:col>
      <xdr:colOff>50800</xdr:colOff>
      <xdr:row>54</xdr:row>
      <xdr:rowOff>33286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908728"/>
          <a:ext cx="889000" cy="38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106983</xdr:rowOff>
    </xdr:from>
    <xdr:to>
      <xdr:col>55</xdr:col>
      <xdr:colOff>50800</xdr:colOff>
      <xdr:row>54</xdr:row>
      <xdr:rowOff>37133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85410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43363</xdr:rowOff>
    </xdr:from>
    <xdr:to>
      <xdr:col>50</xdr:col>
      <xdr:colOff>165100</xdr:colOff>
      <xdr:row>53</xdr:row>
      <xdr:rowOff>144963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1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161490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9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145181</xdr:rowOff>
    </xdr:from>
    <xdr:to>
      <xdr:col>46</xdr:col>
      <xdr:colOff>38100</xdr:colOff>
      <xdr:row>52</xdr:row>
      <xdr:rowOff>75331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8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91858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6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153936</xdr:rowOff>
    </xdr:from>
    <xdr:to>
      <xdr:col>41</xdr:col>
      <xdr:colOff>101600</xdr:colOff>
      <xdr:row>54</xdr:row>
      <xdr:rowOff>84086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75213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113978</xdr:rowOff>
    </xdr:from>
    <xdr:to>
      <xdr:col>36</xdr:col>
      <xdr:colOff>165100</xdr:colOff>
      <xdr:row>52</xdr:row>
      <xdr:rowOff>44128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8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60655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6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131379</xdr:rowOff>
    </xdr:from>
    <xdr:to>
      <xdr:col>55</xdr:col>
      <xdr:colOff>0</xdr:colOff>
      <xdr:row>73</xdr:row>
      <xdr:rowOff>145095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64722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75464</xdr:rowOff>
    </xdr:from>
    <xdr:to>
      <xdr:col>50</xdr:col>
      <xdr:colOff>114300</xdr:colOff>
      <xdr:row>73</xdr:row>
      <xdr:rowOff>145095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248414"/>
          <a:ext cx="889000" cy="4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75464</xdr:rowOff>
    </xdr:from>
    <xdr:to>
      <xdr:col>45</xdr:col>
      <xdr:colOff>177800</xdr:colOff>
      <xdr:row>73</xdr:row>
      <xdr:rowOff>99055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248414"/>
          <a:ext cx="889000" cy="3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99055</xdr:rowOff>
    </xdr:from>
    <xdr:to>
      <xdr:col>41</xdr:col>
      <xdr:colOff>50800</xdr:colOff>
      <xdr:row>73</xdr:row>
      <xdr:rowOff>165852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614905"/>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80579</xdr:rowOff>
    </xdr:from>
    <xdr:to>
      <xdr:col>55</xdr:col>
      <xdr:colOff>50800</xdr:colOff>
      <xdr:row>74</xdr:row>
      <xdr:rowOff>10729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103456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4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94295</xdr:rowOff>
    </xdr:from>
    <xdr:to>
      <xdr:col>50</xdr:col>
      <xdr:colOff>165100</xdr:colOff>
      <xdr:row>74</xdr:row>
      <xdr:rowOff>24445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40972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3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24664</xdr:rowOff>
    </xdr:from>
    <xdr:to>
      <xdr:col>46</xdr:col>
      <xdr:colOff>38100</xdr:colOff>
      <xdr:row>71</xdr:row>
      <xdr:rowOff>126264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1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142791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9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48255</xdr:rowOff>
    </xdr:from>
    <xdr:to>
      <xdr:col>41</xdr:col>
      <xdr:colOff>101600</xdr:colOff>
      <xdr:row>73</xdr:row>
      <xdr:rowOff>149855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166382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3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115052</xdr:rowOff>
    </xdr:from>
    <xdr:to>
      <xdr:col>36</xdr:col>
      <xdr:colOff>165100</xdr:colOff>
      <xdr:row>74</xdr:row>
      <xdr:rowOff>45202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6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61729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7751</xdr:rowOff>
    </xdr:from>
    <xdr:to>
      <xdr:col>55</xdr:col>
      <xdr:colOff>0</xdr:colOff>
      <xdr:row>95</xdr:row>
      <xdr:rowOff>141506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95501"/>
          <a:ext cx="838200" cy="1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129618</xdr:rowOff>
    </xdr:from>
    <xdr:to>
      <xdr:col>50</xdr:col>
      <xdr:colOff>114300</xdr:colOff>
      <xdr:row>95</xdr:row>
      <xdr:rowOff>7751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45918"/>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129618</xdr:rowOff>
    </xdr:from>
    <xdr:to>
      <xdr:col>45</xdr:col>
      <xdr:colOff>177800</xdr:colOff>
      <xdr:row>96</xdr:row>
      <xdr:rowOff>70617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45918"/>
          <a:ext cx="889000" cy="28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168160</xdr:rowOff>
    </xdr:from>
    <xdr:to>
      <xdr:col>41</xdr:col>
      <xdr:colOff>50800</xdr:colOff>
      <xdr:row>96</xdr:row>
      <xdr:rowOff>70617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84460"/>
          <a:ext cx="889000" cy="2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90706</xdr:rowOff>
    </xdr:from>
    <xdr:to>
      <xdr:col>55</xdr:col>
      <xdr:colOff>50800</xdr:colOff>
      <xdr:row>96</xdr:row>
      <xdr:rowOff>20856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69133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128401</xdr:rowOff>
    </xdr:from>
    <xdr:to>
      <xdr:col>50</xdr:col>
      <xdr:colOff>165100</xdr:colOff>
      <xdr:row>95</xdr:row>
      <xdr:rowOff>58551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49678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78818</xdr:rowOff>
    </xdr:from>
    <xdr:to>
      <xdr:col>46</xdr:col>
      <xdr:colOff>38100</xdr:colOff>
      <xdr:row>95</xdr:row>
      <xdr:rowOff>8968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25495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19817</xdr:rowOff>
    </xdr:from>
    <xdr:to>
      <xdr:col>41</xdr:col>
      <xdr:colOff>101600</xdr:colOff>
      <xdr:row>96</xdr:row>
      <xdr:rowOff>121417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117360</xdr:rowOff>
    </xdr:from>
    <xdr:to>
      <xdr:col>36</xdr:col>
      <xdr:colOff>165100</xdr:colOff>
      <xdr:row>95</xdr:row>
      <xdr:rowOff>47510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64037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91466</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065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91466</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065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40666</xdr:rowOff>
    </xdr:from>
    <xdr:to>
      <xdr:col>72</xdr:col>
      <xdr:colOff>38100</xdr:colOff>
      <xdr:row>38</xdr:row>
      <xdr:rowOff>142266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133393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61061</xdr:rowOff>
    </xdr:from>
    <xdr:to>
      <xdr:col>85</xdr:col>
      <xdr:colOff>127000</xdr:colOff>
      <xdr:row>75</xdr:row>
      <xdr:rowOff>85522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48361"/>
          <a:ext cx="838200" cy="1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85522</xdr:rowOff>
    </xdr:from>
    <xdr:to>
      <xdr:col>81</xdr:col>
      <xdr:colOff>50800</xdr:colOff>
      <xdr:row>75</xdr:row>
      <xdr:rowOff>128156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44272"/>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128156</xdr:rowOff>
    </xdr:from>
    <xdr:to>
      <xdr:col>76</xdr:col>
      <xdr:colOff>114300</xdr:colOff>
      <xdr:row>75</xdr:row>
      <xdr:rowOff>141148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98690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141148</xdr:rowOff>
    </xdr:from>
    <xdr:to>
      <xdr:col>71</xdr:col>
      <xdr:colOff>177800</xdr:colOff>
      <xdr:row>77</xdr:row>
      <xdr:rowOff>65557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999898"/>
          <a:ext cx="8890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10261</xdr:rowOff>
    </xdr:from>
    <xdr:to>
      <xdr:col>85</xdr:col>
      <xdr:colOff>177800</xdr:colOff>
      <xdr:row>74</xdr:row>
      <xdr:rowOff>111861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6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33138</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34722</xdr:rowOff>
    </xdr:from>
    <xdr:to>
      <xdr:col>81</xdr:col>
      <xdr:colOff>101600</xdr:colOff>
      <xdr:row>75</xdr:row>
      <xdr:rowOff>136322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152849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77356</xdr:rowOff>
    </xdr:from>
    <xdr:to>
      <xdr:col>76</xdr:col>
      <xdr:colOff>165100</xdr:colOff>
      <xdr:row>76</xdr:row>
      <xdr:rowOff>7507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170082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90348</xdr:rowOff>
    </xdr:from>
    <xdr:to>
      <xdr:col>72</xdr:col>
      <xdr:colOff>38100</xdr:colOff>
      <xdr:row>76</xdr:row>
      <xdr:rowOff>20498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14757</xdr:rowOff>
    </xdr:from>
    <xdr:to>
      <xdr:col>67</xdr:col>
      <xdr:colOff>101600</xdr:colOff>
      <xdr:row>77</xdr:row>
      <xdr:rowOff>116357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107484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135173</xdr:rowOff>
    </xdr:from>
    <xdr:to>
      <xdr:col>85</xdr:col>
      <xdr:colOff>127000</xdr:colOff>
      <xdr:row>98</xdr:row>
      <xdr:rowOff>122921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94373"/>
          <a:ext cx="838200" cy="3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162469</xdr:rowOff>
    </xdr:from>
    <xdr:to>
      <xdr:col>81</xdr:col>
      <xdr:colOff>50800</xdr:colOff>
      <xdr:row>98</xdr:row>
      <xdr:rowOff>122921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93119"/>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162469</xdr:rowOff>
    </xdr:from>
    <xdr:to>
      <xdr:col>76</xdr:col>
      <xdr:colOff>114300</xdr:colOff>
      <xdr:row>98</xdr:row>
      <xdr:rowOff>121321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9311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121321</xdr:rowOff>
    </xdr:from>
    <xdr:to>
      <xdr:col>71</xdr:col>
      <xdr:colOff>177800</xdr:colOff>
      <xdr:row>98</xdr:row>
      <xdr:rowOff>138877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23421"/>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84373</xdr:rowOff>
    </xdr:from>
    <xdr:to>
      <xdr:col>85</xdr:col>
      <xdr:colOff>177800</xdr:colOff>
      <xdr:row>97</xdr:row>
      <xdr:rowOff>14523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62800</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72121</xdr:rowOff>
    </xdr:from>
    <xdr:to>
      <xdr:col>81</xdr:col>
      <xdr:colOff>101600</xdr:colOff>
      <xdr:row>99</xdr:row>
      <xdr:rowOff>2271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164848</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2017" y="1696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111669</xdr:rowOff>
    </xdr:from>
    <xdr:to>
      <xdr:col>76</xdr:col>
      <xdr:colOff>165100</xdr:colOff>
      <xdr:row>98</xdr:row>
      <xdr:rowOff>41819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32946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3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70521</xdr:rowOff>
    </xdr:from>
    <xdr:to>
      <xdr:col>72</xdr:col>
      <xdr:colOff>38100</xdr:colOff>
      <xdr:row>99</xdr:row>
      <xdr:rowOff>671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163248</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6965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88077</xdr:rowOff>
    </xdr:from>
    <xdr:to>
      <xdr:col>67</xdr:col>
      <xdr:colOff>101600</xdr:colOff>
      <xdr:row>99</xdr:row>
      <xdr:rowOff>18227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9354</xdr:rowOff>
    </xdr:from>
    <xdr:ext cx="313932"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57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14732</xdr:rowOff>
    </xdr:from>
    <xdr:to>
      <xdr:col>116</xdr:col>
      <xdr:colOff>63500</xdr:colOff>
      <xdr:row>38</xdr:row>
      <xdr:rowOff>138557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29832"/>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138557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70980"/>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162941</xdr:rowOff>
    </xdr:from>
    <xdr:to>
      <xdr:col>107</xdr:col>
      <xdr:colOff>50800</xdr:colOff>
      <xdr:row>38</xdr:row>
      <xdr:rowOff>55880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0659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162941</xdr:rowOff>
    </xdr:from>
    <xdr:to>
      <xdr:col>102</xdr:col>
      <xdr:colOff>114300</xdr:colOff>
      <xdr:row>38</xdr:row>
      <xdr:rowOff>69977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0659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135382</xdr:rowOff>
    </xdr:from>
    <xdr:to>
      <xdr:col>116</xdr:col>
      <xdr:colOff>114300</xdr:colOff>
      <xdr:row>38</xdr:row>
      <xdr:rowOff>65532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113809</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87757</xdr:rowOff>
    </xdr:from>
    <xdr:to>
      <xdr:col>112</xdr:col>
      <xdr:colOff>38100</xdr:colOff>
      <xdr:row>39</xdr:row>
      <xdr:rowOff>17907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9034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5080</xdr:rowOff>
    </xdr:from>
    <xdr:to>
      <xdr:col>107</xdr:col>
      <xdr:colOff>101600</xdr:colOff>
      <xdr:row>38</xdr:row>
      <xdr:rowOff>106680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97807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112141</xdr:rowOff>
    </xdr:from>
    <xdr:to>
      <xdr:col>102</xdr:col>
      <xdr:colOff>165100</xdr:colOff>
      <xdr:row>38</xdr:row>
      <xdr:rowOff>42290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33418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19177</xdr:rowOff>
    </xdr:from>
    <xdr:to>
      <xdr:col>98</xdr:col>
      <xdr:colOff>38100</xdr:colOff>
      <xdr:row>38</xdr:row>
      <xdr:rowOff>120777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111904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121778</xdr:rowOff>
    </xdr:from>
    <xdr:to>
      <xdr:col>116</xdr:col>
      <xdr:colOff>63500</xdr:colOff>
      <xdr:row>57</xdr:row>
      <xdr:rowOff>157311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94428"/>
          <a:ext cx="8382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121778</xdr:rowOff>
    </xdr:from>
    <xdr:to>
      <xdr:col>111</xdr:col>
      <xdr:colOff>177800</xdr:colOff>
      <xdr:row>57</xdr:row>
      <xdr:rowOff>122701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894428"/>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112360</xdr:rowOff>
    </xdr:from>
    <xdr:to>
      <xdr:col>107</xdr:col>
      <xdr:colOff>50800</xdr:colOff>
      <xdr:row>57</xdr:row>
      <xdr:rowOff>122701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850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87177</xdr:rowOff>
    </xdr:from>
    <xdr:to>
      <xdr:col>102</xdr:col>
      <xdr:colOff>114300</xdr:colOff>
      <xdr:row>57</xdr:row>
      <xdr:rowOff>112360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859827"/>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106511</xdr:rowOff>
    </xdr:from>
    <xdr:to>
      <xdr:col>116</xdr:col>
      <xdr:colOff>114300</xdr:colOff>
      <xdr:row>58</xdr:row>
      <xdr:rowOff>36661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84938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5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70978</xdr:rowOff>
    </xdr:from>
    <xdr:to>
      <xdr:col>112</xdr:col>
      <xdr:colOff>38100</xdr:colOff>
      <xdr:row>58</xdr:row>
      <xdr:rowOff>1128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163705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9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71901</xdr:rowOff>
    </xdr:from>
    <xdr:to>
      <xdr:col>107</xdr:col>
      <xdr:colOff>101600</xdr:colOff>
      <xdr:row>58</xdr:row>
      <xdr:rowOff>2051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18578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6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61560</xdr:rowOff>
    </xdr:from>
    <xdr:to>
      <xdr:col>102</xdr:col>
      <xdr:colOff>165100</xdr:colOff>
      <xdr:row>57</xdr:row>
      <xdr:rowOff>163160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8237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0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36377</xdr:rowOff>
    </xdr:from>
    <xdr:to>
      <xdr:col>98</xdr:col>
      <xdr:colOff>38100</xdr:colOff>
      <xdr:row>57</xdr:row>
      <xdr:rowOff>137977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154504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86779</xdr:rowOff>
    </xdr:from>
    <xdr:to>
      <xdr:col>116</xdr:col>
      <xdr:colOff>63500</xdr:colOff>
      <xdr:row>75</xdr:row>
      <xdr:rowOff>118249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45529"/>
          <a:ext cx="8382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118249</xdr:rowOff>
    </xdr:from>
    <xdr:to>
      <xdr:col>111</xdr:col>
      <xdr:colOff>177800</xdr:colOff>
      <xdr:row>75</xdr:row>
      <xdr:rowOff>161265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976999"/>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161265</xdr:rowOff>
    </xdr:from>
    <xdr:to>
      <xdr:col>107</xdr:col>
      <xdr:colOff>50800</xdr:colOff>
      <xdr:row>76</xdr:row>
      <xdr:rowOff>54356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20015"/>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61747</xdr:rowOff>
    </xdr:from>
    <xdr:to>
      <xdr:col>102</xdr:col>
      <xdr:colOff>114300</xdr:colOff>
      <xdr:row>76</xdr:row>
      <xdr:rowOff>54356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920497"/>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35979</xdr:rowOff>
    </xdr:from>
    <xdr:to>
      <xdr:col>116</xdr:col>
      <xdr:colOff>114300</xdr:colOff>
      <xdr:row>75</xdr:row>
      <xdr:rowOff>137579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14406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67449</xdr:rowOff>
    </xdr:from>
    <xdr:to>
      <xdr:col>112</xdr:col>
      <xdr:colOff>38100</xdr:colOff>
      <xdr:row>75</xdr:row>
      <xdr:rowOff>169050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14126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110465</xdr:rowOff>
    </xdr:from>
    <xdr:to>
      <xdr:col>107</xdr:col>
      <xdr:colOff>101600</xdr:colOff>
      <xdr:row>76</xdr:row>
      <xdr:rowOff>40615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31742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3556</xdr:rowOff>
    </xdr:from>
    <xdr:to>
      <xdr:col>102</xdr:col>
      <xdr:colOff>165100</xdr:colOff>
      <xdr:row>76</xdr:row>
      <xdr:rowOff>105156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96283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10947</xdr:rowOff>
    </xdr:from>
    <xdr:to>
      <xdr:col>98</xdr:col>
      <xdr:colOff>38100</xdr:colOff>
      <xdr:row>75</xdr:row>
      <xdr:rowOff>112547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129074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人件費については、退職者の増に伴う退職手当の増加により決算額が増加しており、義務教職員人件費の権限移譲の影響から類似団体内順位は依然として高い水準となっている。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の減の影響で決算額が大きく減少している。物件費は、新型コロナウイルスワクチン接種に係る経費が増加したほか、市営住宅を除く公共施設の一人あたり保有面積や道路の実延長が政令市の中で上位にあることにより高い傾向にある。</a:t>
          </a:r>
        </a:p>
        <a:p>
          <a:r>
            <a:rPr kumimoji="1" lang="ja-JP" altLang="en-US" sz="1300">
              <a:latin typeface="ＭＳ Ｐゴシック" panose="020B0600070205080204" pitchFamily="50" charset="-128"/>
              <a:ea typeface="ＭＳ Ｐゴシック" panose="020B0600070205080204" pitchFamily="50" charset="-128"/>
            </a:rPr>
            <a:t>　維持補修費については、異常降雪となった前年度と比較して除雪対策費が大きく減少し、政令市内順位も下降しており、扶助費については、子育て世帯や住民税非課税世帯に対する臨時特別給付金の影響で増加した。</a:t>
          </a:r>
        </a:p>
        <a:p>
          <a:r>
            <a:rPr kumimoji="1" lang="ja-JP" altLang="en-US" sz="1300">
              <a:latin typeface="ＭＳ Ｐゴシック" panose="020B0600070205080204" pitchFamily="50" charset="-128"/>
              <a:ea typeface="ＭＳ Ｐゴシック" panose="020B0600070205080204" pitchFamily="50" charset="-128"/>
            </a:rPr>
            <a:t>　普通建設事業については、北区庁舎整備の完了や学校増改築に係る経費の減により、決算額が減少している。</a:t>
          </a:r>
        </a:p>
        <a:p>
          <a:r>
            <a:rPr kumimoji="1" lang="ja-JP" altLang="en-US" sz="1300">
              <a:latin typeface="ＭＳ Ｐゴシック" panose="020B0600070205080204" pitchFamily="50" charset="-128"/>
              <a:ea typeface="ＭＳ Ｐゴシック" panose="020B0600070205080204" pitchFamily="50" charset="-128"/>
            </a:rPr>
            <a:t>　令和３年度は、未利用地の売却等による収入について基金への積立てを行い、緊急時に備えた一定水準の基金残高を確保した。今後も、社会情勢の変化を的確にとらえた一層の事業の選択と集中等により、将来にわたって強固な財政運営の基盤づくり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779,613
774,377
726.27
450,147,850
438,857,264
7,565,836
244,031,477
638,320,039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133169</xdr:rowOff>
    </xdr:from>
    <xdr:to>
      <xdr:col>24</xdr:col>
      <xdr:colOff>63500</xdr:colOff>
      <xdr:row>35</xdr:row>
      <xdr:rowOff>156028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339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67854</xdr:rowOff>
    </xdr:from>
    <xdr:to>
      <xdr:col>19</xdr:col>
      <xdr:colOff>177800</xdr:colOff>
      <xdr:row>35</xdr:row>
      <xdr:rowOff>156028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6860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58057</xdr:rowOff>
    </xdr:from>
    <xdr:to>
      <xdr:col>15</xdr:col>
      <xdr:colOff>50800</xdr:colOff>
      <xdr:row>35</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88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152763</xdr:rowOff>
    </xdr:from>
    <xdr:to>
      <xdr:col>10</xdr:col>
      <xdr:colOff>114300</xdr:colOff>
      <xdr:row>35</xdr:row>
      <xdr:rowOff>58057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206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82369</xdr:rowOff>
    </xdr:from>
    <xdr:to>
      <xdr:col>24</xdr:col>
      <xdr:colOff>114300</xdr:colOff>
      <xdr:row>36</xdr:row>
      <xdr:rowOff>12519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105246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105228</xdr:rowOff>
    </xdr:from>
    <xdr:to>
      <xdr:col>20</xdr:col>
      <xdr:colOff>38100</xdr:colOff>
      <xdr:row>36</xdr:row>
      <xdr:rowOff>35378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51905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xdr:rowOff>
    </xdr:from>
    <xdr:to>
      <xdr:col>15</xdr:col>
      <xdr:colOff>101600</xdr:colOff>
      <xdr:row>35</xdr:row>
      <xdr:rowOff>118654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7257</xdr:rowOff>
    </xdr:from>
    <xdr:to>
      <xdr:col>10</xdr:col>
      <xdr:colOff>165100</xdr:colOff>
      <xdr:row>35</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101963</xdr:rowOff>
    </xdr:from>
    <xdr:to>
      <xdr:col>6</xdr:col>
      <xdr:colOff>38100</xdr:colOff>
      <xdr:row>35</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48640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134226</xdr:rowOff>
    </xdr:from>
    <xdr:to>
      <xdr:col>24</xdr:col>
      <xdr:colOff>63500</xdr:colOff>
      <xdr:row>58</xdr:row>
      <xdr:rowOff>120510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78176"/>
          <a:ext cx="838200" cy="11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134226</xdr:rowOff>
    </xdr:from>
    <xdr:to>
      <xdr:col>19</xdr:col>
      <xdr:colOff>177800</xdr:colOff>
      <xdr:row>58</xdr:row>
      <xdr:rowOff>108369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78176"/>
          <a:ext cx="889000" cy="11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108369</xdr:rowOff>
    </xdr:from>
    <xdr:to>
      <xdr:col>15</xdr:col>
      <xdr:colOff>50800</xdr:colOff>
      <xdr:row>59</xdr:row>
      <xdr:rowOff>36360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2469"/>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156680</xdr:rowOff>
    </xdr:from>
    <xdr:to>
      <xdr:col>10</xdr:col>
      <xdr:colOff>114300</xdr:colOff>
      <xdr:row>59</xdr:row>
      <xdr:rowOff>36360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0780"/>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69710</xdr:rowOff>
    </xdr:from>
    <xdr:to>
      <xdr:col>24</xdr:col>
      <xdr:colOff>114300</xdr:colOff>
      <xdr:row>58</xdr:row>
      <xdr:rowOff>171310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83426</xdr:rowOff>
    </xdr:from>
    <xdr:to>
      <xdr:col>20</xdr:col>
      <xdr:colOff>38100</xdr:colOff>
      <xdr:row>52</xdr:row>
      <xdr:rowOff>13576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4703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57569</xdr:rowOff>
    </xdr:from>
    <xdr:to>
      <xdr:col>15</xdr:col>
      <xdr:colOff>101600</xdr:colOff>
      <xdr:row>58</xdr:row>
      <xdr:rowOff>159169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157010</xdr:rowOff>
    </xdr:from>
    <xdr:to>
      <xdr:col>10</xdr:col>
      <xdr:colOff>165100</xdr:colOff>
      <xdr:row>59</xdr:row>
      <xdr:rowOff>87160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78287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105880</xdr:rowOff>
    </xdr:from>
    <xdr:to>
      <xdr:col>6</xdr:col>
      <xdr:colOff>38100</xdr:colOff>
      <xdr:row>59</xdr:row>
      <xdr:rowOff>36030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52557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112835</xdr:rowOff>
    </xdr:from>
    <xdr:to>
      <xdr:col>24</xdr:col>
      <xdr:colOff>63500</xdr:colOff>
      <xdr:row>78</xdr:row>
      <xdr:rowOff>11044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43035"/>
          <a:ext cx="838200" cy="2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11044</xdr:rowOff>
    </xdr:from>
    <xdr:to>
      <xdr:col>19</xdr:col>
      <xdr:colOff>177800</xdr:colOff>
      <xdr:row>78</xdr:row>
      <xdr:rowOff>65807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4144"/>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65807</xdr:rowOff>
    </xdr:from>
    <xdr:to>
      <xdr:col>15</xdr:col>
      <xdr:colOff>50800</xdr:colOff>
      <xdr:row>78</xdr:row>
      <xdr:rowOff>128087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8907"/>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115870</xdr:rowOff>
    </xdr:from>
    <xdr:to>
      <xdr:col>10</xdr:col>
      <xdr:colOff>114300</xdr:colOff>
      <xdr:row>78</xdr:row>
      <xdr:rowOff>128087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88970"/>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62035</xdr:rowOff>
    </xdr:from>
    <xdr:to>
      <xdr:col>24</xdr:col>
      <xdr:colOff>114300</xdr:colOff>
      <xdr:row>76</xdr:row>
      <xdr:rowOff>163635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131694</xdr:rowOff>
    </xdr:from>
    <xdr:to>
      <xdr:col>20</xdr:col>
      <xdr:colOff>38100</xdr:colOff>
      <xdr:row>78</xdr:row>
      <xdr:rowOff>61844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52971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15007</xdr:rowOff>
    </xdr:from>
    <xdr:to>
      <xdr:col>15</xdr:col>
      <xdr:colOff>101600</xdr:colOff>
      <xdr:row>78</xdr:row>
      <xdr:rowOff>116607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107734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8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77287</xdr:rowOff>
    </xdr:from>
    <xdr:to>
      <xdr:col>10</xdr:col>
      <xdr:colOff>165100</xdr:colOff>
      <xdr:row>79</xdr:row>
      <xdr:rowOff>7437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170014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65070</xdr:rowOff>
    </xdr:from>
    <xdr:to>
      <xdr:col>6</xdr:col>
      <xdr:colOff>38100</xdr:colOff>
      <xdr:row>78</xdr:row>
      <xdr:rowOff>166670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157797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9463</xdr:rowOff>
    </xdr:from>
    <xdr:to>
      <xdr:col>24</xdr:col>
      <xdr:colOff>63500</xdr:colOff>
      <xdr:row>98</xdr:row>
      <xdr:rowOff>83138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68663"/>
          <a:ext cx="838200" cy="4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83138</xdr:rowOff>
    </xdr:from>
    <xdr:to>
      <xdr:col>19</xdr:col>
      <xdr:colOff>177800</xdr:colOff>
      <xdr:row>98</xdr:row>
      <xdr:rowOff>119421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85238"/>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119421</xdr:rowOff>
    </xdr:from>
    <xdr:to>
      <xdr:col>15</xdr:col>
      <xdr:colOff>50800</xdr:colOff>
      <xdr:row>98</xdr:row>
      <xdr:rowOff>129152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21521"/>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129152</xdr:rowOff>
    </xdr:from>
    <xdr:to>
      <xdr:col>10</xdr:col>
      <xdr:colOff>114300</xdr:colOff>
      <xdr:row>98</xdr:row>
      <xdr:rowOff>145904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31252"/>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130113</xdr:rowOff>
    </xdr:from>
    <xdr:to>
      <xdr:col>24</xdr:col>
      <xdr:colOff>114300</xdr:colOff>
      <xdr:row>96</xdr:row>
      <xdr:rowOff>60263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108540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32338</xdr:rowOff>
    </xdr:from>
    <xdr:to>
      <xdr:col>20</xdr:col>
      <xdr:colOff>38100</xdr:colOff>
      <xdr:row>98</xdr:row>
      <xdr:rowOff>133938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125065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68621</xdr:rowOff>
    </xdr:from>
    <xdr:to>
      <xdr:col>15</xdr:col>
      <xdr:colOff>101600</xdr:colOff>
      <xdr:row>98</xdr:row>
      <xdr:rowOff>170221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161348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78352</xdr:rowOff>
    </xdr:from>
    <xdr:to>
      <xdr:col>10</xdr:col>
      <xdr:colOff>165100</xdr:colOff>
      <xdr:row>99</xdr:row>
      <xdr:rowOff>8502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171079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95104</xdr:rowOff>
    </xdr:from>
    <xdr:to>
      <xdr:col>6</xdr:col>
      <xdr:colOff>38100</xdr:colOff>
      <xdr:row>99</xdr:row>
      <xdr:rowOff>25254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41781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127508</xdr:rowOff>
    </xdr:from>
    <xdr:to>
      <xdr:col>55</xdr:col>
      <xdr:colOff>0</xdr:colOff>
      <xdr:row>30</xdr:row>
      <xdr:rowOff>149606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271008"/>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127508</xdr:rowOff>
    </xdr:from>
    <xdr:to>
      <xdr:col>50</xdr:col>
      <xdr:colOff>114300</xdr:colOff>
      <xdr:row>32</xdr:row>
      <xdr:rowOff>18542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271008"/>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84836</xdr:rowOff>
    </xdr:from>
    <xdr:to>
      <xdr:col>45</xdr:col>
      <xdr:colOff>177800</xdr:colOff>
      <xdr:row>32</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39978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82550</xdr:rowOff>
    </xdr:from>
    <xdr:to>
      <xdr:col>41</xdr:col>
      <xdr:colOff>50800</xdr:colOff>
      <xdr:row>31</xdr:row>
      <xdr:rowOff>84836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397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98806</xdr:rowOff>
    </xdr:from>
    <xdr:to>
      <xdr:col>55</xdr:col>
      <xdr:colOff>50800</xdr:colOff>
      <xdr:row>31</xdr:row>
      <xdr:rowOff>28956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2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51833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1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76708</xdr:rowOff>
    </xdr:from>
    <xdr:to>
      <xdr:col>50</xdr:col>
      <xdr:colOff>165100</xdr:colOff>
      <xdr:row>31</xdr:row>
      <xdr:rowOff>6858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2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23385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49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139192</xdr:rowOff>
    </xdr:from>
    <xdr:to>
      <xdr:col>46</xdr:col>
      <xdr:colOff>38100</xdr:colOff>
      <xdr:row>32</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85869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2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34036</xdr:rowOff>
    </xdr:from>
    <xdr:to>
      <xdr:col>41</xdr:col>
      <xdr:colOff>101600</xdr:colOff>
      <xdr:row>31</xdr:row>
      <xdr:rowOff>135636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152163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31750</xdr:rowOff>
    </xdr:from>
    <xdr:to>
      <xdr:col>36</xdr:col>
      <xdr:colOff>165100</xdr:colOff>
      <xdr:row>31</xdr:row>
      <xdr:rowOff>133350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149877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107696</xdr:rowOff>
    </xdr:from>
    <xdr:to>
      <xdr:col>55</xdr:col>
      <xdr:colOff>0</xdr:colOff>
      <xdr:row>52</xdr:row>
      <xdr:rowOff>126619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023096"/>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70231</xdr:rowOff>
    </xdr:from>
    <xdr:to>
      <xdr:col>50</xdr:col>
      <xdr:colOff>114300</xdr:colOff>
      <xdr:row>52</xdr:row>
      <xdr:rowOff>126619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898563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70231</xdr:rowOff>
    </xdr:from>
    <xdr:to>
      <xdr:col>45</xdr:col>
      <xdr:colOff>177800</xdr:colOff>
      <xdr:row>52</xdr:row>
      <xdr:rowOff>165227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8985631"/>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111379</xdr:rowOff>
    </xdr:from>
    <xdr:to>
      <xdr:col>41</xdr:col>
      <xdr:colOff>50800</xdr:colOff>
      <xdr:row>52</xdr:row>
      <xdr:rowOff>165227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855329"/>
          <a:ext cx="889000" cy="2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56896</xdr:rowOff>
    </xdr:from>
    <xdr:to>
      <xdr:col>55</xdr:col>
      <xdr:colOff>50800</xdr:colOff>
      <xdr:row>52</xdr:row>
      <xdr:rowOff>158496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9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79773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8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75819</xdr:rowOff>
    </xdr:from>
    <xdr:to>
      <xdr:col>50</xdr:col>
      <xdr:colOff>165100</xdr:colOff>
      <xdr:row>53</xdr:row>
      <xdr:rowOff>5969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9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51</xdr:row>
      <xdr:rowOff>22496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8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19431</xdr:rowOff>
    </xdr:from>
    <xdr:to>
      <xdr:col>46</xdr:col>
      <xdr:colOff>38100</xdr:colOff>
      <xdr:row>52</xdr:row>
      <xdr:rowOff>121031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89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137558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87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114427</xdr:rowOff>
    </xdr:from>
    <xdr:to>
      <xdr:col>41</xdr:col>
      <xdr:colOff>101600</xdr:colOff>
      <xdr:row>53</xdr:row>
      <xdr:rowOff>44577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61104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88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60579</xdr:rowOff>
    </xdr:from>
    <xdr:to>
      <xdr:col>36</xdr:col>
      <xdr:colOff>165100</xdr:colOff>
      <xdr:row>51</xdr:row>
      <xdr:rowOff>162179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8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7256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5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42249</xdr:rowOff>
    </xdr:from>
    <xdr:to>
      <xdr:col>55</xdr:col>
      <xdr:colOff>0</xdr:colOff>
      <xdr:row>78</xdr:row>
      <xdr:rowOff>85720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5349"/>
          <a:ext cx="8382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85720</xdr:rowOff>
    </xdr:from>
    <xdr:to>
      <xdr:col>50</xdr:col>
      <xdr:colOff>114300</xdr:colOff>
      <xdr:row>78</xdr:row>
      <xdr:rowOff>99786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58820"/>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99786</xdr:rowOff>
    </xdr:from>
    <xdr:to>
      <xdr:col>45</xdr:col>
      <xdr:colOff>177800</xdr:colOff>
      <xdr:row>78</xdr:row>
      <xdr:rowOff>104625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2886"/>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86558</xdr:rowOff>
    </xdr:from>
    <xdr:to>
      <xdr:col>41</xdr:col>
      <xdr:colOff>50800</xdr:colOff>
      <xdr:row>78</xdr:row>
      <xdr:rowOff>104625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9658"/>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162899</xdr:rowOff>
    </xdr:from>
    <xdr:to>
      <xdr:col>55</xdr:col>
      <xdr:colOff>50800</xdr:colOff>
      <xdr:row>78</xdr:row>
      <xdr:rowOff>93049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141326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34920</xdr:rowOff>
    </xdr:from>
    <xdr:to>
      <xdr:col>50</xdr:col>
      <xdr:colOff>165100</xdr:colOff>
      <xdr:row>78</xdr:row>
      <xdr:rowOff>136520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127647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48986</xdr:rowOff>
    </xdr:from>
    <xdr:to>
      <xdr:col>46</xdr:col>
      <xdr:colOff>38100</xdr:colOff>
      <xdr:row>78</xdr:row>
      <xdr:rowOff>150586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53825</xdr:rowOff>
    </xdr:from>
    <xdr:to>
      <xdr:col>41</xdr:col>
      <xdr:colOff>101600</xdr:colOff>
      <xdr:row>78</xdr:row>
      <xdr:rowOff>155425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146552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35758</xdr:rowOff>
    </xdr:from>
    <xdr:to>
      <xdr:col>36</xdr:col>
      <xdr:colOff>165100</xdr:colOff>
      <xdr:row>78</xdr:row>
      <xdr:rowOff>137358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74454</xdr:rowOff>
    </xdr:from>
    <xdr:to>
      <xdr:col>55</xdr:col>
      <xdr:colOff>0</xdr:colOff>
      <xdr:row>92</xdr:row>
      <xdr:rowOff>10216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676404"/>
          <a:ext cx="8382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74454</xdr:rowOff>
    </xdr:from>
    <xdr:to>
      <xdr:col>50</xdr:col>
      <xdr:colOff>114300</xdr:colOff>
      <xdr:row>92</xdr:row>
      <xdr:rowOff>152921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676404"/>
          <a:ext cx="889000" cy="2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152921</xdr:rowOff>
    </xdr:from>
    <xdr:to>
      <xdr:col>45</xdr:col>
      <xdr:colOff>177800</xdr:colOff>
      <xdr:row>92</xdr:row>
      <xdr:rowOff>154082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26321"/>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73730</xdr:rowOff>
    </xdr:from>
    <xdr:to>
      <xdr:col>41</xdr:col>
      <xdr:colOff>50800</xdr:colOff>
      <xdr:row>92</xdr:row>
      <xdr:rowOff>154082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04230"/>
          <a:ext cx="889000" cy="4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130866</xdr:rowOff>
    </xdr:from>
    <xdr:to>
      <xdr:col>55</xdr:col>
      <xdr:colOff>50800</xdr:colOff>
      <xdr:row>92</xdr:row>
      <xdr:rowOff>61016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7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153743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5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23654</xdr:rowOff>
    </xdr:from>
    <xdr:to>
      <xdr:col>50</xdr:col>
      <xdr:colOff>165100</xdr:colOff>
      <xdr:row>91</xdr:row>
      <xdr:rowOff>125254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141781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4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102121</xdr:rowOff>
    </xdr:from>
    <xdr:to>
      <xdr:col>46</xdr:col>
      <xdr:colOff>38100</xdr:colOff>
      <xdr:row>93</xdr:row>
      <xdr:rowOff>32271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48798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103282</xdr:rowOff>
    </xdr:from>
    <xdr:to>
      <xdr:col>41</xdr:col>
      <xdr:colOff>101600</xdr:colOff>
      <xdr:row>93</xdr:row>
      <xdr:rowOff>33432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8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49959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6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22930</xdr:rowOff>
    </xdr:from>
    <xdr:to>
      <xdr:col>36</xdr:col>
      <xdr:colOff>165100</xdr:colOff>
      <xdr:row>90</xdr:row>
      <xdr:rowOff>124530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4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141057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2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5316</xdr:rowOff>
    </xdr:from>
    <xdr:to>
      <xdr:col>85</xdr:col>
      <xdr:colOff>127000</xdr:colOff>
      <xdr:row>35</xdr:row>
      <xdr:rowOff>25073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006066"/>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135128</xdr:rowOff>
    </xdr:from>
    <xdr:to>
      <xdr:col>81</xdr:col>
      <xdr:colOff>50800</xdr:colOff>
      <xdr:row>35</xdr:row>
      <xdr:rowOff>25073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92978"/>
          <a:ext cx="889000" cy="2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135128</xdr:rowOff>
    </xdr:from>
    <xdr:to>
      <xdr:col>76</xdr:col>
      <xdr:colOff>114300</xdr:colOff>
      <xdr:row>35</xdr:row>
      <xdr:rowOff>36177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792978"/>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36177</xdr:rowOff>
    </xdr:from>
    <xdr:to>
      <xdr:col>71</xdr:col>
      <xdr:colOff>177800</xdr:colOff>
      <xdr:row>35</xdr:row>
      <xdr:rowOff>57241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36927"/>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125966</xdr:rowOff>
    </xdr:from>
    <xdr:to>
      <xdr:col>85</xdr:col>
      <xdr:colOff>177800</xdr:colOff>
      <xdr:row>35</xdr:row>
      <xdr:rowOff>56116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9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148843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145723</xdr:rowOff>
    </xdr:from>
    <xdr:to>
      <xdr:col>81</xdr:col>
      <xdr:colOff>101600</xdr:colOff>
      <xdr:row>35</xdr:row>
      <xdr:rowOff>75873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92400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84328</xdr:rowOff>
    </xdr:from>
    <xdr:to>
      <xdr:col>76</xdr:col>
      <xdr:colOff>165100</xdr:colOff>
      <xdr:row>34</xdr:row>
      <xdr:rowOff>14478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31005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156827</xdr:rowOff>
    </xdr:from>
    <xdr:to>
      <xdr:col>72</xdr:col>
      <xdr:colOff>38100</xdr:colOff>
      <xdr:row>35</xdr:row>
      <xdr:rowOff>86977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103504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6441</xdr:rowOff>
    </xdr:from>
    <xdr:to>
      <xdr:col>67</xdr:col>
      <xdr:colOff>101600</xdr:colOff>
      <xdr:row>35</xdr:row>
      <xdr:rowOff>108041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124568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63271</xdr:rowOff>
    </xdr:from>
    <xdr:to>
      <xdr:col>85</xdr:col>
      <xdr:colOff>127000</xdr:colOff>
      <xdr:row>54</xdr:row>
      <xdr:rowOff>71386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150121"/>
          <a:ext cx="8382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28563</xdr:rowOff>
    </xdr:from>
    <xdr:to>
      <xdr:col>81</xdr:col>
      <xdr:colOff>50800</xdr:colOff>
      <xdr:row>53</xdr:row>
      <xdr:rowOff>63271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15413"/>
          <a:ext cx="889000" cy="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28563</xdr:rowOff>
    </xdr:from>
    <xdr:to>
      <xdr:col>76</xdr:col>
      <xdr:colOff>114300</xdr:colOff>
      <xdr:row>54</xdr:row>
      <xdr:rowOff>108191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15413"/>
          <a:ext cx="889000" cy="2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118059</xdr:rowOff>
    </xdr:from>
    <xdr:to>
      <xdr:col>71</xdr:col>
      <xdr:colOff>177800</xdr:colOff>
      <xdr:row>54</xdr:row>
      <xdr:rowOff>108191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204909"/>
          <a:ext cx="8890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20586</xdr:rowOff>
    </xdr:from>
    <xdr:to>
      <xdr:col>85</xdr:col>
      <xdr:colOff>177800</xdr:colOff>
      <xdr:row>54</xdr:row>
      <xdr:rowOff>122186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2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43463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1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12471</xdr:rowOff>
    </xdr:from>
    <xdr:to>
      <xdr:col>81</xdr:col>
      <xdr:colOff>101600</xdr:colOff>
      <xdr:row>53</xdr:row>
      <xdr:rowOff>114071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0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130598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88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149213</xdr:rowOff>
    </xdr:from>
    <xdr:to>
      <xdr:col>76</xdr:col>
      <xdr:colOff>165100</xdr:colOff>
      <xdr:row>53</xdr:row>
      <xdr:rowOff>79363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95890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57391</xdr:rowOff>
    </xdr:from>
    <xdr:to>
      <xdr:col>72</xdr:col>
      <xdr:colOff>38100</xdr:colOff>
      <xdr:row>54</xdr:row>
      <xdr:rowOff>158991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4068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67259</xdr:rowOff>
    </xdr:from>
    <xdr:to>
      <xdr:col>67</xdr:col>
      <xdr:colOff>101600</xdr:colOff>
      <xdr:row>53</xdr:row>
      <xdr:rowOff>168859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1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13936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89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91466</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645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91466</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645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40666</xdr:rowOff>
    </xdr:from>
    <xdr:to>
      <xdr:col>72</xdr:col>
      <xdr:colOff>38100</xdr:colOff>
      <xdr:row>78</xdr:row>
      <xdr:rowOff>142266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133393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50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52412</xdr:rowOff>
    </xdr:from>
    <xdr:to>
      <xdr:col>85</xdr:col>
      <xdr:colOff>127000</xdr:colOff>
      <xdr:row>95</xdr:row>
      <xdr:rowOff>79578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68712"/>
          <a:ext cx="838200" cy="1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79578</xdr:rowOff>
    </xdr:from>
    <xdr:to>
      <xdr:col>81</xdr:col>
      <xdr:colOff>50800</xdr:colOff>
      <xdr:row>95</xdr:row>
      <xdr:rowOff>120611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67328"/>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120611</xdr:rowOff>
    </xdr:from>
    <xdr:to>
      <xdr:col>76</xdr:col>
      <xdr:colOff>114300</xdr:colOff>
      <xdr:row>95</xdr:row>
      <xdr:rowOff>135319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08361"/>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135319</xdr:rowOff>
    </xdr:from>
    <xdr:to>
      <xdr:col>71</xdr:col>
      <xdr:colOff>177800</xdr:colOff>
      <xdr:row>97</xdr:row>
      <xdr:rowOff>59271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23069"/>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1612</xdr:rowOff>
    </xdr:from>
    <xdr:to>
      <xdr:col>85</xdr:col>
      <xdr:colOff>177800</xdr:colOff>
      <xdr:row>94</xdr:row>
      <xdr:rowOff>103212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24489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28778</xdr:rowOff>
    </xdr:from>
    <xdr:to>
      <xdr:col>81</xdr:col>
      <xdr:colOff>101600</xdr:colOff>
      <xdr:row>95</xdr:row>
      <xdr:rowOff>130378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146905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69811</xdr:rowOff>
    </xdr:from>
    <xdr:to>
      <xdr:col>76</xdr:col>
      <xdr:colOff>165100</xdr:colOff>
      <xdr:row>95</xdr:row>
      <xdr:rowOff>171411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162538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84519</xdr:rowOff>
    </xdr:from>
    <xdr:to>
      <xdr:col>72</xdr:col>
      <xdr:colOff>38100</xdr:colOff>
      <xdr:row>96</xdr:row>
      <xdr:rowOff>14669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8471</xdr:rowOff>
    </xdr:from>
    <xdr:to>
      <xdr:col>67</xdr:col>
      <xdr:colOff>101600</xdr:colOff>
      <xdr:row>97</xdr:row>
      <xdr:rowOff>110071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101198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減の影響で決算額が大きく減少している。民生費については、子育て世帯や住民税非課税世帯に対する臨時特別給付金の影響で増加したほか、衛生費については、新型コロナウイルスワクチン接種に係る経費の増により大きく増加した。</a:t>
          </a:r>
        </a:p>
        <a:p>
          <a:r>
            <a:rPr kumimoji="1" lang="ja-JP" altLang="en-US" sz="1300">
              <a:latin typeface="ＭＳ Ｐゴシック" panose="020B0600070205080204" pitchFamily="50" charset="-128"/>
              <a:ea typeface="ＭＳ Ｐゴシック" panose="020B0600070205080204" pitchFamily="50" charset="-128"/>
            </a:rPr>
            <a:t>　労働費については、類似団体の中で最も高いのは、新潟勤労者総合福祉センター（新潟テルサ）の管理運営費があるためである。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一人あたり決算額が類似団体の中で高い状況になっているのは、住民一人あたりの耕地面積が類似団体の中で最も多く、田園型政令市を目指した各種施策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土木費については、除雪対策費の減により決算額は減少している。一人あたり決算額が類似団体の中で上位となっているのは、新潟駅付近連続立体交差事業や新潟中央環状道路整備事業などの大規模事業を推進していることや、冬季の除雪対策経費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教育費については、学校増改築の減などにより一人あたり決算額が減少しており、公債費については、臨時財政対策債に係る償還金の増などにより増加している。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標準財政規模は、標準税収入額等が減少したものの、普通交付税において、臨時費目が計上され増額となり、前年度比</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％の増加となった。 財政調整基金残高は、未利用地の売却収入など約</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億円を積み立てたため、増加した。</a:t>
          </a:r>
        </a:p>
        <a:p>
          <a:r>
            <a:rPr kumimoji="1" lang="ja-JP" altLang="en-US" sz="1200">
              <a:latin typeface="ＭＳ ゴシック" pitchFamily="49" charset="-128"/>
              <a:ea typeface="ＭＳ ゴシック" pitchFamily="49" charset="-128"/>
            </a:rPr>
            <a:t>　実質収支については、前年度に引き続き感染症への対応で多額の経費を執行したものの、地方税等の増加などにより黒字を確保した。また、実質単年度収支は，財政調整基金への積立を行った影響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新潟市において、平成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年度決算以降、連結実質赤字は生じていない。</a:t>
          </a:r>
        </a:p>
        <a:p>
          <a:r>
            <a:rPr kumimoji="1" lang="ja-JP" altLang="en-US" sz="1400">
              <a:latin typeface="ＭＳ ゴシック" pitchFamily="49" charset="-128"/>
              <a:ea typeface="ＭＳ ゴシック" pitchFamily="49" charset="-128"/>
            </a:rPr>
            <a:t>　ただし国民健康保険事業会計では、近年において実質収支比率の赤字はないものの、平成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保険給付費の増加や前期高齢者交付金の減などにより生じた収支不足の結果赤字となった事例がある。今後も保険給付費の増加が見込まれるなど厳しい財政状況が予想されることから、不納欠損額や収入未済額の削減を図るなど、健全な財政運営に努める。</a:t>
          </a:r>
        </a:p>
        <a:p>
          <a:r>
            <a:rPr kumimoji="1" lang="ja-JP" altLang="en-US" sz="1400">
              <a:latin typeface="ＭＳ ゴシック" pitchFamily="49" charset="-128"/>
              <a:ea typeface="ＭＳ ゴシック" pitchFamily="49" charset="-128"/>
            </a:rPr>
            <a:t>　また、公営企業会計においても、今後も厳しい経営環境が予想されることから、より一層の経営努力が必要となる。特に、水道事業会計や下水道事業会計では老朽化施設の更新を適切な時期に実施する必要がある。しかし、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 zeroHeight="1" x14ac:dyDescent="0.2"/>
  <cols>
    <col min="1" max="11" width="2.08984375" style="345" customWidth="1"/>
    <col min="12" max="12" width="2.26953125" style="345" customWidth="1"/>
    <col min="13" max="17" width="2.36328125" style="345" customWidth="1"/>
    <col min="18" max="119" width="2.08984375" style="345" customWidth="1"/>
    <col min="120" max="16384" width="0" style="345"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7"/>
      <c r="DK1" s="177"/>
      <c r="DL1" s="177"/>
      <c r="DM1" s="177"/>
      <c r="DN1" s="177"/>
      <c r="DO1" s="177"/>
    </row>
    <row r="2" spans="1:119" ht="24" thickBot="1" x14ac:dyDescent="0.25">
      <c r="B2" s="178" t="s">
        <v>81</v>
      </c>
      <c r="C2" s="178"/>
      <c r="D2" s="179"/>
    </row>
    <row r="3" spans="1:119" ht="18.75" customHeight="1" thickBot="1" x14ac:dyDescent="0.25">
      <c r="A3" s="177"/>
      <c r="B3" s="596" t="s">
        <v>461</v>
      </c>
      <c r="C3" s="597"/>
      <c r="D3" s="597"/>
      <c r="E3" s="598"/>
      <c r="F3" s="598"/>
      <c r="G3" s="598"/>
      <c r="H3" s="598"/>
      <c r="I3" s="598"/>
      <c r="J3" s="598"/>
      <c r="K3" s="598"/>
      <c r="L3" s="598" t="s">
        <v>82</v>
      </c>
      <c r="M3" s="598"/>
      <c r="N3" s="598"/>
      <c r="O3" s="598"/>
      <c r="P3" s="598"/>
      <c r="Q3" s="598"/>
      <c r="R3" s="601"/>
      <c r="S3" s="601"/>
      <c r="T3" s="601"/>
      <c r="U3" s="601"/>
      <c r="V3" s="602"/>
      <c r="W3" s="492" t="s">
        <v>462</v>
      </c>
      <c r="X3" s="493"/>
      <c r="Y3" s="493"/>
      <c r="Z3" s="493"/>
      <c r="AA3" s="493"/>
      <c r="AB3" s="597"/>
      <c r="AC3" s="601" t="s">
        <v>83</v>
      </c>
      <c r="AD3" s="493"/>
      <c r="AE3" s="493"/>
      <c r="AF3" s="493"/>
      <c r="AG3" s="493"/>
      <c r="AH3" s="493"/>
      <c r="AI3" s="493"/>
      <c r="AJ3" s="493"/>
      <c r="AK3" s="493"/>
      <c r="AL3" s="563"/>
      <c r="AM3" s="492" t="s">
        <v>84</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85</v>
      </c>
      <c r="BO3" s="493"/>
      <c r="BP3" s="493"/>
      <c r="BQ3" s="493"/>
      <c r="BR3" s="493"/>
      <c r="BS3" s="493"/>
      <c r="BT3" s="493"/>
      <c r="BU3" s="563"/>
      <c r="BV3" s="492" t="s">
        <v>86</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87</v>
      </c>
      <c r="CU3" s="493"/>
      <c r="CV3" s="493"/>
      <c r="CW3" s="493"/>
      <c r="CX3" s="493"/>
      <c r="CY3" s="493"/>
      <c r="CZ3" s="493"/>
      <c r="DA3" s="563"/>
      <c r="DB3" s="492" t="s">
        <v>88</v>
      </c>
      <c r="DC3" s="493"/>
      <c r="DD3" s="493"/>
      <c r="DE3" s="493"/>
      <c r="DF3" s="493"/>
      <c r="DG3" s="493"/>
      <c r="DH3" s="493"/>
      <c r="DI3" s="563"/>
    </row>
    <row r="4" spans="1:119" ht="18.75" customHeight="1" x14ac:dyDescent="0.2">
      <c r="A4" s="177"/>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463</v>
      </c>
      <c r="AZ4" s="450"/>
      <c r="BA4" s="450"/>
      <c r="BB4" s="450"/>
      <c r="BC4" s="450"/>
      <c r="BD4" s="450"/>
      <c r="BE4" s="450"/>
      <c r="BF4" s="450"/>
      <c r="BG4" s="450"/>
      <c r="BH4" s="450"/>
      <c r="BI4" s="450"/>
      <c r="BJ4" s="450"/>
      <c r="BK4" s="450"/>
      <c r="BL4" s="450"/>
      <c r="BM4" s="451"/>
      <c r="BN4" s="452">
        <v>450147850</v>
      </c>
      <c r="BO4" s="453"/>
      <c r="BP4" s="453"/>
      <c r="BQ4" s="453"/>
      <c r="BR4" s="453"/>
      <c r="BS4" s="453"/>
      <c r="BT4" s="453"/>
      <c r="BU4" s="454"/>
      <c r="BV4" s="452">
        <v>490299973</v>
      </c>
      <c r="BW4" s="453"/>
      <c r="BX4" s="453"/>
      <c r="BY4" s="453"/>
      <c r="BZ4" s="453"/>
      <c r="CA4" s="453"/>
      <c r="CB4" s="453"/>
      <c r="CC4" s="454"/>
      <c r="CD4" s="589" t="s">
        <v>89</v>
      </c>
      <c r="CE4" s="590"/>
      <c r="CF4" s="590"/>
      <c r="CG4" s="590"/>
      <c r="CH4" s="590"/>
      <c r="CI4" s="590"/>
      <c r="CJ4" s="590"/>
      <c r="CK4" s="590"/>
      <c r="CL4" s="590"/>
      <c r="CM4" s="590"/>
      <c r="CN4" s="590"/>
      <c r="CO4" s="590"/>
      <c r="CP4" s="590"/>
      <c r="CQ4" s="590"/>
      <c r="CR4" s="590"/>
      <c r="CS4" s="591"/>
      <c r="CT4" s="592">
        <v>3.1</v>
      </c>
      <c r="CU4" s="593"/>
      <c r="CV4" s="593"/>
      <c r="CW4" s="593"/>
      <c r="CX4" s="593"/>
      <c r="CY4" s="593"/>
      <c r="CZ4" s="593"/>
      <c r="DA4" s="594"/>
      <c r="DB4" s="592">
        <v>1.5</v>
      </c>
      <c r="DC4" s="593"/>
      <c r="DD4" s="593"/>
      <c r="DE4" s="593"/>
      <c r="DF4" s="593"/>
      <c r="DG4" s="593"/>
      <c r="DH4" s="593"/>
      <c r="DI4" s="594"/>
    </row>
    <row r="5" spans="1:119" ht="18.75" customHeight="1" x14ac:dyDescent="0.2">
      <c r="A5" s="177"/>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90</v>
      </c>
      <c r="AN5" s="380"/>
      <c r="AO5" s="380"/>
      <c r="AP5" s="380"/>
      <c r="AQ5" s="380"/>
      <c r="AR5" s="380"/>
      <c r="AS5" s="380"/>
      <c r="AT5" s="381"/>
      <c r="AU5" s="481" t="s">
        <v>464</v>
      </c>
      <c r="AV5" s="482"/>
      <c r="AW5" s="482"/>
      <c r="AX5" s="482"/>
      <c r="AY5" s="437" t="s">
        <v>92</v>
      </c>
      <c r="AZ5" s="438"/>
      <c r="BA5" s="438"/>
      <c r="BB5" s="438"/>
      <c r="BC5" s="438"/>
      <c r="BD5" s="438"/>
      <c r="BE5" s="438"/>
      <c r="BF5" s="438"/>
      <c r="BG5" s="438"/>
      <c r="BH5" s="438"/>
      <c r="BI5" s="438"/>
      <c r="BJ5" s="438"/>
      <c r="BK5" s="438"/>
      <c r="BL5" s="438"/>
      <c r="BM5" s="439"/>
      <c r="BN5" s="423">
        <v>438857264</v>
      </c>
      <c r="BO5" s="424"/>
      <c r="BP5" s="424"/>
      <c r="BQ5" s="424"/>
      <c r="BR5" s="424"/>
      <c r="BS5" s="424"/>
      <c r="BT5" s="424"/>
      <c r="BU5" s="425"/>
      <c r="BV5" s="423">
        <v>483721487</v>
      </c>
      <c r="BW5" s="424"/>
      <c r="BX5" s="424"/>
      <c r="BY5" s="424"/>
      <c r="BZ5" s="424"/>
      <c r="CA5" s="424"/>
      <c r="CB5" s="424"/>
      <c r="CC5" s="425"/>
      <c r="CD5" s="463" t="s">
        <v>93</v>
      </c>
      <c r="CE5" s="383"/>
      <c r="CF5" s="383"/>
      <c r="CG5" s="383"/>
      <c r="CH5" s="383"/>
      <c r="CI5" s="383"/>
      <c r="CJ5" s="383"/>
      <c r="CK5" s="383"/>
      <c r="CL5" s="383"/>
      <c r="CM5" s="383"/>
      <c r="CN5" s="383"/>
      <c r="CO5" s="383"/>
      <c r="CP5" s="383"/>
      <c r="CQ5" s="383"/>
      <c r="CR5" s="383"/>
      <c r="CS5" s="464"/>
      <c r="CT5" s="420">
        <v>92.3</v>
      </c>
      <c r="CU5" s="421"/>
      <c r="CV5" s="421"/>
      <c r="CW5" s="421"/>
      <c r="CX5" s="421"/>
      <c r="CY5" s="421"/>
      <c r="CZ5" s="421"/>
      <c r="DA5" s="422"/>
      <c r="DB5" s="420">
        <v>94.7</v>
      </c>
      <c r="DC5" s="421"/>
      <c r="DD5" s="421"/>
      <c r="DE5" s="421"/>
      <c r="DF5" s="421"/>
      <c r="DG5" s="421"/>
      <c r="DH5" s="421"/>
      <c r="DI5" s="422"/>
    </row>
    <row r="6" spans="1:119" ht="18.75" customHeight="1" x14ac:dyDescent="0.2">
      <c r="A6" s="177"/>
      <c r="B6" s="569" t="s">
        <v>94</v>
      </c>
      <c r="C6" s="410"/>
      <c r="D6" s="410"/>
      <c r="E6" s="570"/>
      <c r="F6" s="570"/>
      <c r="G6" s="570"/>
      <c r="H6" s="570"/>
      <c r="I6" s="570"/>
      <c r="J6" s="570"/>
      <c r="K6" s="570"/>
      <c r="L6" s="570" t="s">
        <v>95</v>
      </c>
      <c r="M6" s="570"/>
      <c r="N6" s="570"/>
      <c r="O6" s="570"/>
      <c r="P6" s="570"/>
      <c r="Q6" s="570"/>
      <c r="R6" s="408"/>
      <c r="S6" s="408"/>
      <c r="T6" s="408"/>
      <c r="U6" s="408"/>
      <c r="V6" s="576"/>
      <c r="W6" s="513" t="s">
        <v>96</v>
      </c>
      <c r="X6" s="409"/>
      <c r="Y6" s="409"/>
      <c r="Z6" s="409"/>
      <c r="AA6" s="409"/>
      <c r="AB6" s="410"/>
      <c r="AC6" s="581" t="s">
        <v>465</v>
      </c>
      <c r="AD6" s="582"/>
      <c r="AE6" s="582"/>
      <c r="AF6" s="582"/>
      <c r="AG6" s="582"/>
      <c r="AH6" s="582"/>
      <c r="AI6" s="582"/>
      <c r="AJ6" s="582"/>
      <c r="AK6" s="582"/>
      <c r="AL6" s="583"/>
      <c r="AM6" s="480" t="s">
        <v>97</v>
      </c>
      <c r="AN6" s="380"/>
      <c r="AO6" s="380"/>
      <c r="AP6" s="380"/>
      <c r="AQ6" s="380"/>
      <c r="AR6" s="380"/>
      <c r="AS6" s="380"/>
      <c r="AT6" s="381"/>
      <c r="AU6" s="481" t="s">
        <v>91</v>
      </c>
      <c r="AV6" s="482"/>
      <c r="AW6" s="482"/>
      <c r="AX6" s="482"/>
      <c r="AY6" s="437" t="s">
        <v>466</v>
      </c>
      <c r="AZ6" s="438"/>
      <c r="BA6" s="438"/>
      <c r="BB6" s="438"/>
      <c r="BC6" s="438"/>
      <c r="BD6" s="438"/>
      <c r="BE6" s="438"/>
      <c r="BF6" s="438"/>
      <c r="BG6" s="438"/>
      <c r="BH6" s="438"/>
      <c r="BI6" s="438"/>
      <c r="BJ6" s="438"/>
      <c r="BK6" s="438"/>
      <c r="BL6" s="438"/>
      <c r="BM6" s="439"/>
      <c r="BN6" s="423">
        <v>11290586</v>
      </c>
      <c r="BO6" s="424"/>
      <c r="BP6" s="424"/>
      <c r="BQ6" s="424"/>
      <c r="BR6" s="424"/>
      <c r="BS6" s="424"/>
      <c r="BT6" s="424"/>
      <c r="BU6" s="425"/>
      <c r="BV6" s="423">
        <v>6578486</v>
      </c>
      <c r="BW6" s="424"/>
      <c r="BX6" s="424"/>
      <c r="BY6" s="424"/>
      <c r="BZ6" s="424"/>
      <c r="CA6" s="424"/>
      <c r="CB6" s="424"/>
      <c r="CC6" s="425"/>
      <c r="CD6" s="463" t="s">
        <v>467</v>
      </c>
      <c r="CE6" s="383"/>
      <c r="CF6" s="383"/>
      <c r="CG6" s="383"/>
      <c r="CH6" s="383"/>
      <c r="CI6" s="383"/>
      <c r="CJ6" s="383"/>
      <c r="CK6" s="383"/>
      <c r="CL6" s="383"/>
      <c r="CM6" s="383"/>
      <c r="CN6" s="383"/>
      <c r="CO6" s="383"/>
      <c r="CP6" s="383"/>
      <c r="CQ6" s="383"/>
      <c r="CR6" s="383"/>
      <c r="CS6" s="464"/>
      <c r="CT6" s="566">
        <v>100.7</v>
      </c>
      <c r="CU6" s="567"/>
      <c r="CV6" s="567"/>
      <c r="CW6" s="567"/>
      <c r="CX6" s="567"/>
      <c r="CY6" s="567"/>
      <c r="CZ6" s="567"/>
      <c r="DA6" s="568"/>
      <c r="DB6" s="566">
        <v>105.3</v>
      </c>
      <c r="DC6" s="567"/>
      <c r="DD6" s="567"/>
      <c r="DE6" s="567"/>
      <c r="DF6" s="567"/>
      <c r="DG6" s="567"/>
      <c r="DH6" s="567"/>
      <c r="DI6" s="568"/>
    </row>
    <row r="7" spans="1:119" ht="18.75" customHeight="1" x14ac:dyDescent="0.2">
      <c r="A7" s="177"/>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98</v>
      </c>
      <c r="AN7" s="380"/>
      <c r="AO7" s="380"/>
      <c r="AP7" s="380"/>
      <c r="AQ7" s="380"/>
      <c r="AR7" s="380"/>
      <c r="AS7" s="380"/>
      <c r="AT7" s="381"/>
      <c r="AU7" s="481" t="s">
        <v>468</v>
      </c>
      <c r="AV7" s="482"/>
      <c r="AW7" s="482"/>
      <c r="AX7" s="482"/>
      <c r="AY7" s="437" t="s">
        <v>469</v>
      </c>
      <c r="AZ7" s="438"/>
      <c r="BA7" s="438"/>
      <c r="BB7" s="438"/>
      <c r="BC7" s="438"/>
      <c r="BD7" s="438"/>
      <c r="BE7" s="438"/>
      <c r="BF7" s="438"/>
      <c r="BG7" s="438"/>
      <c r="BH7" s="438"/>
      <c r="BI7" s="438"/>
      <c r="BJ7" s="438"/>
      <c r="BK7" s="438"/>
      <c r="BL7" s="438"/>
      <c r="BM7" s="439"/>
      <c r="BN7" s="423">
        <v>3724750</v>
      </c>
      <c r="BO7" s="424"/>
      <c r="BP7" s="424"/>
      <c r="BQ7" s="424"/>
      <c r="BR7" s="424"/>
      <c r="BS7" s="424"/>
      <c r="BT7" s="424"/>
      <c r="BU7" s="425"/>
      <c r="BV7" s="423">
        <v>3008534</v>
      </c>
      <c r="BW7" s="424"/>
      <c r="BX7" s="424"/>
      <c r="BY7" s="424"/>
      <c r="BZ7" s="424"/>
      <c r="CA7" s="424"/>
      <c r="CB7" s="424"/>
      <c r="CC7" s="425"/>
      <c r="CD7" s="463" t="s">
        <v>99</v>
      </c>
      <c r="CE7" s="383"/>
      <c r="CF7" s="383"/>
      <c r="CG7" s="383"/>
      <c r="CH7" s="383"/>
      <c r="CI7" s="383"/>
      <c r="CJ7" s="383"/>
      <c r="CK7" s="383"/>
      <c r="CL7" s="383"/>
      <c r="CM7" s="383"/>
      <c r="CN7" s="383"/>
      <c r="CO7" s="383"/>
      <c r="CP7" s="383"/>
      <c r="CQ7" s="383"/>
      <c r="CR7" s="383"/>
      <c r="CS7" s="464"/>
      <c r="CT7" s="423">
        <v>244031477</v>
      </c>
      <c r="CU7" s="424"/>
      <c r="CV7" s="424"/>
      <c r="CW7" s="424"/>
      <c r="CX7" s="424"/>
      <c r="CY7" s="424"/>
      <c r="CZ7" s="424"/>
      <c r="DA7" s="425"/>
      <c r="DB7" s="423">
        <v>233709954</v>
      </c>
      <c r="DC7" s="424"/>
      <c r="DD7" s="424"/>
      <c r="DE7" s="424"/>
      <c r="DF7" s="424"/>
      <c r="DG7" s="424"/>
      <c r="DH7" s="424"/>
      <c r="DI7" s="425"/>
    </row>
    <row r="8" spans="1:119" ht="18.75" customHeight="1" thickBot="1" x14ac:dyDescent="0.25">
      <c r="A8" s="177"/>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100</v>
      </c>
      <c r="AN8" s="380"/>
      <c r="AO8" s="380"/>
      <c r="AP8" s="380"/>
      <c r="AQ8" s="380"/>
      <c r="AR8" s="380"/>
      <c r="AS8" s="380"/>
      <c r="AT8" s="381"/>
      <c r="AU8" s="481" t="s">
        <v>468</v>
      </c>
      <c r="AV8" s="482"/>
      <c r="AW8" s="482"/>
      <c r="AX8" s="482"/>
      <c r="AY8" s="437" t="s">
        <v>101</v>
      </c>
      <c r="AZ8" s="438"/>
      <c r="BA8" s="438"/>
      <c r="BB8" s="438"/>
      <c r="BC8" s="438"/>
      <c r="BD8" s="438"/>
      <c r="BE8" s="438"/>
      <c r="BF8" s="438"/>
      <c r="BG8" s="438"/>
      <c r="BH8" s="438"/>
      <c r="BI8" s="438"/>
      <c r="BJ8" s="438"/>
      <c r="BK8" s="438"/>
      <c r="BL8" s="438"/>
      <c r="BM8" s="439"/>
      <c r="BN8" s="423">
        <v>7565836</v>
      </c>
      <c r="BO8" s="424"/>
      <c r="BP8" s="424"/>
      <c r="BQ8" s="424"/>
      <c r="BR8" s="424"/>
      <c r="BS8" s="424"/>
      <c r="BT8" s="424"/>
      <c r="BU8" s="425"/>
      <c r="BV8" s="423">
        <v>3569952</v>
      </c>
      <c r="BW8" s="424"/>
      <c r="BX8" s="424"/>
      <c r="BY8" s="424"/>
      <c r="BZ8" s="424"/>
      <c r="CA8" s="424"/>
      <c r="CB8" s="424"/>
      <c r="CC8" s="425"/>
      <c r="CD8" s="463" t="s">
        <v>102</v>
      </c>
      <c r="CE8" s="383"/>
      <c r="CF8" s="383"/>
      <c r="CG8" s="383"/>
      <c r="CH8" s="383"/>
      <c r="CI8" s="383"/>
      <c r="CJ8" s="383"/>
      <c r="CK8" s="383"/>
      <c r="CL8" s="383"/>
      <c r="CM8" s="383"/>
      <c r="CN8" s="383"/>
      <c r="CO8" s="383"/>
      <c r="CP8" s="383"/>
      <c r="CQ8" s="383"/>
      <c r="CR8" s="383"/>
      <c r="CS8" s="464"/>
      <c r="CT8" s="526">
        <v>0.67</v>
      </c>
      <c r="CU8" s="527"/>
      <c r="CV8" s="527"/>
      <c r="CW8" s="527"/>
      <c r="CX8" s="527"/>
      <c r="CY8" s="527"/>
      <c r="CZ8" s="527"/>
      <c r="DA8" s="528"/>
      <c r="DB8" s="526">
        <v>0.69</v>
      </c>
      <c r="DC8" s="527"/>
      <c r="DD8" s="527"/>
      <c r="DE8" s="527"/>
      <c r="DF8" s="527"/>
      <c r="DG8" s="527"/>
      <c r="DH8" s="527"/>
      <c r="DI8" s="528"/>
    </row>
    <row r="9" spans="1:119" ht="18.75" customHeight="1" thickBot="1" x14ac:dyDescent="0.25">
      <c r="A9" s="177"/>
      <c r="B9" s="555" t="s">
        <v>103</v>
      </c>
      <c r="C9" s="556"/>
      <c r="D9" s="556"/>
      <c r="E9" s="556"/>
      <c r="F9" s="556"/>
      <c r="G9" s="556"/>
      <c r="H9" s="556"/>
      <c r="I9" s="556"/>
      <c r="J9" s="556"/>
      <c r="K9" s="474"/>
      <c r="L9" s="557" t="s">
        <v>104</v>
      </c>
      <c r="M9" s="558"/>
      <c r="N9" s="558"/>
      <c r="O9" s="558"/>
      <c r="P9" s="558"/>
      <c r="Q9" s="559"/>
      <c r="R9" s="560">
        <v>789275</v>
      </c>
      <c r="S9" s="561"/>
      <c r="T9" s="561"/>
      <c r="U9" s="561"/>
      <c r="V9" s="562"/>
      <c r="W9" s="492" t="s">
        <v>105</v>
      </c>
      <c r="X9" s="493"/>
      <c r="Y9" s="493"/>
      <c r="Z9" s="493"/>
      <c r="AA9" s="493"/>
      <c r="AB9" s="493"/>
      <c r="AC9" s="493"/>
      <c r="AD9" s="493"/>
      <c r="AE9" s="493"/>
      <c r="AF9" s="493"/>
      <c r="AG9" s="493"/>
      <c r="AH9" s="493"/>
      <c r="AI9" s="493"/>
      <c r="AJ9" s="493"/>
      <c r="AK9" s="493"/>
      <c r="AL9" s="563"/>
      <c r="AM9" s="480" t="s">
        <v>106</v>
      </c>
      <c r="AN9" s="380"/>
      <c r="AO9" s="380"/>
      <c r="AP9" s="380"/>
      <c r="AQ9" s="380"/>
      <c r="AR9" s="380"/>
      <c r="AS9" s="380"/>
      <c r="AT9" s="381"/>
      <c r="AU9" s="481" t="s">
        <v>468</v>
      </c>
      <c r="AV9" s="482"/>
      <c r="AW9" s="482"/>
      <c r="AX9" s="482"/>
      <c r="AY9" s="437" t="s">
        <v>470</v>
      </c>
      <c r="AZ9" s="438"/>
      <c r="BA9" s="438"/>
      <c r="BB9" s="438"/>
      <c r="BC9" s="438"/>
      <c r="BD9" s="438"/>
      <c r="BE9" s="438"/>
      <c r="BF9" s="438"/>
      <c r="BG9" s="438"/>
      <c r="BH9" s="438"/>
      <c r="BI9" s="438"/>
      <c r="BJ9" s="438"/>
      <c r="BK9" s="438"/>
      <c r="BL9" s="438"/>
      <c r="BM9" s="439"/>
      <c r="BN9" s="423">
        <v>3995884</v>
      </c>
      <c r="BO9" s="424"/>
      <c r="BP9" s="424"/>
      <c r="BQ9" s="424"/>
      <c r="BR9" s="424"/>
      <c r="BS9" s="424"/>
      <c r="BT9" s="424"/>
      <c r="BU9" s="425"/>
      <c r="BV9" s="423">
        <v>-371222</v>
      </c>
      <c r="BW9" s="424"/>
      <c r="BX9" s="424"/>
      <c r="BY9" s="424"/>
      <c r="BZ9" s="424"/>
      <c r="CA9" s="424"/>
      <c r="CB9" s="424"/>
      <c r="CC9" s="425"/>
      <c r="CD9" s="463" t="s">
        <v>107</v>
      </c>
      <c r="CE9" s="383"/>
      <c r="CF9" s="383"/>
      <c r="CG9" s="383"/>
      <c r="CH9" s="383"/>
      <c r="CI9" s="383"/>
      <c r="CJ9" s="383"/>
      <c r="CK9" s="383"/>
      <c r="CL9" s="383"/>
      <c r="CM9" s="383"/>
      <c r="CN9" s="383"/>
      <c r="CO9" s="383"/>
      <c r="CP9" s="383"/>
      <c r="CQ9" s="383"/>
      <c r="CR9" s="383"/>
      <c r="CS9" s="464"/>
      <c r="CT9" s="420">
        <v>17.3</v>
      </c>
      <c r="CU9" s="421"/>
      <c r="CV9" s="421"/>
      <c r="CW9" s="421"/>
      <c r="CX9" s="421"/>
      <c r="CY9" s="421"/>
      <c r="CZ9" s="421"/>
      <c r="DA9" s="422"/>
      <c r="DB9" s="420">
        <v>16.7</v>
      </c>
      <c r="DC9" s="421"/>
      <c r="DD9" s="421"/>
      <c r="DE9" s="421"/>
      <c r="DF9" s="421"/>
      <c r="DG9" s="421"/>
      <c r="DH9" s="421"/>
      <c r="DI9" s="422"/>
    </row>
    <row r="10" spans="1:119" ht="18.75" customHeight="1" thickBot="1" x14ac:dyDescent="0.25">
      <c r="A10" s="177"/>
      <c r="B10" s="555"/>
      <c r="C10" s="556"/>
      <c r="D10" s="556"/>
      <c r="E10" s="556"/>
      <c r="F10" s="556"/>
      <c r="G10" s="556"/>
      <c r="H10" s="556"/>
      <c r="I10" s="556"/>
      <c r="J10" s="556"/>
      <c r="K10" s="474"/>
      <c r="L10" s="379" t="s">
        <v>108</v>
      </c>
      <c r="M10" s="380"/>
      <c r="N10" s="380"/>
      <c r="O10" s="380"/>
      <c r="P10" s="380"/>
      <c r="Q10" s="381"/>
      <c r="R10" s="376">
        <v>810157</v>
      </c>
      <c r="S10" s="377"/>
      <c r="T10" s="377"/>
      <c r="U10" s="377"/>
      <c r="V10" s="436"/>
      <c r="W10" s="564"/>
      <c r="X10" s="374"/>
      <c r="Y10" s="374"/>
      <c r="Z10" s="374"/>
      <c r="AA10" s="374"/>
      <c r="AB10" s="374"/>
      <c r="AC10" s="374"/>
      <c r="AD10" s="374"/>
      <c r="AE10" s="374"/>
      <c r="AF10" s="374"/>
      <c r="AG10" s="374"/>
      <c r="AH10" s="374"/>
      <c r="AI10" s="374"/>
      <c r="AJ10" s="374"/>
      <c r="AK10" s="374"/>
      <c r="AL10" s="565"/>
      <c r="AM10" s="480" t="s">
        <v>109</v>
      </c>
      <c r="AN10" s="380"/>
      <c r="AO10" s="380"/>
      <c r="AP10" s="380"/>
      <c r="AQ10" s="380"/>
      <c r="AR10" s="380"/>
      <c r="AS10" s="380"/>
      <c r="AT10" s="381"/>
      <c r="AU10" s="481" t="s">
        <v>471</v>
      </c>
      <c r="AV10" s="482"/>
      <c r="AW10" s="482"/>
      <c r="AX10" s="482"/>
      <c r="AY10" s="437" t="s">
        <v>472</v>
      </c>
      <c r="AZ10" s="438"/>
      <c r="BA10" s="438"/>
      <c r="BB10" s="438"/>
      <c r="BC10" s="438"/>
      <c r="BD10" s="438"/>
      <c r="BE10" s="438"/>
      <c r="BF10" s="438"/>
      <c r="BG10" s="438"/>
      <c r="BH10" s="438"/>
      <c r="BI10" s="438"/>
      <c r="BJ10" s="438"/>
      <c r="BK10" s="438"/>
      <c r="BL10" s="438"/>
      <c r="BM10" s="439"/>
      <c r="BN10" s="423">
        <v>5751413</v>
      </c>
      <c r="BO10" s="424"/>
      <c r="BP10" s="424"/>
      <c r="BQ10" s="424"/>
      <c r="BR10" s="424"/>
      <c r="BS10" s="424"/>
      <c r="BT10" s="424"/>
      <c r="BU10" s="425"/>
      <c r="BV10" s="423">
        <v>214</v>
      </c>
      <c r="BW10" s="424"/>
      <c r="BX10" s="424"/>
      <c r="BY10" s="424"/>
      <c r="BZ10" s="424"/>
      <c r="CA10" s="424"/>
      <c r="CB10" s="424"/>
      <c r="CC10" s="425"/>
      <c r="CD10" s="352" t="s">
        <v>473</v>
      </c>
      <c r="CE10" s="353"/>
      <c r="CF10" s="353"/>
      <c r="CG10" s="353"/>
      <c r="CH10" s="353"/>
      <c r="CI10" s="353"/>
      <c r="CJ10" s="353"/>
      <c r="CK10" s="353"/>
      <c r="CL10" s="353"/>
      <c r="CM10" s="353"/>
      <c r="CN10" s="353"/>
      <c r="CO10" s="353"/>
      <c r="CP10" s="353"/>
      <c r="CQ10" s="353"/>
      <c r="CR10" s="353"/>
      <c r="CS10" s="354"/>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7"/>
      <c r="B11" s="555"/>
      <c r="C11" s="556"/>
      <c r="D11" s="556"/>
      <c r="E11" s="556"/>
      <c r="F11" s="556"/>
      <c r="G11" s="556"/>
      <c r="H11" s="556"/>
      <c r="I11" s="556"/>
      <c r="J11" s="556"/>
      <c r="K11" s="474"/>
      <c r="L11" s="384" t="s">
        <v>110</v>
      </c>
      <c r="M11" s="385"/>
      <c r="N11" s="385"/>
      <c r="O11" s="385"/>
      <c r="P11" s="385"/>
      <c r="Q11" s="386"/>
      <c r="R11" s="552" t="s">
        <v>474</v>
      </c>
      <c r="S11" s="553"/>
      <c r="T11" s="553"/>
      <c r="U11" s="553"/>
      <c r="V11" s="554"/>
      <c r="W11" s="564"/>
      <c r="X11" s="374"/>
      <c r="Y11" s="374"/>
      <c r="Z11" s="374"/>
      <c r="AA11" s="374"/>
      <c r="AB11" s="374"/>
      <c r="AC11" s="374"/>
      <c r="AD11" s="374"/>
      <c r="AE11" s="374"/>
      <c r="AF11" s="374"/>
      <c r="AG11" s="374"/>
      <c r="AH11" s="374"/>
      <c r="AI11" s="374"/>
      <c r="AJ11" s="374"/>
      <c r="AK11" s="374"/>
      <c r="AL11" s="565"/>
      <c r="AM11" s="480" t="s">
        <v>111</v>
      </c>
      <c r="AN11" s="380"/>
      <c r="AO11" s="380"/>
      <c r="AP11" s="380"/>
      <c r="AQ11" s="380"/>
      <c r="AR11" s="380"/>
      <c r="AS11" s="380"/>
      <c r="AT11" s="381"/>
      <c r="AU11" s="481" t="s">
        <v>475</v>
      </c>
      <c r="AV11" s="482"/>
      <c r="AW11" s="482"/>
      <c r="AX11" s="482"/>
      <c r="AY11" s="437" t="s">
        <v>476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113</v>
      </c>
      <c r="CE11" s="383"/>
      <c r="CF11" s="383"/>
      <c r="CG11" s="383"/>
      <c r="CH11" s="383"/>
      <c r="CI11" s="383"/>
      <c r="CJ11" s="383"/>
      <c r="CK11" s="383"/>
      <c r="CL11" s="383"/>
      <c r="CM11" s="383"/>
      <c r="CN11" s="383"/>
      <c r="CO11" s="383"/>
      <c r="CP11" s="383"/>
      <c r="CQ11" s="383"/>
      <c r="CR11" s="383"/>
      <c r="CS11" s="464"/>
      <c r="CT11" s="526" t="s">
        <v>477</v>
      </c>
      <c r="CU11" s="527"/>
      <c r="CV11" s="527"/>
      <c r="CW11" s="527"/>
      <c r="CX11" s="527"/>
      <c r="CY11" s="527"/>
      <c r="CZ11" s="527"/>
      <c r="DA11" s="528"/>
      <c r="DB11" s="526" t="s">
        <v>478</v>
      </c>
      <c r="DC11" s="527"/>
      <c r="DD11" s="527"/>
      <c r="DE11" s="527"/>
      <c r="DF11" s="527"/>
      <c r="DG11" s="527"/>
      <c r="DH11" s="527"/>
      <c r="DI11" s="528"/>
    </row>
    <row r="12" spans="1:119" ht="18.75" customHeight="1" x14ac:dyDescent="0.2">
      <c r="A12" s="177"/>
      <c r="B12" s="529" t="s">
        <v>115</v>
      </c>
      <c r="C12" s="530"/>
      <c r="D12" s="530"/>
      <c r="E12" s="530"/>
      <c r="F12" s="530"/>
      <c r="G12" s="530"/>
      <c r="H12" s="530"/>
      <c r="I12" s="530"/>
      <c r="J12" s="530"/>
      <c r="K12" s="531"/>
      <c r="L12" s="538" t="s">
        <v>116</v>
      </c>
      <c r="M12" s="539"/>
      <c r="N12" s="539"/>
      <c r="O12" s="539"/>
      <c r="P12" s="539"/>
      <c r="Q12" s="540"/>
      <c r="R12" s="541">
        <v>779613</v>
      </c>
      <c r="S12" s="542"/>
      <c r="T12" s="542"/>
      <c r="U12" s="542"/>
      <c r="V12" s="543"/>
      <c r="W12" s="544" t="s">
        <v>1</v>
      </c>
      <c r="X12" s="482"/>
      <c r="Y12" s="482"/>
      <c r="Z12" s="482"/>
      <c r="AA12" s="482"/>
      <c r="AB12" s="545"/>
      <c r="AC12" s="546" t="s">
        <v>117</v>
      </c>
      <c r="AD12" s="547"/>
      <c r="AE12" s="547"/>
      <c r="AF12" s="547"/>
      <c r="AG12" s="548"/>
      <c r="AH12" s="546" t="s">
        <v>118</v>
      </c>
      <c r="AI12" s="547"/>
      <c r="AJ12" s="547"/>
      <c r="AK12" s="547"/>
      <c r="AL12" s="549"/>
      <c r="AM12" s="480" t="s">
        <v>119</v>
      </c>
      <c r="AN12" s="380"/>
      <c r="AO12" s="380"/>
      <c r="AP12" s="380"/>
      <c r="AQ12" s="380"/>
      <c r="AR12" s="380"/>
      <c r="AS12" s="380"/>
      <c r="AT12" s="381"/>
      <c r="AU12" s="481" t="s">
        <v>91</v>
      </c>
      <c r="AV12" s="482"/>
      <c r="AW12" s="482"/>
      <c r="AX12" s="482"/>
      <c r="AY12" s="437" t="s">
        <v>479</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1025419</v>
      </c>
      <c r="BW12" s="424"/>
      <c r="BX12" s="424"/>
      <c r="BY12" s="424"/>
      <c r="BZ12" s="424"/>
      <c r="CA12" s="424"/>
      <c r="CB12" s="424"/>
      <c r="CC12" s="425"/>
      <c r="CD12" s="463" t="s">
        <v>120</v>
      </c>
      <c r="CE12" s="383"/>
      <c r="CF12" s="383"/>
      <c r="CG12" s="383"/>
      <c r="CH12" s="383"/>
      <c r="CI12" s="383"/>
      <c r="CJ12" s="383"/>
      <c r="CK12" s="383"/>
      <c r="CL12" s="383"/>
      <c r="CM12" s="383"/>
      <c r="CN12" s="383"/>
      <c r="CO12" s="383"/>
      <c r="CP12" s="383"/>
      <c r="CQ12" s="383"/>
      <c r="CR12" s="383"/>
      <c r="CS12" s="464"/>
      <c r="CT12" s="526" t="s">
        <v>477</v>
      </c>
      <c r="CU12" s="527"/>
      <c r="CV12" s="527"/>
      <c r="CW12" s="527"/>
      <c r="CX12" s="527"/>
      <c r="CY12" s="527"/>
      <c r="CZ12" s="527"/>
      <c r="DA12" s="528"/>
      <c r="DB12" s="526" t="s">
        <v>480</v>
      </c>
      <c r="DC12" s="527"/>
      <c r="DD12" s="527"/>
      <c r="DE12" s="527"/>
      <c r="DF12" s="527"/>
      <c r="DG12" s="527"/>
      <c r="DH12" s="527"/>
      <c r="DI12" s="528"/>
    </row>
    <row r="13" spans="1:119" ht="18.75" customHeight="1" x14ac:dyDescent="0.2">
      <c r="A13" s="177"/>
      <c r="B13" s="532"/>
      <c r="C13" s="533"/>
      <c r="D13" s="533"/>
      <c r="E13" s="533"/>
      <c r="F13" s="533"/>
      <c r="G13" s="533"/>
      <c r="H13" s="533"/>
      <c r="I13" s="533"/>
      <c r="J13" s="533"/>
      <c r="K13" s="534"/>
      <c r="L13" s="183"/>
      <c r="M13" s="507" t="s">
        <v>481</v>
      </c>
      <c r="N13" s="508"/>
      <c r="O13" s="508"/>
      <c r="P13" s="508"/>
      <c r="Q13" s="509"/>
      <c r="R13" s="510">
        <v>774377</v>
      </c>
      <c r="S13" s="511"/>
      <c r="T13" s="511"/>
      <c r="U13" s="511"/>
      <c r="V13" s="512"/>
      <c r="W13" s="513" t="s">
        <v>121</v>
      </c>
      <c r="X13" s="409"/>
      <c r="Y13" s="409"/>
      <c r="Z13" s="409"/>
      <c r="AA13" s="409"/>
      <c r="AB13" s="410"/>
      <c r="AC13" s="376">
        <v>11608</v>
      </c>
      <c r="AD13" s="377"/>
      <c r="AE13" s="377"/>
      <c r="AF13" s="377"/>
      <c r="AG13" s="378"/>
      <c r="AH13" s="376">
        <v>13773</v>
      </c>
      <c r="AI13" s="377"/>
      <c r="AJ13" s="377"/>
      <c r="AK13" s="377"/>
      <c r="AL13" s="436"/>
      <c r="AM13" s="480" t="s">
        <v>122</v>
      </c>
      <c r="AN13" s="380"/>
      <c r="AO13" s="380"/>
      <c r="AP13" s="380"/>
      <c r="AQ13" s="380"/>
      <c r="AR13" s="380"/>
      <c r="AS13" s="380"/>
      <c r="AT13" s="381"/>
      <c r="AU13" s="481" t="s">
        <v>112</v>
      </c>
      <c r="AV13" s="482"/>
      <c r="AW13" s="482"/>
      <c r="AX13" s="482"/>
      <c r="AY13" s="437" t="s">
        <v>482</v>
      </c>
      <c r="AZ13" s="438"/>
      <c r="BA13" s="438"/>
      <c r="BB13" s="438"/>
      <c r="BC13" s="438"/>
      <c r="BD13" s="438"/>
      <c r="BE13" s="438"/>
      <c r="BF13" s="438"/>
      <c r="BG13" s="438"/>
      <c r="BH13" s="438"/>
      <c r="BI13" s="438"/>
      <c r="BJ13" s="438"/>
      <c r="BK13" s="438"/>
      <c r="BL13" s="438"/>
      <c r="BM13" s="439"/>
      <c r="BN13" s="423">
        <v>9747297</v>
      </c>
      <c r="BO13" s="424"/>
      <c r="BP13" s="424"/>
      <c r="BQ13" s="424"/>
      <c r="BR13" s="424"/>
      <c r="BS13" s="424"/>
      <c r="BT13" s="424"/>
      <c r="BU13" s="425"/>
      <c r="BV13" s="423">
        <v>-1396427</v>
      </c>
      <c r="BW13" s="424"/>
      <c r="BX13" s="424"/>
      <c r="BY13" s="424"/>
      <c r="BZ13" s="424"/>
      <c r="CA13" s="424"/>
      <c r="CB13" s="424"/>
      <c r="CC13" s="425"/>
      <c r="CD13" s="463" t="s">
        <v>123</v>
      </c>
      <c r="CE13" s="383"/>
      <c r="CF13" s="383"/>
      <c r="CG13" s="383"/>
      <c r="CH13" s="383"/>
      <c r="CI13" s="383"/>
      <c r="CJ13" s="383"/>
      <c r="CK13" s="383"/>
      <c r="CL13" s="383"/>
      <c r="CM13" s="383"/>
      <c r="CN13" s="383"/>
      <c r="CO13" s="383"/>
      <c r="CP13" s="383"/>
      <c r="CQ13" s="383"/>
      <c r="CR13" s="383"/>
      <c r="CS13" s="464"/>
      <c r="CT13" s="420">
        <v>11</v>
      </c>
      <c r="CU13" s="421"/>
      <c r="CV13" s="421"/>
      <c r="CW13" s="421"/>
      <c r="CX13" s="421"/>
      <c r="CY13" s="421"/>
      <c r="CZ13" s="421"/>
      <c r="DA13" s="422"/>
      <c r="DB13" s="420">
        <v>10.9</v>
      </c>
      <c r="DC13" s="421"/>
      <c r="DD13" s="421"/>
      <c r="DE13" s="421"/>
      <c r="DF13" s="421"/>
      <c r="DG13" s="421"/>
      <c r="DH13" s="421"/>
      <c r="DI13" s="422"/>
    </row>
    <row r="14" spans="1:119" ht="18.75" customHeight="1" thickBot="1" x14ac:dyDescent="0.25">
      <c r="A14" s="177"/>
      <c r="B14" s="532"/>
      <c r="C14" s="533"/>
      <c r="D14" s="533"/>
      <c r="E14" s="533"/>
      <c r="F14" s="533"/>
      <c r="G14" s="533"/>
      <c r="H14" s="533"/>
      <c r="I14" s="533"/>
      <c r="J14" s="533"/>
      <c r="K14" s="534"/>
      <c r="L14" s="497" t="s">
        <v>483</v>
      </c>
      <c r="M14" s="550"/>
      <c r="N14" s="550"/>
      <c r="O14" s="550"/>
      <c r="P14" s="550"/>
      <c r="Q14" s="551"/>
      <c r="R14" s="510">
        <v>784774</v>
      </c>
      <c r="S14" s="511"/>
      <c r="T14" s="511"/>
      <c r="U14" s="511"/>
      <c r="V14" s="512"/>
      <c r="W14" s="514"/>
      <c r="X14" s="412"/>
      <c r="Y14" s="412"/>
      <c r="Z14" s="412"/>
      <c r="AA14" s="412"/>
      <c r="AB14" s="413"/>
      <c r="AC14" s="503">
        <v>3.2</v>
      </c>
      <c r="AD14" s="504"/>
      <c r="AE14" s="504"/>
      <c r="AF14" s="504"/>
      <c r="AG14" s="505"/>
      <c r="AH14" s="503">
        <v>3.7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124</v>
      </c>
      <c r="CE14" s="461"/>
      <c r="CF14" s="461"/>
      <c r="CG14" s="461"/>
      <c r="CH14" s="461"/>
      <c r="CI14" s="461"/>
      <c r="CJ14" s="461"/>
      <c r="CK14" s="461"/>
      <c r="CL14" s="461"/>
      <c r="CM14" s="461"/>
      <c r="CN14" s="461"/>
      <c r="CO14" s="461"/>
      <c r="CP14" s="461"/>
      <c r="CQ14" s="461"/>
      <c r="CR14" s="461"/>
      <c r="CS14" s="462"/>
      <c r="CT14" s="520">
        <v>124</v>
      </c>
      <c r="CU14" s="521"/>
      <c r="CV14" s="521"/>
      <c r="CW14" s="521"/>
      <c r="CX14" s="521"/>
      <c r="CY14" s="521"/>
      <c r="CZ14" s="521"/>
      <c r="DA14" s="522"/>
      <c r="DB14" s="520">
        <v>134.69999999999999</v>
      </c>
      <c r="DC14" s="521"/>
      <c r="DD14" s="521"/>
      <c r="DE14" s="521"/>
      <c r="DF14" s="521"/>
      <c r="DG14" s="521"/>
      <c r="DH14" s="521"/>
      <c r="DI14" s="522"/>
    </row>
    <row r="15" spans="1:119" ht="18.75" customHeight="1" x14ac:dyDescent="0.2">
      <c r="A15" s="177"/>
      <c r="B15" s="532"/>
      <c r="C15" s="533"/>
      <c r="D15" s="533"/>
      <c r="E15" s="533"/>
      <c r="F15" s="533"/>
      <c r="G15" s="533"/>
      <c r="H15" s="533"/>
      <c r="I15" s="533"/>
      <c r="J15" s="533"/>
      <c r="K15" s="534"/>
      <c r="L15" s="183"/>
      <c r="M15" s="507" t="s">
        <v>484</v>
      </c>
      <c r="N15" s="508"/>
      <c r="O15" s="508"/>
      <c r="P15" s="508"/>
      <c r="Q15" s="509"/>
      <c r="R15" s="510">
        <v>779174</v>
      </c>
      <c r="S15" s="511"/>
      <c r="T15" s="511"/>
      <c r="U15" s="511"/>
      <c r="V15" s="512"/>
      <c r="W15" s="513" t="s">
        <v>125</v>
      </c>
      <c r="X15" s="409"/>
      <c r="Y15" s="409"/>
      <c r="Z15" s="409"/>
      <c r="AA15" s="409"/>
      <c r="AB15" s="410"/>
      <c r="AC15" s="376">
        <v>78488</v>
      </c>
      <c r="AD15" s="377"/>
      <c r="AE15" s="377"/>
      <c r="AF15" s="377"/>
      <c r="AG15" s="378"/>
      <c r="AH15" s="376">
        <v>83531</v>
      </c>
      <c r="AI15" s="377"/>
      <c r="AJ15" s="377"/>
      <c r="AK15" s="377"/>
      <c r="AL15" s="436"/>
      <c r="AM15" s="480"/>
      <c r="AN15" s="380"/>
      <c r="AO15" s="380"/>
      <c r="AP15" s="380"/>
      <c r="AQ15" s="380"/>
      <c r="AR15" s="380"/>
      <c r="AS15" s="380"/>
      <c r="AT15" s="381"/>
      <c r="AU15" s="481"/>
      <c r="AV15" s="482"/>
      <c r="AW15" s="482"/>
      <c r="AX15" s="482"/>
      <c r="AY15" s="449" t="s">
        <v>485</v>
      </c>
      <c r="AZ15" s="450"/>
      <c r="BA15" s="450"/>
      <c r="BB15" s="450"/>
      <c r="BC15" s="450"/>
      <c r="BD15" s="450"/>
      <c r="BE15" s="450"/>
      <c r="BF15" s="450"/>
      <c r="BG15" s="450"/>
      <c r="BH15" s="450"/>
      <c r="BI15" s="450"/>
      <c r="BJ15" s="450"/>
      <c r="BK15" s="450"/>
      <c r="BL15" s="450"/>
      <c r="BM15" s="451"/>
      <c r="BN15" s="452">
        <v>120311109</v>
      </c>
      <c r="BO15" s="453"/>
      <c r="BP15" s="453"/>
      <c r="BQ15" s="453"/>
      <c r="BR15" s="453"/>
      <c r="BS15" s="453"/>
      <c r="BT15" s="453"/>
      <c r="BU15" s="454"/>
      <c r="BV15" s="452">
        <v>125357845</v>
      </c>
      <c r="BW15" s="453"/>
      <c r="BX15" s="453"/>
      <c r="BY15" s="453"/>
      <c r="BZ15" s="453"/>
      <c r="CA15" s="453"/>
      <c r="CB15" s="453"/>
      <c r="CC15" s="454"/>
      <c r="CD15" s="523" t="s">
        <v>486</v>
      </c>
      <c r="CE15" s="524"/>
      <c r="CF15" s="524"/>
      <c r="CG15" s="524"/>
      <c r="CH15" s="524"/>
      <c r="CI15" s="524"/>
      <c r="CJ15" s="524"/>
      <c r="CK15" s="524"/>
      <c r="CL15" s="524"/>
      <c r="CM15" s="524"/>
      <c r="CN15" s="524"/>
      <c r="CO15" s="524"/>
      <c r="CP15" s="524"/>
      <c r="CQ15" s="524"/>
      <c r="CR15" s="524"/>
      <c r="CS15" s="525"/>
      <c r="CT15" s="184"/>
      <c r="CU15" s="185"/>
      <c r="CV15" s="185"/>
      <c r="CW15" s="185"/>
      <c r="CX15" s="185"/>
      <c r="CY15" s="185"/>
      <c r="CZ15" s="185"/>
      <c r="DA15" s="186"/>
      <c r="DB15" s="184"/>
      <c r="DC15" s="185"/>
      <c r="DD15" s="185"/>
      <c r="DE15" s="185"/>
      <c r="DF15" s="185"/>
      <c r="DG15" s="185"/>
      <c r="DH15" s="185"/>
      <c r="DI15" s="186"/>
    </row>
    <row r="16" spans="1:119" ht="18.75" customHeight="1" x14ac:dyDescent="0.2">
      <c r="A16" s="177"/>
      <c r="B16" s="532"/>
      <c r="C16" s="533"/>
      <c r="D16" s="533"/>
      <c r="E16" s="533"/>
      <c r="F16" s="533"/>
      <c r="G16" s="533"/>
      <c r="H16" s="533"/>
      <c r="I16" s="533"/>
      <c r="J16" s="533"/>
      <c r="K16" s="534"/>
      <c r="L16" s="497" t="s">
        <v>126</v>
      </c>
      <c r="M16" s="498"/>
      <c r="N16" s="498"/>
      <c r="O16" s="498"/>
      <c r="P16" s="498"/>
      <c r="Q16" s="499"/>
      <c r="R16" s="500" t="s">
        <v>487</v>
      </c>
      <c r="S16" s="501"/>
      <c r="T16" s="501"/>
      <c r="U16" s="501"/>
      <c r="V16" s="502"/>
      <c r="W16" s="514"/>
      <c r="X16" s="412"/>
      <c r="Y16" s="412"/>
      <c r="Z16" s="412"/>
      <c r="AA16" s="412"/>
      <c r="AB16" s="413"/>
      <c r="AC16" s="503">
        <v>21.5</v>
      </c>
      <c r="AD16" s="504"/>
      <c r="AE16" s="504"/>
      <c r="AF16" s="504"/>
      <c r="AG16" s="505"/>
      <c r="AH16" s="503">
        <v>22.1</v>
      </c>
      <c r="AI16" s="504"/>
      <c r="AJ16" s="504"/>
      <c r="AK16" s="504"/>
      <c r="AL16" s="506"/>
      <c r="AM16" s="480"/>
      <c r="AN16" s="380"/>
      <c r="AO16" s="380"/>
      <c r="AP16" s="380"/>
      <c r="AQ16" s="380"/>
      <c r="AR16" s="380"/>
      <c r="AS16" s="380"/>
      <c r="AT16" s="381"/>
      <c r="AU16" s="481"/>
      <c r="AV16" s="482"/>
      <c r="AW16" s="482"/>
      <c r="AX16" s="482"/>
      <c r="AY16" s="437" t="s">
        <v>488</v>
      </c>
      <c r="AZ16" s="438"/>
      <c r="BA16" s="438"/>
      <c r="BB16" s="438"/>
      <c r="BC16" s="438"/>
      <c r="BD16" s="438"/>
      <c r="BE16" s="438"/>
      <c r="BF16" s="438"/>
      <c r="BG16" s="438"/>
      <c r="BH16" s="438"/>
      <c r="BI16" s="438"/>
      <c r="BJ16" s="438"/>
      <c r="BK16" s="438"/>
      <c r="BL16" s="438"/>
      <c r="BM16" s="439"/>
      <c r="BN16" s="423">
        <v>186973619</v>
      </c>
      <c r="BO16" s="424"/>
      <c r="BP16" s="424"/>
      <c r="BQ16" s="424"/>
      <c r="BR16" s="424"/>
      <c r="BS16" s="424"/>
      <c r="BT16" s="424"/>
      <c r="BU16" s="425"/>
      <c r="BV16" s="423">
        <v>180967396</v>
      </c>
      <c r="BW16" s="424"/>
      <c r="BX16" s="424"/>
      <c r="BY16" s="424"/>
      <c r="BZ16" s="424"/>
      <c r="CA16" s="424"/>
      <c r="CB16" s="424"/>
      <c r="CC16" s="425"/>
      <c r="CD16" s="348"/>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7"/>
      <c r="B17" s="535"/>
      <c r="C17" s="536"/>
      <c r="D17" s="536"/>
      <c r="E17" s="536"/>
      <c r="F17" s="536"/>
      <c r="G17" s="536"/>
      <c r="H17" s="536"/>
      <c r="I17" s="536"/>
      <c r="J17" s="536"/>
      <c r="K17" s="537"/>
      <c r="L17" s="187"/>
      <c r="M17" s="516" t="s">
        <v>489</v>
      </c>
      <c r="N17" s="517"/>
      <c r="O17" s="517"/>
      <c r="P17" s="517"/>
      <c r="Q17" s="518"/>
      <c r="R17" s="500" t="s">
        <v>490</v>
      </c>
      <c r="S17" s="501"/>
      <c r="T17" s="501"/>
      <c r="U17" s="501"/>
      <c r="V17" s="502"/>
      <c r="W17" s="513" t="s">
        <v>127</v>
      </c>
      <c r="X17" s="409"/>
      <c r="Y17" s="409"/>
      <c r="Z17" s="409"/>
      <c r="AA17" s="409"/>
      <c r="AB17" s="410"/>
      <c r="AC17" s="376">
        <v>275525</v>
      </c>
      <c r="AD17" s="377"/>
      <c r="AE17" s="377"/>
      <c r="AF17" s="377"/>
      <c r="AG17" s="378"/>
      <c r="AH17" s="376">
        <v>280010</v>
      </c>
      <c r="AI17" s="377"/>
      <c r="AJ17" s="377"/>
      <c r="AK17" s="377"/>
      <c r="AL17" s="436"/>
      <c r="AM17" s="480"/>
      <c r="AN17" s="380"/>
      <c r="AO17" s="380"/>
      <c r="AP17" s="380"/>
      <c r="AQ17" s="380"/>
      <c r="AR17" s="380"/>
      <c r="AS17" s="380"/>
      <c r="AT17" s="381"/>
      <c r="AU17" s="481"/>
      <c r="AV17" s="482"/>
      <c r="AW17" s="482"/>
      <c r="AX17" s="482"/>
      <c r="AY17" s="437" t="s">
        <v>491</v>
      </c>
      <c r="AZ17" s="438"/>
      <c r="BA17" s="438"/>
      <c r="BB17" s="438"/>
      <c r="BC17" s="438"/>
      <c r="BD17" s="438"/>
      <c r="BE17" s="438"/>
      <c r="BF17" s="438"/>
      <c r="BG17" s="438"/>
      <c r="BH17" s="438"/>
      <c r="BI17" s="438"/>
      <c r="BJ17" s="438"/>
      <c r="BK17" s="438"/>
      <c r="BL17" s="438"/>
      <c r="BM17" s="439"/>
      <c r="BN17" s="423">
        <v>149261706</v>
      </c>
      <c r="BO17" s="424"/>
      <c r="BP17" s="424"/>
      <c r="BQ17" s="424"/>
      <c r="BR17" s="424"/>
      <c r="BS17" s="424"/>
      <c r="BT17" s="424"/>
      <c r="BU17" s="425"/>
      <c r="BV17" s="423">
        <v>155949449</v>
      </c>
      <c r="BW17" s="424"/>
      <c r="BX17" s="424"/>
      <c r="BY17" s="424"/>
      <c r="BZ17" s="424"/>
      <c r="CA17" s="424"/>
      <c r="CB17" s="424"/>
      <c r="CC17" s="425"/>
      <c r="CD17" s="348"/>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7"/>
      <c r="B18" s="473" t="s">
        <v>128</v>
      </c>
      <c r="C18" s="474"/>
      <c r="D18" s="474"/>
      <c r="E18" s="475"/>
      <c r="F18" s="475"/>
      <c r="G18" s="475"/>
      <c r="H18" s="475"/>
      <c r="I18" s="475"/>
      <c r="J18" s="475"/>
      <c r="K18" s="475"/>
      <c r="L18" s="476">
        <v>726.27</v>
      </c>
      <c r="M18" s="476"/>
      <c r="N18" s="476"/>
      <c r="O18" s="476"/>
      <c r="P18" s="476"/>
      <c r="Q18" s="476"/>
      <c r="R18" s="477"/>
      <c r="S18" s="477"/>
      <c r="T18" s="477"/>
      <c r="U18" s="477"/>
      <c r="V18" s="478"/>
      <c r="W18" s="494"/>
      <c r="X18" s="495"/>
      <c r="Y18" s="495"/>
      <c r="Z18" s="495"/>
      <c r="AA18" s="495"/>
      <c r="AB18" s="519"/>
      <c r="AC18" s="393">
        <v>75.400000000000006</v>
      </c>
      <c r="AD18" s="394"/>
      <c r="AE18" s="394"/>
      <c r="AF18" s="394"/>
      <c r="AG18" s="479"/>
      <c r="AH18" s="393">
        <v>74.2</v>
      </c>
      <c r="AI18" s="394"/>
      <c r="AJ18" s="394"/>
      <c r="AK18" s="394"/>
      <c r="AL18" s="395"/>
      <c r="AM18" s="480"/>
      <c r="AN18" s="380"/>
      <c r="AO18" s="380"/>
      <c r="AP18" s="380"/>
      <c r="AQ18" s="380"/>
      <c r="AR18" s="380"/>
      <c r="AS18" s="380"/>
      <c r="AT18" s="381"/>
      <c r="AU18" s="481"/>
      <c r="AV18" s="482"/>
      <c r="AW18" s="482"/>
      <c r="AX18" s="482"/>
      <c r="AY18" s="437" t="s">
        <v>129</v>
      </c>
      <c r="AZ18" s="438"/>
      <c r="BA18" s="438"/>
      <c r="BB18" s="438"/>
      <c r="BC18" s="438"/>
      <c r="BD18" s="438"/>
      <c r="BE18" s="438"/>
      <c r="BF18" s="438"/>
      <c r="BG18" s="438"/>
      <c r="BH18" s="438"/>
      <c r="BI18" s="438"/>
      <c r="BJ18" s="438"/>
      <c r="BK18" s="438"/>
      <c r="BL18" s="438"/>
      <c r="BM18" s="439"/>
      <c r="BN18" s="423">
        <v>227292545</v>
      </c>
      <c r="BO18" s="424"/>
      <c r="BP18" s="424"/>
      <c r="BQ18" s="424"/>
      <c r="BR18" s="424"/>
      <c r="BS18" s="424"/>
      <c r="BT18" s="424"/>
      <c r="BU18" s="425"/>
      <c r="BV18" s="423">
        <v>223317090</v>
      </c>
      <c r="BW18" s="424"/>
      <c r="BX18" s="424"/>
      <c r="BY18" s="424"/>
      <c r="BZ18" s="424"/>
      <c r="CA18" s="424"/>
      <c r="CB18" s="424"/>
      <c r="CC18" s="425"/>
      <c r="CD18" s="348"/>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7"/>
      <c r="B19" s="473" t="s">
        <v>130</v>
      </c>
      <c r="C19" s="474"/>
      <c r="D19" s="474"/>
      <c r="E19" s="475"/>
      <c r="F19" s="475"/>
      <c r="G19" s="475"/>
      <c r="H19" s="475"/>
      <c r="I19" s="475"/>
      <c r="J19" s="475"/>
      <c r="K19" s="475"/>
      <c r="L19" s="483">
        <v>1087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131</v>
      </c>
      <c r="AZ19" s="438"/>
      <c r="BA19" s="438"/>
      <c r="BB19" s="438"/>
      <c r="BC19" s="438"/>
      <c r="BD19" s="438"/>
      <c r="BE19" s="438"/>
      <c r="BF19" s="438"/>
      <c r="BG19" s="438"/>
      <c r="BH19" s="438"/>
      <c r="BI19" s="438"/>
      <c r="BJ19" s="438"/>
      <c r="BK19" s="438"/>
      <c r="BL19" s="438"/>
      <c r="BM19" s="439"/>
      <c r="BN19" s="423">
        <v>275323989</v>
      </c>
      <c r="BO19" s="424"/>
      <c r="BP19" s="424"/>
      <c r="BQ19" s="424"/>
      <c r="BR19" s="424"/>
      <c r="BS19" s="424"/>
      <c r="BT19" s="424"/>
      <c r="BU19" s="425"/>
      <c r="BV19" s="423">
        <v>263576703</v>
      </c>
      <c r="BW19" s="424"/>
      <c r="BX19" s="424"/>
      <c r="BY19" s="424"/>
      <c r="BZ19" s="424"/>
      <c r="CA19" s="424"/>
      <c r="CB19" s="424"/>
      <c r="CC19" s="425"/>
      <c r="CD19" s="348"/>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7"/>
      <c r="B20" s="473" t="s">
        <v>132</v>
      </c>
      <c r="C20" s="474"/>
      <c r="D20" s="474"/>
      <c r="E20" s="475"/>
      <c r="F20" s="475"/>
      <c r="G20" s="475"/>
      <c r="H20" s="475"/>
      <c r="I20" s="475"/>
      <c r="J20" s="475"/>
      <c r="K20" s="475"/>
      <c r="L20" s="483">
        <v>331272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348"/>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7"/>
      <c r="B21" s="470" t="s">
        <v>133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348"/>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7"/>
      <c r="B22" s="399" t="s">
        <v>134</v>
      </c>
      <c r="C22" s="400"/>
      <c r="D22" s="401"/>
      <c r="E22" s="408" t="s">
        <v>1</v>
      </c>
      <c r="F22" s="409"/>
      <c r="G22" s="409"/>
      <c r="H22" s="409"/>
      <c r="I22" s="409"/>
      <c r="J22" s="409"/>
      <c r="K22" s="410"/>
      <c r="L22" s="408" t="s">
        <v>135</v>
      </c>
      <c r="M22" s="409"/>
      <c r="N22" s="409"/>
      <c r="O22" s="409"/>
      <c r="P22" s="410"/>
      <c r="Q22" s="414" t="s">
        <v>136</v>
      </c>
      <c r="R22" s="415"/>
      <c r="S22" s="415"/>
      <c r="T22" s="415"/>
      <c r="U22" s="415"/>
      <c r="V22" s="416"/>
      <c r="W22" s="465" t="s">
        <v>137</v>
      </c>
      <c r="X22" s="400"/>
      <c r="Y22" s="401"/>
      <c r="Z22" s="408" t="s">
        <v>1</v>
      </c>
      <c r="AA22" s="409"/>
      <c r="AB22" s="409"/>
      <c r="AC22" s="409"/>
      <c r="AD22" s="409"/>
      <c r="AE22" s="409"/>
      <c r="AF22" s="409"/>
      <c r="AG22" s="410"/>
      <c r="AH22" s="426" t="s">
        <v>138</v>
      </c>
      <c r="AI22" s="409"/>
      <c r="AJ22" s="409"/>
      <c r="AK22" s="409"/>
      <c r="AL22" s="410"/>
      <c r="AM22" s="426" t="s">
        <v>139</v>
      </c>
      <c r="AN22" s="427"/>
      <c r="AO22" s="427"/>
      <c r="AP22" s="427"/>
      <c r="AQ22" s="427"/>
      <c r="AR22" s="428"/>
      <c r="AS22" s="414" t="s">
        <v>136</v>
      </c>
      <c r="AT22" s="415"/>
      <c r="AU22" s="415"/>
      <c r="AV22" s="415"/>
      <c r="AW22" s="415"/>
      <c r="AX22" s="432"/>
      <c r="AY22" s="449" t="s">
        <v>140</v>
      </c>
      <c r="AZ22" s="450"/>
      <c r="BA22" s="450"/>
      <c r="BB22" s="450"/>
      <c r="BC22" s="450"/>
      <c r="BD22" s="450"/>
      <c r="BE22" s="450"/>
      <c r="BF22" s="450"/>
      <c r="BG22" s="450"/>
      <c r="BH22" s="450"/>
      <c r="BI22" s="450"/>
      <c r="BJ22" s="450"/>
      <c r="BK22" s="450"/>
      <c r="BL22" s="450"/>
      <c r="BM22" s="451"/>
      <c r="BN22" s="452">
        <v>638320039</v>
      </c>
      <c r="BO22" s="453"/>
      <c r="BP22" s="453"/>
      <c r="BQ22" s="453"/>
      <c r="BR22" s="453"/>
      <c r="BS22" s="453"/>
      <c r="BT22" s="453"/>
      <c r="BU22" s="454"/>
      <c r="BV22" s="452">
        <v>639823540</v>
      </c>
      <c r="BW22" s="453"/>
      <c r="BX22" s="453"/>
      <c r="BY22" s="453"/>
      <c r="BZ22" s="453"/>
      <c r="CA22" s="453"/>
      <c r="CB22" s="453"/>
      <c r="CC22" s="454"/>
      <c r="CD22" s="348"/>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7"/>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141</v>
      </c>
      <c r="AZ23" s="438"/>
      <c r="BA23" s="438"/>
      <c r="BB23" s="438"/>
      <c r="BC23" s="438"/>
      <c r="BD23" s="438"/>
      <c r="BE23" s="438"/>
      <c r="BF23" s="438"/>
      <c r="BG23" s="438"/>
      <c r="BH23" s="438"/>
      <c r="BI23" s="438"/>
      <c r="BJ23" s="438"/>
      <c r="BK23" s="438"/>
      <c r="BL23" s="438"/>
      <c r="BM23" s="439"/>
      <c r="BN23" s="423">
        <v>104411782</v>
      </c>
      <c r="BO23" s="424"/>
      <c r="BP23" s="424"/>
      <c r="BQ23" s="424"/>
      <c r="BR23" s="424"/>
      <c r="BS23" s="424"/>
      <c r="BT23" s="424"/>
      <c r="BU23" s="425"/>
      <c r="BV23" s="423">
        <v>112899101</v>
      </c>
      <c r="BW23" s="424"/>
      <c r="BX23" s="424"/>
      <c r="BY23" s="424"/>
      <c r="BZ23" s="424"/>
      <c r="CA23" s="424"/>
      <c r="CB23" s="424"/>
      <c r="CC23" s="425"/>
      <c r="CD23" s="348"/>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7"/>
      <c r="B24" s="402"/>
      <c r="C24" s="403"/>
      <c r="D24" s="404"/>
      <c r="E24" s="379" t="s">
        <v>142</v>
      </c>
      <c r="F24" s="380"/>
      <c r="G24" s="380"/>
      <c r="H24" s="380"/>
      <c r="I24" s="380"/>
      <c r="J24" s="380"/>
      <c r="K24" s="381"/>
      <c r="L24" s="376">
        <v>1</v>
      </c>
      <c r="M24" s="377"/>
      <c r="N24" s="377"/>
      <c r="O24" s="377"/>
      <c r="P24" s="378"/>
      <c r="Q24" s="376">
        <v>9336</v>
      </c>
      <c r="R24" s="377"/>
      <c r="S24" s="377"/>
      <c r="T24" s="377"/>
      <c r="U24" s="377"/>
      <c r="V24" s="378"/>
      <c r="W24" s="466"/>
      <c r="X24" s="403"/>
      <c r="Y24" s="404"/>
      <c r="Z24" s="379" t="s">
        <v>143</v>
      </c>
      <c r="AA24" s="380"/>
      <c r="AB24" s="380"/>
      <c r="AC24" s="380"/>
      <c r="AD24" s="380"/>
      <c r="AE24" s="380"/>
      <c r="AF24" s="380"/>
      <c r="AG24" s="381"/>
      <c r="AH24" s="376">
        <v>5364</v>
      </c>
      <c r="AI24" s="377"/>
      <c r="AJ24" s="377"/>
      <c r="AK24" s="377"/>
      <c r="AL24" s="378"/>
      <c r="AM24" s="376">
        <v>17116524</v>
      </c>
      <c r="AN24" s="377"/>
      <c r="AO24" s="377"/>
      <c r="AP24" s="377"/>
      <c r="AQ24" s="377"/>
      <c r="AR24" s="378"/>
      <c r="AS24" s="376">
        <v>3191</v>
      </c>
      <c r="AT24" s="377"/>
      <c r="AU24" s="377"/>
      <c r="AV24" s="377"/>
      <c r="AW24" s="377"/>
      <c r="AX24" s="436"/>
      <c r="AY24" s="396" t="s">
        <v>492</v>
      </c>
      <c r="AZ24" s="397"/>
      <c r="BA24" s="397"/>
      <c r="BB24" s="397"/>
      <c r="BC24" s="397"/>
      <c r="BD24" s="397"/>
      <c r="BE24" s="397"/>
      <c r="BF24" s="397"/>
      <c r="BG24" s="397"/>
      <c r="BH24" s="397"/>
      <c r="BI24" s="397"/>
      <c r="BJ24" s="397"/>
      <c r="BK24" s="397"/>
      <c r="BL24" s="397"/>
      <c r="BM24" s="398"/>
      <c r="BN24" s="423">
        <v>379285471</v>
      </c>
      <c r="BO24" s="424"/>
      <c r="BP24" s="424"/>
      <c r="BQ24" s="424"/>
      <c r="BR24" s="424"/>
      <c r="BS24" s="424"/>
      <c r="BT24" s="424"/>
      <c r="BU24" s="425"/>
      <c r="BV24" s="423">
        <v>388671329</v>
      </c>
      <c r="BW24" s="424"/>
      <c r="BX24" s="424"/>
      <c r="BY24" s="424"/>
      <c r="BZ24" s="424"/>
      <c r="CA24" s="424"/>
      <c r="CB24" s="424"/>
      <c r="CC24" s="425"/>
      <c r="CD24" s="348"/>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7"/>
      <c r="B25" s="402"/>
      <c r="C25" s="403"/>
      <c r="D25" s="404"/>
      <c r="E25" s="379" t="s">
        <v>144</v>
      </c>
      <c r="F25" s="380"/>
      <c r="G25" s="380"/>
      <c r="H25" s="380"/>
      <c r="I25" s="380"/>
      <c r="J25" s="380"/>
      <c r="K25" s="381"/>
      <c r="L25" s="376">
        <v>3</v>
      </c>
      <c r="M25" s="377"/>
      <c r="N25" s="377"/>
      <c r="O25" s="377"/>
      <c r="P25" s="378"/>
      <c r="Q25" s="376">
        <v>8478</v>
      </c>
      <c r="R25" s="377"/>
      <c r="S25" s="377"/>
      <c r="T25" s="377"/>
      <c r="U25" s="377"/>
      <c r="V25" s="378"/>
      <c r="W25" s="466"/>
      <c r="X25" s="403"/>
      <c r="Y25" s="404"/>
      <c r="Z25" s="379" t="s">
        <v>145</v>
      </c>
      <c r="AA25" s="380"/>
      <c r="AB25" s="380"/>
      <c r="AC25" s="380"/>
      <c r="AD25" s="380"/>
      <c r="AE25" s="380"/>
      <c r="AF25" s="380"/>
      <c r="AG25" s="381"/>
      <c r="AH25" s="376">
        <v>915</v>
      </c>
      <c r="AI25" s="377"/>
      <c r="AJ25" s="377"/>
      <c r="AK25" s="377"/>
      <c r="AL25" s="378"/>
      <c r="AM25" s="376">
        <v>2926170</v>
      </c>
      <c r="AN25" s="377"/>
      <c r="AO25" s="377"/>
      <c r="AP25" s="377"/>
      <c r="AQ25" s="377"/>
      <c r="AR25" s="378"/>
      <c r="AS25" s="376">
        <v>3198</v>
      </c>
      <c r="AT25" s="377"/>
      <c r="AU25" s="377"/>
      <c r="AV25" s="377"/>
      <c r="AW25" s="377"/>
      <c r="AX25" s="436"/>
      <c r="AY25" s="449" t="s">
        <v>146</v>
      </c>
      <c r="AZ25" s="450"/>
      <c r="BA25" s="450"/>
      <c r="BB25" s="450"/>
      <c r="BC25" s="450"/>
      <c r="BD25" s="450"/>
      <c r="BE25" s="450"/>
      <c r="BF25" s="450"/>
      <c r="BG25" s="450"/>
      <c r="BH25" s="450"/>
      <c r="BI25" s="450"/>
      <c r="BJ25" s="450"/>
      <c r="BK25" s="450"/>
      <c r="BL25" s="450"/>
      <c r="BM25" s="451"/>
      <c r="BN25" s="452">
        <v>44149669</v>
      </c>
      <c r="BO25" s="453"/>
      <c r="BP25" s="453"/>
      <c r="BQ25" s="453"/>
      <c r="BR25" s="453"/>
      <c r="BS25" s="453"/>
      <c r="BT25" s="453"/>
      <c r="BU25" s="454"/>
      <c r="BV25" s="452">
        <v>58556672</v>
      </c>
      <c r="BW25" s="453"/>
      <c r="BX25" s="453"/>
      <c r="BY25" s="453"/>
      <c r="BZ25" s="453"/>
      <c r="CA25" s="453"/>
      <c r="CB25" s="453"/>
      <c r="CC25" s="454"/>
      <c r="CD25" s="348"/>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7"/>
      <c r="B26" s="402"/>
      <c r="C26" s="403"/>
      <c r="D26" s="404"/>
      <c r="E26" s="379" t="s">
        <v>493</v>
      </c>
      <c r="F26" s="380"/>
      <c r="G26" s="380"/>
      <c r="H26" s="380"/>
      <c r="I26" s="380"/>
      <c r="J26" s="380"/>
      <c r="K26" s="381"/>
      <c r="L26" s="376">
        <v>1</v>
      </c>
      <c r="M26" s="377"/>
      <c r="N26" s="377"/>
      <c r="O26" s="377"/>
      <c r="P26" s="378"/>
      <c r="Q26" s="376">
        <v>8170</v>
      </c>
      <c r="R26" s="377"/>
      <c r="S26" s="377"/>
      <c r="T26" s="377"/>
      <c r="U26" s="377"/>
      <c r="V26" s="378"/>
      <c r="W26" s="466"/>
      <c r="X26" s="403"/>
      <c r="Y26" s="404"/>
      <c r="Z26" s="379" t="s">
        <v>147</v>
      </c>
      <c r="AA26" s="434"/>
      <c r="AB26" s="434"/>
      <c r="AC26" s="434"/>
      <c r="AD26" s="434"/>
      <c r="AE26" s="434"/>
      <c r="AF26" s="434"/>
      <c r="AG26" s="435"/>
      <c r="AH26" s="376">
        <v>489</v>
      </c>
      <c r="AI26" s="377"/>
      <c r="AJ26" s="377"/>
      <c r="AK26" s="377"/>
      <c r="AL26" s="378"/>
      <c r="AM26" s="376">
        <v>1614678</v>
      </c>
      <c r="AN26" s="377"/>
      <c r="AO26" s="377"/>
      <c r="AP26" s="377"/>
      <c r="AQ26" s="377"/>
      <c r="AR26" s="378"/>
      <c r="AS26" s="376">
        <v>3302</v>
      </c>
      <c r="AT26" s="377"/>
      <c r="AU26" s="377"/>
      <c r="AV26" s="377"/>
      <c r="AW26" s="377"/>
      <c r="AX26" s="436"/>
      <c r="AY26" s="463" t="s">
        <v>148</v>
      </c>
      <c r="AZ26" s="383"/>
      <c r="BA26" s="383"/>
      <c r="BB26" s="383"/>
      <c r="BC26" s="383"/>
      <c r="BD26" s="383"/>
      <c r="BE26" s="383"/>
      <c r="BF26" s="383"/>
      <c r="BG26" s="383"/>
      <c r="BH26" s="383"/>
      <c r="BI26" s="383"/>
      <c r="BJ26" s="383"/>
      <c r="BK26" s="383"/>
      <c r="BL26" s="383"/>
      <c r="BM26" s="464"/>
      <c r="BN26" s="423">
        <v>1317470</v>
      </c>
      <c r="BO26" s="424"/>
      <c r="BP26" s="424"/>
      <c r="BQ26" s="424"/>
      <c r="BR26" s="424"/>
      <c r="BS26" s="424"/>
      <c r="BT26" s="424"/>
      <c r="BU26" s="425"/>
      <c r="BV26" s="423">
        <v>1224514</v>
      </c>
      <c r="BW26" s="424"/>
      <c r="BX26" s="424"/>
      <c r="BY26" s="424"/>
      <c r="BZ26" s="424"/>
      <c r="CA26" s="424"/>
      <c r="CB26" s="424"/>
      <c r="CC26" s="425"/>
      <c r="CD26" s="348"/>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7"/>
      <c r="B27" s="402"/>
      <c r="C27" s="403"/>
      <c r="D27" s="404"/>
      <c r="E27" s="379" t="s">
        <v>149</v>
      </c>
      <c r="F27" s="380"/>
      <c r="G27" s="380"/>
      <c r="H27" s="380"/>
      <c r="I27" s="380"/>
      <c r="J27" s="380"/>
      <c r="K27" s="381"/>
      <c r="L27" s="376">
        <v>1</v>
      </c>
      <c r="M27" s="377"/>
      <c r="N27" s="377"/>
      <c r="O27" s="377"/>
      <c r="P27" s="378"/>
      <c r="Q27" s="376">
        <v>7810</v>
      </c>
      <c r="R27" s="377"/>
      <c r="S27" s="377"/>
      <c r="T27" s="377"/>
      <c r="U27" s="377"/>
      <c r="V27" s="378"/>
      <c r="W27" s="466"/>
      <c r="X27" s="403"/>
      <c r="Y27" s="404"/>
      <c r="Z27" s="379" t="s">
        <v>150</v>
      </c>
      <c r="AA27" s="380"/>
      <c r="AB27" s="380"/>
      <c r="AC27" s="380"/>
      <c r="AD27" s="380"/>
      <c r="AE27" s="380"/>
      <c r="AF27" s="380"/>
      <c r="AG27" s="381"/>
      <c r="AH27" s="376">
        <v>3924</v>
      </c>
      <c r="AI27" s="377"/>
      <c r="AJ27" s="377"/>
      <c r="AK27" s="377"/>
      <c r="AL27" s="378"/>
      <c r="AM27" s="376">
        <v>14905308</v>
      </c>
      <c r="AN27" s="377"/>
      <c r="AO27" s="377"/>
      <c r="AP27" s="377"/>
      <c r="AQ27" s="377"/>
      <c r="AR27" s="378"/>
      <c r="AS27" s="376">
        <v>3798</v>
      </c>
      <c r="AT27" s="377"/>
      <c r="AU27" s="377"/>
      <c r="AV27" s="377"/>
      <c r="AW27" s="377"/>
      <c r="AX27" s="436"/>
      <c r="AY27" s="460" t="s">
        <v>151</v>
      </c>
      <c r="AZ27" s="461"/>
      <c r="BA27" s="461"/>
      <c r="BB27" s="461"/>
      <c r="BC27" s="461"/>
      <c r="BD27" s="461"/>
      <c r="BE27" s="461"/>
      <c r="BF27" s="461"/>
      <c r="BG27" s="461"/>
      <c r="BH27" s="461"/>
      <c r="BI27" s="461"/>
      <c r="BJ27" s="461"/>
      <c r="BK27" s="461"/>
      <c r="BL27" s="461"/>
      <c r="BM27" s="462"/>
      <c r="BN27" s="457" t="s">
        <v>480</v>
      </c>
      <c r="BO27" s="458"/>
      <c r="BP27" s="458"/>
      <c r="BQ27" s="458"/>
      <c r="BR27" s="458"/>
      <c r="BS27" s="458"/>
      <c r="BT27" s="458"/>
      <c r="BU27" s="459"/>
      <c r="BV27" s="457" t="s">
        <v>114</v>
      </c>
      <c r="BW27" s="458"/>
      <c r="BX27" s="458"/>
      <c r="BY27" s="458"/>
      <c r="BZ27" s="458"/>
      <c r="CA27" s="458"/>
      <c r="CB27" s="458"/>
      <c r="CC27" s="459"/>
      <c r="CD27" s="350"/>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7"/>
      <c r="B28" s="402"/>
      <c r="C28" s="403"/>
      <c r="D28" s="404"/>
      <c r="E28" s="379" t="s">
        <v>152</v>
      </c>
      <c r="F28" s="380"/>
      <c r="G28" s="380"/>
      <c r="H28" s="380"/>
      <c r="I28" s="380"/>
      <c r="J28" s="380"/>
      <c r="K28" s="381"/>
      <c r="L28" s="376">
        <v>1</v>
      </c>
      <c r="M28" s="377"/>
      <c r="N28" s="377"/>
      <c r="O28" s="377"/>
      <c r="P28" s="378"/>
      <c r="Q28" s="376">
        <v>7030</v>
      </c>
      <c r="R28" s="377"/>
      <c r="S28" s="377"/>
      <c r="T28" s="377"/>
      <c r="U28" s="377"/>
      <c r="V28" s="378"/>
      <c r="W28" s="466"/>
      <c r="X28" s="403"/>
      <c r="Y28" s="404"/>
      <c r="Z28" s="379" t="s">
        <v>153</v>
      </c>
      <c r="AA28" s="380"/>
      <c r="AB28" s="380"/>
      <c r="AC28" s="380"/>
      <c r="AD28" s="380"/>
      <c r="AE28" s="380"/>
      <c r="AF28" s="380"/>
      <c r="AG28" s="381"/>
      <c r="AH28" s="376">
        <v>337</v>
      </c>
      <c r="AI28" s="377"/>
      <c r="AJ28" s="377"/>
      <c r="AK28" s="377"/>
      <c r="AL28" s="378"/>
      <c r="AM28" s="376">
        <v>885636</v>
      </c>
      <c r="AN28" s="377"/>
      <c r="AO28" s="377"/>
      <c r="AP28" s="377"/>
      <c r="AQ28" s="377"/>
      <c r="AR28" s="378"/>
      <c r="AS28" s="376">
        <v>2628</v>
      </c>
      <c r="AT28" s="377"/>
      <c r="AU28" s="377"/>
      <c r="AV28" s="377"/>
      <c r="AW28" s="377"/>
      <c r="AX28" s="436"/>
      <c r="AY28" s="440" t="s">
        <v>154</v>
      </c>
      <c r="AZ28" s="441"/>
      <c r="BA28" s="441"/>
      <c r="BB28" s="442"/>
      <c r="BC28" s="449" t="s">
        <v>48</v>
      </c>
      <c r="BD28" s="450"/>
      <c r="BE28" s="450"/>
      <c r="BF28" s="450"/>
      <c r="BG28" s="450"/>
      <c r="BH28" s="450"/>
      <c r="BI28" s="450"/>
      <c r="BJ28" s="450"/>
      <c r="BK28" s="450"/>
      <c r="BL28" s="450"/>
      <c r="BM28" s="451"/>
      <c r="BN28" s="452">
        <v>9238893</v>
      </c>
      <c r="BO28" s="453"/>
      <c r="BP28" s="453"/>
      <c r="BQ28" s="453"/>
      <c r="BR28" s="453"/>
      <c r="BS28" s="453"/>
      <c r="BT28" s="453"/>
      <c r="BU28" s="454"/>
      <c r="BV28" s="452">
        <v>3487480</v>
      </c>
      <c r="BW28" s="453"/>
      <c r="BX28" s="453"/>
      <c r="BY28" s="453"/>
      <c r="BZ28" s="453"/>
      <c r="CA28" s="453"/>
      <c r="CB28" s="453"/>
      <c r="CC28" s="454"/>
      <c r="CD28" s="348"/>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7"/>
      <c r="B29" s="402"/>
      <c r="C29" s="403"/>
      <c r="D29" s="404"/>
      <c r="E29" s="379" t="s">
        <v>155</v>
      </c>
      <c r="F29" s="380"/>
      <c r="G29" s="380"/>
      <c r="H29" s="380"/>
      <c r="I29" s="380"/>
      <c r="J29" s="380"/>
      <c r="K29" s="381"/>
      <c r="L29" s="376">
        <v>49</v>
      </c>
      <c r="M29" s="377"/>
      <c r="N29" s="377"/>
      <c r="O29" s="377"/>
      <c r="P29" s="378"/>
      <c r="Q29" s="376">
        <v>6550</v>
      </c>
      <c r="R29" s="377"/>
      <c r="S29" s="377"/>
      <c r="T29" s="377"/>
      <c r="U29" s="377"/>
      <c r="V29" s="378"/>
      <c r="W29" s="467"/>
      <c r="X29" s="468"/>
      <c r="Y29" s="469"/>
      <c r="Z29" s="379" t="s">
        <v>156</v>
      </c>
      <c r="AA29" s="380"/>
      <c r="AB29" s="380"/>
      <c r="AC29" s="380"/>
      <c r="AD29" s="380"/>
      <c r="AE29" s="380"/>
      <c r="AF29" s="380"/>
      <c r="AG29" s="381"/>
      <c r="AH29" s="376">
        <v>9625</v>
      </c>
      <c r="AI29" s="377"/>
      <c r="AJ29" s="377"/>
      <c r="AK29" s="377"/>
      <c r="AL29" s="378"/>
      <c r="AM29" s="376">
        <v>32907468</v>
      </c>
      <c r="AN29" s="377"/>
      <c r="AO29" s="377"/>
      <c r="AP29" s="377"/>
      <c r="AQ29" s="377"/>
      <c r="AR29" s="378"/>
      <c r="AS29" s="376">
        <v>3419</v>
      </c>
      <c r="AT29" s="377"/>
      <c r="AU29" s="377"/>
      <c r="AV29" s="377"/>
      <c r="AW29" s="377"/>
      <c r="AX29" s="436"/>
      <c r="AY29" s="443"/>
      <c r="AZ29" s="444"/>
      <c r="BA29" s="444"/>
      <c r="BB29" s="445"/>
      <c r="BC29" s="437" t="s">
        <v>157</v>
      </c>
      <c r="BD29" s="438"/>
      <c r="BE29" s="438"/>
      <c r="BF29" s="438"/>
      <c r="BG29" s="438"/>
      <c r="BH29" s="438"/>
      <c r="BI29" s="438"/>
      <c r="BJ29" s="438"/>
      <c r="BK29" s="438"/>
      <c r="BL29" s="438"/>
      <c r="BM29" s="439"/>
      <c r="BN29" s="423">
        <v>35575</v>
      </c>
      <c r="BO29" s="424"/>
      <c r="BP29" s="424"/>
      <c r="BQ29" s="424"/>
      <c r="BR29" s="424"/>
      <c r="BS29" s="424"/>
      <c r="BT29" s="424"/>
      <c r="BU29" s="425"/>
      <c r="BV29" s="423">
        <v>34409</v>
      </c>
      <c r="BW29" s="424"/>
      <c r="BX29" s="424"/>
      <c r="BY29" s="424"/>
      <c r="BZ29" s="424"/>
      <c r="CA29" s="424"/>
      <c r="CB29" s="424"/>
      <c r="CC29" s="425"/>
      <c r="CD29" s="350"/>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7"/>
      <c r="B30" s="405"/>
      <c r="C30" s="406"/>
      <c r="D30" s="407"/>
      <c r="E30" s="384"/>
      <c r="F30" s="385"/>
      <c r="G30" s="385"/>
      <c r="H30" s="385"/>
      <c r="I30" s="385"/>
      <c r="J30" s="385"/>
      <c r="K30" s="386"/>
      <c r="L30" s="387"/>
      <c r="M30" s="388"/>
      <c r="N30" s="388"/>
      <c r="O30" s="388"/>
      <c r="P30" s="389"/>
      <c r="Q30" s="387"/>
      <c r="R30" s="388"/>
      <c r="S30" s="388"/>
      <c r="T30" s="388"/>
      <c r="U30" s="388"/>
      <c r="V30" s="389"/>
      <c r="W30" s="390" t="s">
        <v>158</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1915579</v>
      </c>
      <c r="BO30" s="458"/>
      <c r="BP30" s="458"/>
      <c r="BQ30" s="458"/>
      <c r="BR30" s="458"/>
      <c r="BS30" s="458"/>
      <c r="BT30" s="458"/>
      <c r="BU30" s="459"/>
      <c r="BV30" s="457">
        <v>1923675</v>
      </c>
      <c r="BW30" s="458"/>
      <c r="BX30" s="458"/>
      <c r="BY30" s="458"/>
      <c r="BZ30" s="458"/>
      <c r="CA30" s="458"/>
      <c r="CB30" s="458"/>
      <c r="CC30" s="459"/>
      <c r="CD30" s="349"/>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7"/>
      <c r="B31" s="193"/>
      <c r="DI31" s="194"/>
    </row>
    <row r="32" spans="1:113" ht="13.5" customHeight="1" x14ac:dyDescent="0.2">
      <c r="A32" s="177"/>
      <c r="B32" s="195"/>
      <c r="C32" s="382" t="s">
        <v>494</v>
      </c>
      <c r="D32" s="382"/>
      <c r="E32" s="382"/>
      <c r="F32" s="382"/>
      <c r="G32" s="382"/>
      <c r="H32" s="382"/>
      <c r="I32" s="382"/>
      <c r="J32" s="382"/>
      <c r="K32" s="382"/>
      <c r="L32" s="382"/>
      <c r="M32" s="382"/>
      <c r="N32" s="382"/>
      <c r="O32" s="382"/>
      <c r="P32" s="382"/>
      <c r="Q32" s="382"/>
      <c r="R32" s="382"/>
      <c r="S32" s="382"/>
      <c r="U32" s="383" t="s">
        <v>159</v>
      </c>
      <c r="V32" s="383"/>
      <c r="W32" s="383"/>
      <c r="X32" s="383"/>
      <c r="Y32" s="383"/>
      <c r="Z32" s="383"/>
      <c r="AA32" s="383"/>
      <c r="AB32" s="383"/>
      <c r="AC32" s="383"/>
      <c r="AD32" s="383"/>
      <c r="AE32" s="383"/>
      <c r="AF32" s="383"/>
      <c r="AG32" s="383"/>
      <c r="AH32" s="383"/>
      <c r="AI32" s="383"/>
      <c r="AJ32" s="383"/>
      <c r="AK32" s="383"/>
      <c r="AM32" s="383" t="s">
        <v>160</v>
      </c>
      <c r="AN32" s="383"/>
      <c r="AO32" s="383"/>
      <c r="AP32" s="383"/>
      <c r="AQ32" s="383"/>
      <c r="AR32" s="383"/>
      <c r="AS32" s="383"/>
      <c r="AT32" s="383"/>
      <c r="AU32" s="383"/>
      <c r="AV32" s="383"/>
      <c r="AW32" s="383"/>
      <c r="AX32" s="383"/>
      <c r="AY32" s="383"/>
      <c r="AZ32" s="383"/>
      <c r="BA32" s="383"/>
      <c r="BB32" s="383"/>
      <c r="BC32" s="383"/>
      <c r="BE32" s="383" t="s">
        <v>161</v>
      </c>
      <c r="BF32" s="383"/>
      <c r="BG32" s="383"/>
      <c r="BH32" s="383"/>
      <c r="BI32" s="383"/>
      <c r="BJ32" s="383"/>
      <c r="BK32" s="383"/>
      <c r="BL32" s="383"/>
      <c r="BM32" s="383"/>
      <c r="BN32" s="383"/>
      <c r="BO32" s="383"/>
      <c r="BP32" s="383"/>
      <c r="BQ32" s="383"/>
      <c r="BR32" s="383"/>
      <c r="BS32" s="383"/>
      <c r="BT32" s="383"/>
      <c r="BU32" s="383"/>
      <c r="BW32" s="383" t="s">
        <v>162</v>
      </c>
      <c r="BX32" s="383"/>
      <c r="BY32" s="383"/>
      <c r="BZ32" s="383"/>
      <c r="CA32" s="383"/>
      <c r="CB32" s="383"/>
      <c r="CC32" s="383"/>
      <c r="CD32" s="383"/>
      <c r="CE32" s="383"/>
      <c r="CF32" s="383"/>
      <c r="CG32" s="383"/>
      <c r="CH32" s="383"/>
      <c r="CI32" s="383"/>
      <c r="CJ32" s="383"/>
      <c r="CK32" s="383"/>
      <c r="CL32" s="383"/>
      <c r="CM32" s="383"/>
      <c r="CO32" s="383" t="s">
        <v>163</v>
      </c>
      <c r="CP32" s="383"/>
      <c r="CQ32" s="383"/>
      <c r="CR32" s="383"/>
      <c r="CS32" s="383"/>
      <c r="CT32" s="383"/>
      <c r="CU32" s="383"/>
      <c r="CV32" s="383"/>
      <c r="CW32" s="383"/>
      <c r="CX32" s="383"/>
      <c r="CY32" s="383"/>
      <c r="CZ32" s="383"/>
      <c r="DA32" s="383"/>
      <c r="DB32" s="383"/>
      <c r="DC32" s="383"/>
      <c r="DD32" s="383"/>
      <c r="DE32" s="383"/>
      <c r="DI32" s="194"/>
    </row>
    <row r="33" spans="1:113" ht="13.5" customHeight="1" x14ac:dyDescent="0.2">
      <c r="A33" s="177"/>
      <c r="B33" s="195"/>
      <c r="C33" s="375" t="s">
        <v>495</v>
      </c>
      <c r="D33" s="375"/>
      <c r="E33" s="374" t="s">
        <v>496</v>
      </c>
      <c r="F33" s="374"/>
      <c r="G33" s="374"/>
      <c r="H33" s="374"/>
      <c r="I33" s="374"/>
      <c r="J33" s="374"/>
      <c r="K33" s="374"/>
      <c r="L33" s="374"/>
      <c r="M33" s="374"/>
      <c r="N33" s="374"/>
      <c r="O33" s="374"/>
      <c r="P33" s="374"/>
      <c r="Q33" s="374"/>
      <c r="R33" s="374"/>
      <c r="S33" s="374"/>
      <c r="T33" s="346"/>
      <c r="U33" s="375" t="s">
        <v>495</v>
      </c>
      <c r="V33" s="375"/>
      <c r="W33" s="374" t="s">
        <v>496</v>
      </c>
      <c r="X33" s="374"/>
      <c r="Y33" s="374"/>
      <c r="Z33" s="374"/>
      <c r="AA33" s="374"/>
      <c r="AB33" s="374"/>
      <c r="AC33" s="374"/>
      <c r="AD33" s="374"/>
      <c r="AE33" s="374"/>
      <c r="AF33" s="374"/>
      <c r="AG33" s="374"/>
      <c r="AH33" s="374"/>
      <c r="AI33" s="374"/>
      <c r="AJ33" s="374"/>
      <c r="AK33" s="374"/>
      <c r="AL33" s="346"/>
      <c r="AM33" s="375" t="s">
        <v>495</v>
      </c>
      <c r="AN33" s="375"/>
      <c r="AO33" s="374" t="s">
        <v>496</v>
      </c>
      <c r="AP33" s="374"/>
      <c r="AQ33" s="374"/>
      <c r="AR33" s="374"/>
      <c r="AS33" s="374"/>
      <c r="AT33" s="374"/>
      <c r="AU33" s="374"/>
      <c r="AV33" s="374"/>
      <c r="AW33" s="374"/>
      <c r="AX33" s="374"/>
      <c r="AY33" s="374"/>
      <c r="AZ33" s="374"/>
      <c r="BA33" s="374"/>
      <c r="BB33" s="374"/>
      <c r="BC33" s="374"/>
      <c r="BD33" s="347"/>
      <c r="BE33" s="374" t="s">
        <v>164</v>
      </c>
      <c r="BF33" s="374"/>
      <c r="BG33" s="374" t="s">
        <v>165</v>
      </c>
      <c r="BH33" s="374"/>
      <c r="BI33" s="374"/>
      <c r="BJ33" s="374"/>
      <c r="BK33" s="374"/>
      <c r="BL33" s="374"/>
      <c r="BM33" s="374"/>
      <c r="BN33" s="374"/>
      <c r="BO33" s="374"/>
      <c r="BP33" s="374"/>
      <c r="BQ33" s="374"/>
      <c r="BR33" s="374"/>
      <c r="BS33" s="374"/>
      <c r="BT33" s="374"/>
      <c r="BU33" s="374"/>
      <c r="BV33" s="347"/>
      <c r="BW33" s="375" t="s">
        <v>164</v>
      </c>
      <c r="BX33" s="375"/>
      <c r="BY33" s="374" t="s">
        <v>497</v>
      </c>
      <c r="BZ33" s="374"/>
      <c r="CA33" s="374"/>
      <c r="CB33" s="374"/>
      <c r="CC33" s="374"/>
      <c r="CD33" s="374"/>
      <c r="CE33" s="374"/>
      <c r="CF33" s="374"/>
      <c r="CG33" s="374"/>
      <c r="CH33" s="374"/>
      <c r="CI33" s="374"/>
      <c r="CJ33" s="374"/>
      <c r="CK33" s="374"/>
      <c r="CL33" s="374"/>
      <c r="CM33" s="374"/>
      <c r="CN33" s="346"/>
      <c r="CO33" s="375" t="s">
        <v>495</v>
      </c>
      <c r="CP33" s="375"/>
      <c r="CQ33" s="374" t="s">
        <v>166</v>
      </c>
      <c r="CR33" s="374"/>
      <c r="CS33" s="374"/>
      <c r="CT33" s="374"/>
      <c r="CU33" s="374"/>
      <c r="CV33" s="374"/>
      <c r="CW33" s="374"/>
      <c r="CX33" s="374"/>
      <c r="CY33" s="374"/>
      <c r="CZ33" s="374"/>
      <c r="DA33" s="374"/>
      <c r="DB33" s="374"/>
      <c r="DC33" s="374"/>
      <c r="DD33" s="374"/>
      <c r="DE33" s="374"/>
      <c r="DF33" s="346"/>
      <c r="DG33" s="373" t="s">
        <v>498</v>
      </c>
      <c r="DH33" s="373"/>
      <c r="DI33" s="351"/>
    </row>
    <row r="34" spans="1:113" ht="32.25" customHeight="1" x14ac:dyDescent="0.2">
      <c r="A34" s="177"/>
      <c r="B34" s="195"/>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7"/>
      <c r="U34" s="371">
        <f>IF(W34="","",MAX(C34:D43)+1)</f>
        <v>5</v>
      </c>
      <c r="V34" s="371"/>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77"/>
      <c r="AM34" s="371">
        <f>IF(AO34="","",MAX(C34:D43,U34:V43)+1)</f>
        <v>8</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7"/>
      <c r="BE34" s="371">
        <f>IF(BG34="","",MAX(C34:D43,U34:V43,AM34:AN43)+1)</f>
        <v>11</v>
      </c>
      <c r="BF34" s="371"/>
      <c r="BG34" s="372" t="str">
        <f>IF('各会計、関係団体の財政状況及び健全化判断比率'!B34="","",'各会計、関係団体の財政状況及び健全化判断比率'!B34)</f>
        <v>中央卸売市場事業会計</v>
      </c>
      <c r="BH34" s="372"/>
      <c r="BI34" s="372"/>
      <c r="BJ34" s="372"/>
      <c r="BK34" s="372"/>
      <c r="BL34" s="372"/>
      <c r="BM34" s="372"/>
      <c r="BN34" s="372"/>
      <c r="BO34" s="372"/>
      <c r="BP34" s="372"/>
      <c r="BQ34" s="372"/>
      <c r="BR34" s="372"/>
      <c r="BS34" s="372"/>
      <c r="BT34" s="372"/>
      <c r="BU34" s="372"/>
      <c r="BV34" s="177"/>
      <c r="BW34" s="371">
        <f>IF(BY34="","",MAX(C34:D43,U34:V43,AM34:AN43,BE34:BF43)+1)</f>
        <v>13</v>
      </c>
      <c r="BX34" s="371"/>
      <c r="BY34" s="372" t="str">
        <f>IF('各会計、関係団体の財政状況及び健全化判断比率'!B68="","",'各会計、関係団体の財政状況及び健全化判断比率'!B68)</f>
        <v>さくら福祉保健事務組合（一般会計分）</v>
      </c>
      <c r="BZ34" s="372"/>
      <c r="CA34" s="372"/>
      <c r="CB34" s="372"/>
      <c r="CC34" s="372"/>
      <c r="CD34" s="372"/>
      <c r="CE34" s="372"/>
      <c r="CF34" s="372"/>
      <c r="CG34" s="372"/>
      <c r="CH34" s="372"/>
      <c r="CI34" s="372"/>
      <c r="CJ34" s="372"/>
      <c r="CK34" s="372"/>
      <c r="CL34" s="372"/>
      <c r="CM34" s="372"/>
      <c r="CN34" s="177"/>
      <c r="CO34" s="371">
        <f>IF(CQ34="","",MAX(C34:D43,U34:V43,AM34:AN43,BE34:BF43,BW34:BX43)+1)</f>
        <v>23</v>
      </c>
      <c r="CP34" s="371"/>
      <c r="CQ34" s="372" t="str">
        <f>IF('各会計、関係団体の財政状況及び健全化判断比率'!BS7="","",'各会計、関係団体の財政状況及び健全化判断比率'!BS7)</f>
        <v>公益財団法人新潟市国際交流協会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351"/>
    </row>
    <row r="35" spans="1:113" ht="32.25" customHeight="1" x14ac:dyDescent="0.2">
      <c r="A35" s="177"/>
      <c r="B35" s="195"/>
      <c r="C35" s="371">
        <f>IF(E35="","",C34+1)</f>
        <v>2</v>
      </c>
      <c r="D35" s="371"/>
      <c r="E35" s="372" t="str">
        <f>IF('各会計、関係団体の財政状況及び健全化判断比率'!B8="","",'各会計、関係団体の財政状況及び健全化判断比率'!B8)</f>
        <v>公債管理事業会計</v>
      </c>
      <c r="F35" s="372"/>
      <c r="G35" s="372"/>
      <c r="H35" s="372"/>
      <c r="I35" s="372"/>
      <c r="J35" s="372"/>
      <c r="K35" s="372"/>
      <c r="L35" s="372"/>
      <c r="M35" s="372"/>
      <c r="N35" s="372"/>
      <c r="O35" s="372"/>
      <c r="P35" s="372"/>
      <c r="Q35" s="372"/>
      <c r="R35" s="372"/>
      <c r="S35" s="372"/>
      <c r="T35" s="177"/>
      <c r="U35" s="371">
        <f>IF(W35="","",U34+1)</f>
        <v>6</v>
      </c>
      <c r="V35" s="371"/>
      <c r="W35" s="372" t="str">
        <f>IF('各会計、関係団体の財政状況及び健全化判断比率'!B29="","",'各会計、関係団体の財政状況及び健全化判断比率'!B29)</f>
        <v>介護保険事業会計</v>
      </c>
      <c r="X35" s="372"/>
      <c r="Y35" s="372"/>
      <c r="Z35" s="372"/>
      <c r="AA35" s="372"/>
      <c r="AB35" s="372"/>
      <c r="AC35" s="372"/>
      <c r="AD35" s="372"/>
      <c r="AE35" s="372"/>
      <c r="AF35" s="372"/>
      <c r="AG35" s="372"/>
      <c r="AH35" s="372"/>
      <c r="AI35" s="372"/>
      <c r="AJ35" s="372"/>
      <c r="AK35" s="372"/>
      <c r="AL35" s="177"/>
      <c r="AM35" s="371">
        <f t="shared" ref="AM35:AM43" si="0">IF(AO35="","",AM34+1)</f>
        <v>9</v>
      </c>
      <c r="AN35" s="371"/>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77"/>
      <c r="BE35" s="371">
        <f t="shared" ref="BE35:BE43" si="1">IF(BG35="","",BE34+1)</f>
        <v>12</v>
      </c>
      <c r="BF35" s="371"/>
      <c r="BG35" s="372" t="str">
        <f>IF('各会計、関係団体の財政状況及び健全化判断比率'!B35="","",'各会計、関係団体の財政状況及び健全化判断比率'!B35)</f>
        <v>と畜場事業会計</v>
      </c>
      <c r="BH35" s="372"/>
      <c r="BI35" s="372"/>
      <c r="BJ35" s="372"/>
      <c r="BK35" s="372"/>
      <c r="BL35" s="372"/>
      <c r="BM35" s="372"/>
      <c r="BN35" s="372"/>
      <c r="BO35" s="372"/>
      <c r="BP35" s="372"/>
      <c r="BQ35" s="372"/>
      <c r="BR35" s="372"/>
      <c r="BS35" s="372"/>
      <c r="BT35" s="372"/>
      <c r="BU35" s="372"/>
      <c r="BV35" s="177"/>
      <c r="BW35" s="371">
        <f t="shared" ref="BW35:BW43" si="2">IF(BY35="","",BW34+1)</f>
        <v>14</v>
      </c>
      <c r="BX35" s="371"/>
      <c r="BY35" s="372" t="str">
        <f>IF('各会計、関係団体の財政状況及び健全化判断比率'!B69="","",'各会計、関係団体の財政状況及び健全化判断比率'!B69)</f>
        <v>さくら福祉保健事務組合（病院分）</v>
      </c>
      <c r="BZ35" s="372"/>
      <c r="CA35" s="372"/>
      <c r="CB35" s="372"/>
      <c r="CC35" s="372"/>
      <c r="CD35" s="372"/>
      <c r="CE35" s="372"/>
      <c r="CF35" s="372"/>
      <c r="CG35" s="372"/>
      <c r="CH35" s="372"/>
      <c r="CI35" s="372"/>
      <c r="CJ35" s="372"/>
      <c r="CK35" s="372"/>
      <c r="CL35" s="372"/>
      <c r="CM35" s="372"/>
      <c r="CN35" s="177"/>
      <c r="CO35" s="371">
        <f t="shared" ref="CO35:CO43" si="3">IF(CQ35="","",CO34+1)</f>
        <v>24</v>
      </c>
      <c r="CP35" s="371"/>
      <c r="CQ35" s="372" t="str">
        <f>IF('各会計、関係団体の財政状況及び健全化判断比率'!BS8="","",'各会計、関係団体の財政状況及び健全化判断比率'!BS8)</f>
        <v>公益財団法人新潟市芸術文化振興財団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351"/>
    </row>
    <row r="36" spans="1:113" ht="32.25" customHeight="1" x14ac:dyDescent="0.2">
      <c r="A36" s="177"/>
      <c r="B36" s="195"/>
      <c r="C36" s="371">
        <f>IF(E36="","",C35+1)</f>
        <v>3</v>
      </c>
      <c r="D36" s="371"/>
      <c r="E36" s="372" t="str">
        <f>IF('各会計、関係団体の財政状況及び健全化判断比率'!B9="","",'各会計、関係団体の財政状況及び健全化判断比率'!B9)</f>
        <v>母子父子寡婦福祉資金貸付事業会計</v>
      </c>
      <c r="F36" s="372"/>
      <c r="G36" s="372"/>
      <c r="H36" s="372"/>
      <c r="I36" s="372"/>
      <c r="J36" s="372"/>
      <c r="K36" s="372"/>
      <c r="L36" s="372"/>
      <c r="M36" s="372"/>
      <c r="N36" s="372"/>
      <c r="O36" s="372"/>
      <c r="P36" s="372"/>
      <c r="Q36" s="372"/>
      <c r="R36" s="372"/>
      <c r="S36" s="372"/>
      <c r="T36" s="177"/>
      <c r="U36" s="371">
        <f t="shared" ref="U36:U43" si="4">IF(W36="","",U35+1)</f>
        <v>7</v>
      </c>
      <c r="V36" s="371"/>
      <c r="W36" s="372" t="str">
        <f>IF('各会計、関係団体の財政状況及び健全化判断比率'!B30="","",'各会計、関係団体の財政状況及び健全化判断比率'!B30)</f>
        <v>後期高齢者医療事業会計</v>
      </c>
      <c r="X36" s="372"/>
      <c r="Y36" s="372"/>
      <c r="Z36" s="372"/>
      <c r="AA36" s="372"/>
      <c r="AB36" s="372"/>
      <c r="AC36" s="372"/>
      <c r="AD36" s="372"/>
      <c r="AE36" s="372"/>
      <c r="AF36" s="372"/>
      <c r="AG36" s="372"/>
      <c r="AH36" s="372"/>
      <c r="AI36" s="372"/>
      <c r="AJ36" s="372"/>
      <c r="AK36" s="372"/>
      <c r="AL36" s="177"/>
      <c r="AM36" s="371">
        <f t="shared" si="0"/>
        <v>10</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7"/>
      <c r="BE36" s="371" t="str">
        <f t="shared" si="1"/>
        <v/>
      </c>
      <c r="BF36" s="371"/>
      <c r="BG36" s="372"/>
      <c r="BH36" s="372"/>
      <c r="BI36" s="372"/>
      <c r="BJ36" s="372"/>
      <c r="BK36" s="372"/>
      <c r="BL36" s="372"/>
      <c r="BM36" s="372"/>
      <c r="BN36" s="372"/>
      <c r="BO36" s="372"/>
      <c r="BP36" s="372"/>
      <c r="BQ36" s="372"/>
      <c r="BR36" s="372"/>
      <c r="BS36" s="372"/>
      <c r="BT36" s="372"/>
      <c r="BU36" s="372"/>
      <c r="BV36" s="177"/>
      <c r="BW36" s="371">
        <f t="shared" si="2"/>
        <v>15</v>
      </c>
      <c r="BX36" s="371"/>
      <c r="BY36" s="372" t="str">
        <f>IF('各会計、関係団体の財政状況及び健全化判断比率'!B70="","",'各会計、関係団体の財政状況及び健全化判断比率'!B70)</f>
        <v>下越障害福祉事務組合</v>
      </c>
      <c r="BZ36" s="372"/>
      <c r="CA36" s="372"/>
      <c r="CB36" s="372"/>
      <c r="CC36" s="372"/>
      <c r="CD36" s="372"/>
      <c r="CE36" s="372"/>
      <c r="CF36" s="372"/>
      <c r="CG36" s="372"/>
      <c r="CH36" s="372"/>
      <c r="CI36" s="372"/>
      <c r="CJ36" s="372"/>
      <c r="CK36" s="372"/>
      <c r="CL36" s="372"/>
      <c r="CM36" s="372"/>
      <c r="CN36" s="177"/>
      <c r="CO36" s="371">
        <f t="shared" si="3"/>
        <v>25</v>
      </c>
      <c r="CP36" s="371"/>
      <c r="CQ36" s="372" t="str">
        <f>IF('各会計、関係団体の財政状況及び健全化判断比率'!BS9="","",'各会計、関係団体の財政状況及び健全化判断比率'!BS9)</f>
        <v>公益財団法人會津八一記念館</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351"/>
    </row>
    <row r="37" spans="1:113" ht="32.25" customHeight="1" x14ac:dyDescent="0.2">
      <c r="A37" s="177"/>
      <c r="B37" s="195"/>
      <c r="C37" s="371">
        <f>IF(E37="","",C36+1)</f>
        <v>4</v>
      </c>
      <c r="D37" s="371"/>
      <c r="E37" s="372" t="str">
        <f>IF('各会計、関係団体の財政状況及び健全化判断比率'!B10="","",'各会計、関係団体の財政状況及び健全化判断比率'!B10)</f>
        <v>土地取得事業会計</v>
      </c>
      <c r="F37" s="372"/>
      <c r="G37" s="372"/>
      <c r="H37" s="372"/>
      <c r="I37" s="372"/>
      <c r="J37" s="372"/>
      <c r="K37" s="372"/>
      <c r="L37" s="372"/>
      <c r="M37" s="372"/>
      <c r="N37" s="372"/>
      <c r="O37" s="372"/>
      <c r="P37" s="372"/>
      <c r="Q37" s="372"/>
      <c r="R37" s="372"/>
      <c r="S37" s="372"/>
      <c r="T37" s="177"/>
      <c r="U37" s="371" t="str">
        <f t="shared" si="4"/>
        <v/>
      </c>
      <c r="V37" s="371"/>
      <c r="W37" s="372"/>
      <c r="X37" s="372"/>
      <c r="Y37" s="372"/>
      <c r="Z37" s="372"/>
      <c r="AA37" s="372"/>
      <c r="AB37" s="372"/>
      <c r="AC37" s="372"/>
      <c r="AD37" s="372"/>
      <c r="AE37" s="372"/>
      <c r="AF37" s="372"/>
      <c r="AG37" s="372"/>
      <c r="AH37" s="372"/>
      <c r="AI37" s="372"/>
      <c r="AJ37" s="372"/>
      <c r="AK37" s="372"/>
      <c r="AL37" s="177"/>
      <c r="AM37" s="371" t="str">
        <f t="shared" si="0"/>
        <v/>
      </c>
      <c r="AN37" s="371"/>
      <c r="AO37" s="372"/>
      <c r="AP37" s="372"/>
      <c r="AQ37" s="372"/>
      <c r="AR37" s="372"/>
      <c r="AS37" s="372"/>
      <c r="AT37" s="372"/>
      <c r="AU37" s="372"/>
      <c r="AV37" s="372"/>
      <c r="AW37" s="372"/>
      <c r="AX37" s="372"/>
      <c r="AY37" s="372"/>
      <c r="AZ37" s="372"/>
      <c r="BA37" s="372"/>
      <c r="BB37" s="372"/>
      <c r="BC37" s="372"/>
      <c r="BD37" s="177"/>
      <c r="BE37" s="371" t="str">
        <f t="shared" si="1"/>
        <v/>
      </c>
      <c r="BF37" s="371"/>
      <c r="BG37" s="372"/>
      <c r="BH37" s="372"/>
      <c r="BI37" s="372"/>
      <c r="BJ37" s="372"/>
      <c r="BK37" s="372"/>
      <c r="BL37" s="372"/>
      <c r="BM37" s="372"/>
      <c r="BN37" s="372"/>
      <c r="BO37" s="372"/>
      <c r="BP37" s="372"/>
      <c r="BQ37" s="372"/>
      <c r="BR37" s="372"/>
      <c r="BS37" s="372"/>
      <c r="BT37" s="372"/>
      <c r="BU37" s="372"/>
      <c r="BV37" s="177"/>
      <c r="BW37" s="371">
        <f t="shared" si="2"/>
        <v>16</v>
      </c>
      <c r="BX37" s="371"/>
      <c r="BY37" s="372" t="str">
        <f>IF('各会計、関係団体の財政状況及び健全化判断比率'!B71="","",'各会計、関係団体の財政状況及び健全化判断比率'!B71)</f>
        <v>新潟県中東福祉事務組合</v>
      </c>
      <c r="BZ37" s="372"/>
      <c r="CA37" s="372"/>
      <c r="CB37" s="372"/>
      <c r="CC37" s="372"/>
      <c r="CD37" s="372"/>
      <c r="CE37" s="372"/>
      <c r="CF37" s="372"/>
      <c r="CG37" s="372"/>
      <c r="CH37" s="372"/>
      <c r="CI37" s="372"/>
      <c r="CJ37" s="372"/>
      <c r="CK37" s="372"/>
      <c r="CL37" s="372"/>
      <c r="CM37" s="372"/>
      <c r="CN37" s="177"/>
      <c r="CO37" s="371">
        <f t="shared" si="3"/>
        <v>26</v>
      </c>
      <c r="CP37" s="371"/>
      <c r="CQ37" s="372" t="str">
        <f>IF('各会計、関係団体の財政状況及び健全化判断比率'!BS10="","",'各会計、関係団体の財政状況及び健全化判断比率'!BS10)</f>
        <v>公益財団法人新潟市産業振興財団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351"/>
    </row>
    <row r="38" spans="1:113" ht="32.25" customHeight="1" x14ac:dyDescent="0.2">
      <c r="A38" s="177"/>
      <c r="B38" s="195"/>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7"/>
      <c r="U38" s="371" t="str">
        <f t="shared" si="4"/>
        <v/>
      </c>
      <c r="V38" s="371"/>
      <c r="W38" s="372"/>
      <c r="X38" s="372"/>
      <c r="Y38" s="372"/>
      <c r="Z38" s="372"/>
      <c r="AA38" s="372"/>
      <c r="AB38" s="372"/>
      <c r="AC38" s="372"/>
      <c r="AD38" s="372"/>
      <c r="AE38" s="372"/>
      <c r="AF38" s="372"/>
      <c r="AG38" s="372"/>
      <c r="AH38" s="372"/>
      <c r="AI38" s="372"/>
      <c r="AJ38" s="372"/>
      <c r="AK38" s="372"/>
      <c r="AL38" s="177"/>
      <c r="AM38" s="371" t="str">
        <f t="shared" si="0"/>
        <v/>
      </c>
      <c r="AN38" s="371"/>
      <c r="AO38" s="372"/>
      <c r="AP38" s="372"/>
      <c r="AQ38" s="372"/>
      <c r="AR38" s="372"/>
      <c r="AS38" s="372"/>
      <c r="AT38" s="372"/>
      <c r="AU38" s="372"/>
      <c r="AV38" s="372"/>
      <c r="AW38" s="372"/>
      <c r="AX38" s="372"/>
      <c r="AY38" s="372"/>
      <c r="AZ38" s="372"/>
      <c r="BA38" s="372"/>
      <c r="BB38" s="372"/>
      <c r="BC38" s="372"/>
      <c r="BD38" s="177"/>
      <c r="BE38" s="371" t="str">
        <f t="shared" si="1"/>
        <v/>
      </c>
      <c r="BF38" s="371"/>
      <c r="BG38" s="372"/>
      <c r="BH38" s="372"/>
      <c r="BI38" s="372"/>
      <c r="BJ38" s="372"/>
      <c r="BK38" s="372"/>
      <c r="BL38" s="372"/>
      <c r="BM38" s="372"/>
      <c r="BN38" s="372"/>
      <c r="BO38" s="372"/>
      <c r="BP38" s="372"/>
      <c r="BQ38" s="372"/>
      <c r="BR38" s="372"/>
      <c r="BS38" s="372"/>
      <c r="BT38" s="372"/>
      <c r="BU38" s="372"/>
      <c r="BV38" s="177"/>
      <c r="BW38" s="371">
        <f t="shared" si="2"/>
        <v>17</v>
      </c>
      <c r="BX38" s="371"/>
      <c r="BY38" s="372" t="str">
        <f>IF('各会計、関係団体の財政状況及び健全化判断比率'!B72="","",'各会計、関係団体の財政状況及び健全化判断比率'!B72)</f>
        <v>西蒲原福祉事務組合（一般・急患分）</v>
      </c>
      <c r="BZ38" s="372"/>
      <c r="CA38" s="372"/>
      <c r="CB38" s="372"/>
      <c r="CC38" s="372"/>
      <c r="CD38" s="372"/>
      <c r="CE38" s="372"/>
      <c r="CF38" s="372"/>
      <c r="CG38" s="372"/>
      <c r="CH38" s="372"/>
      <c r="CI38" s="372"/>
      <c r="CJ38" s="372"/>
      <c r="CK38" s="372"/>
      <c r="CL38" s="372"/>
      <c r="CM38" s="372"/>
      <c r="CN38" s="177"/>
      <c r="CO38" s="371">
        <f t="shared" si="3"/>
        <v>27</v>
      </c>
      <c r="CP38" s="371"/>
      <c r="CQ38" s="372" t="str">
        <f>IF('各会計、関係団体の財政状況及び健全化判断比率'!BS11="","",'各会計、関係団体の財政状況及び健全化判断比率'!BS11)</f>
        <v>公益財団法人新潟観光コンベンション協会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351"/>
    </row>
    <row r="39" spans="1:113" ht="32.25" customHeight="1" x14ac:dyDescent="0.2">
      <c r="A39" s="177"/>
      <c r="B39" s="195"/>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7"/>
      <c r="U39" s="371" t="str">
        <f t="shared" si="4"/>
        <v/>
      </c>
      <c r="V39" s="371"/>
      <c r="W39" s="372"/>
      <c r="X39" s="372"/>
      <c r="Y39" s="372"/>
      <c r="Z39" s="372"/>
      <c r="AA39" s="372"/>
      <c r="AB39" s="372"/>
      <c r="AC39" s="372"/>
      <c r="AD39" s="372"/>
      <c r="AE39" s="372"/>
      <c r="AF39" s="372"/>
      <c r="AG39" s="372"/>
      <c r="AH39" s="372"/>
      <c r="AI39" s="372"/>
      <c r="AJ39" s="372"/>
      <c r="AK39" s="372"/>
      <c r="AL39" s="177"/>
      <c r="AM39" s="371" t="str">
        <f t="shared" si="0"/>
        <v/>
      </c>
      <c r="AN39" s="371"/>
      <c r="AO39" s="372"/>
      <c r="AP39" s="372"/>
      <c r="AQ39" s="372"/>
      <c r="AR39" s="372"/>
      <c r="AS39" s="372"/>
      <c r="AT39" s="372"/>
      <c r="AU39" s="372"/>
      <c r="AV39" s="372"/>
      <c r="AW39" s="372"/>
      <c r="AX39" s="372"/>
      <c r="AY39" s="372"/>
      <c r="AZ39" s="372"/>
      <c r="BA39" s="372"/>
      <c r="BB39" s="372"/>
      <c r="BC39" s="372"/>
      <c r="BD39" s="177"/>
      <c r="BE39" s="371" t="str">
        <f t="shared" si="1"/>
        <v/>
      </c>
      <c r="BF39" s="371"/>
      <c r="BG39" s="372"/>
      <c r="BH39" s="372"/>
      <c r="BI39" s="372"/>
      <c r="BJ39" s="372"/>
      <c r="BK39" s="372"/>
      <c r="BL39" s="372"/>
      <c r="BM39" s="372"/>
      <c r="BN39" s="372"/>
      <c r="BO39" s="372"/>
      <c r="BP39" s="372"/>
      <c r="BQ39" s="372"/>
      <c r="BR39" s="372"/>
      <c r="BS39" s="372"/>
      <c r="BT39" s="372"/>
      <c r="BU39" s="372"/>
      <c r="BV39" s="177"/>
      <c r="BW39" s="371">
        <f t="shared" si="2"/>
        <v>18</v>
      </c>
      <c r="BX39" s="371"/>
      <c r="BY39" s="372" t="str">
        <f>IF('各会計、関係団体の財政状況及び健全化判断比率'!B73="","",'各会計、関係団体の財政状況及び健全化判断比率'!B73)</f>
        <v>三条・燕・西蒲・南蒲広域養護老人ホーム施設組合</v>
      </c>
      <c r="BZ39" s="372"/>
      <c r="CA39" s="372"/>
      <c r="CB39" s="372"/>
      <c r="CC39" s="372"/>
      <c r="CD39" s="372"/>
      <c r="CE39" s="372"/>
      <c r="CF39" s="372"/>
      <c r="CG39" s="372"/>
      <c r="CH39" s="372"/>
      <c r="CI39" s="372"/>
      <c r="CJ39" s="372"/>
      <c r="CK39" s="372"/>
      <c r="CL39" s="372"/>
      <c r="CM39" s="372"/>
      <c r="CN39" s="177"/>
      <c r="CO39" s="371">
        <f t="shared" si="3"/>
        <v>28</v>
      </c>
      <c r="CP39" s="371"/>
      <c r="CQ39" s="372" t="str">
        <f>IF('各会計、関係団体の財政状況及び健全化判断比率'!BS12="","",'各会計、関係団体の財政状況及び健全化判断比率'!BS12)</f>
        <v>公益財団法人新潟市勤労者福祉サービスセンター</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351"/>
    </row>
    <row r="40" spans="1:113" ht="32.25" customHeight="1" x14ac:dyDescent="0.2">
      <c r="A40" s="177"/>
      <c r="B40" s="195"/>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7"/>
      <c r="U40" s="371" t="str">
        <f t="shared" si="4"/>
        <v/>
      </c>
      <c r="V40" s="371"/>
      <c r="W40" s="372"/>
      <c r="X40" s="372"/>
      <c r="Y40" s="372"/>
      <c r="Z40" s="372"/>
      <c r="AA40" s="372"/>
      <c r="AB40" s="372"/>
      <c r="AC40" s="372"/>
      <c r="AD40" s="372"/>
      <c r="AE40" s="372"/>
      <c r="AF40" s="372"/>
      <c r="AG40" s="372"/>
      <c r="AH40" s="372"/>
      <c r="AI40" s="372"/>
      <c r="AJ40" s="372"/>
      <c r="AK40" s="372"/>
      <c r="AL40" s="177"/>
      <c r="AM40" s="371" t="str">
        <f t="shared" si="0"/>
        <v/>
      </c>
      <c r="AN40" s="371"/>
      <c r="AO40" s="372"/>
      <c r="AP40" s="372"/>
      <c r="AQ40" s="372"/>
      <c r="AR40" s="372"/>
      <c r="AS40" s="372"/>
      <c r="AT40" s="372"/>
      <c r="AU40" s="372"/>
      <c r="AV40" s="372"/>
      <c r="AW40" s="372"/>
      <c r="AX40" s="372"/>
      <c r="AY40" s="372"/>
      <c r="AZ40" s="372"/>
      <c r="BA40" s="372"/>
      <c r="BB40" s="372"/>
      <c r="BC40" s="372"/>
      <c r="BD40" s="177"/>
      <c r="BE40" s="371" t="str">
        <f t="shared" si="1"/>
        <v/>
      </c>
      <c r="BF40" s="371"/>
      <c r="BG40" s="372"/>
      <c r="BH40" s="372"/>
      <c r="BI40" s="372"/>
      <c r="BJ40" s="372"/>
      <c r="BK40" s="372"/>
      <c r="BL40" s="372"/>
      <c r="BM40" s="372"/>
      <c r="BN40" s="372"/>
      <c r="BO40" s="372"/>
      <c r="BP40" s="372"/>
      <c r="BQ40" s="372"/>
      <c r="BR40" s="372"/>
      <c r="BS40" s="372"/>
      <c r="BT40" s="372"/>
      <c r="BU40" s="372"/>
      <c r="BV40" s="177"/>
      <c r="BW40" s="371">
        <f t="shared" si="2"/>
        <v>19</v>
      </c>
      <c r="BX40" s="371"/>
      <c r="BY40" s="372" t="str">
        <f>IF('各会計、関係団体の財政状況及び健全化判断比率'!B74="","",'各会計、関係団体の財政状況及び健全化判断比率'!B74)</f>
        <v>豊栄郷清掃施設処理組合</v>
      </c>
      <c r="BZ40" s="372"/>
      <c r="CA40" s="372"/>
      <c r="CB40" s="372"/>
      <c r="CC40" s="372"/>
      <c r="CD40" s="372"/>
      <c r="CE40" s="372"/>
      <c r="CF40" s="372"/>
      <c r="CG40" s="372"/>
      <c r="CH40" s="372"/>
      <c r="CI40" s="372"/>
      <c r="CJ40" s="372"/>
      <c r="CK40" s="372"/>
      <c r="CL40" s="372"/>
      <c r="CM40" s="372"/>
      <c r="CN40" s="177"/>
      <c r="CO40" s="371">
        <f t="shared" si="3"/>
        <v>29</v>
      </c>
      <c r="CP40" s="371"/>
      <c r="CQ40" s="372" t="str">
        <f>IF('各会計、関係団体の財政状況及び健全化判断比率'!BS13="","",'各会計、関係団体の財政状況及び健全化判断比率'!BS13)</f>
        <v>公益財団法人新潟ミートプラント</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351"/>
    </row>
    <row r="41" spans="1:113" ht="32.25" customHeight="1" x14ac:dyDescent="0.2">
      <c r="A41" s="177"/>
      <c r="B41" s="195"/>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7"/>
      <c r="U41" s="371" t="str">
        <f t="shared" si="4"/>
        <v/>
      </c>
      <c r="V41" s="371"/>
      <c r="W41" s="372"/>
      <c r="X41" s="372"/>
      <c r="Y41" s="372"/>
      <c r="Z41" s="372"/>
      <c r="AA41" s="372"/>
      <c r="AB41" s="372"/>
      <c r="AC41" s="372"/>
      <c r="AD41" s="372"/>
      <c r="AE41" s="372"/>
      <c r="AF41" s="372"/>
      <c r="AG41" s="372"/>
      <c r="AH41" s="372"/>
      <c r="AI41" s="372"/>
      <c r="AJ41" s="372"/>
      <c r="AK41" s="372"/>
      <c r="AL41" s="177"/>
      <c r="AM41" s="371" t="str">
        <f t="shared" si="0"/>
        <v/>
      </c>
      <c r="AN41" s="371"/>
      <c r="AO41" s="372"/>
      <c r="AP41" s="372"/>
      <c r="AQ41" s="372"/>
      <c r="AR41" s="372"/>
      <c r="AS41" s="372"/>
      <c r="AT41" s="372"/>
      <c r="AU41" s="372"/>
      <c r="AV41" s="372"/>
      <c r="AW41" s="372"/>
      <c r="AX41" s="372"/>
      <c r="AY41" s="372"/>
      <c r="AZ41" s="372"/>
      <c r="BA41" s="372"/>
      <c r="BB41" s="372"/>
      <c r="BC41" s="372"/>
      <c r="BD41" s="177"/>
      <c r="BE41" s="371" t="str">
        <f t="shared" si="1"/>
        <v/>
      </c>
      <c r="BF41" s="371"/>
      <c r="BG41" s="372"/>
      <c r="BH41" s="372"/>
      <c r="BI41" s="372"/>
      <c r="BJ41" s="372"/>
      <c r="BK41" s="372"/>
      <c r="BL41" s="372"/>
      <c r="BM41" s="372"/>
      <c r="BN41" s="372"/>
      <c r="BO41" s="372"/>
      <c r="BP41" s="372"/>
      <c r="BQ41" s="372"/>
      <c r="BR41" s="372"/>
      <c r="BS41" s="372"/>
      <c r="BT41" s="372"/>
      <c r="BU41" s="372"/>
      <c r="BV41" s="177"/>
      <c r="BW41" s="371">
        <f t="shared" si="2"/>
        <v>20</v>
      </c>
      <c r="BX41" s="371"/>
      <c r="BY41" s="372" t="str">
        <f>IF('各会計、関係団体の財政状況及び健全化判断比率'!B75="","",'各会計、関係団体の財政状況及び健全化判断比率'!B75)</f>
        <v>阿賀北広域組合</v>
      </c>
      <c r="BZ41" s="372"/>
      <c r="CA41" s="372"/>
      <c r="CB41" s="372"/>
      <c r="CC41" s="372"/>
      <c r="CD41" s="372"/>
      <c r="CE41" s="372"/>
      <c r="CF41" s="372"/>
      <c r="CG41" s="372"/>
      <c r="CH41" s="372"/>
      <c r="CI41" s="372"/>
      <c r="CJ41" s="372"/>
      <c r="CK41" s="372"/>
      <c r="CL41" s="372"/>
      <c r="CM41" s="372"/>
      <c r="CN41" s="177"/>
      <c r="CO41" s="371">
        <f t="shared" si="3"/>
        <v>30</v>
      </c>
      <c r="CP41" s="371"/>
      <c r="CQ41" s="372" t="str">
        <f>IF('各会計、関係団体の財政状況及び健全化判断比率'!BS14="","",'各会計、関係団体の財政状況及び健全化判断比率'!BS14)</f>
        <v>公益財団法人新潟市スポーツ協会</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351"/>
    </row>
    <row r="42" spans="1:113" ht="32.25" customHeight="1" x14ac:dyDescent="0.2">
      <c r="B42" s="195"/>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7"/>
      <c r="U42" s="371" t="str">
        <f t="shared" si="4"/>
        <v/>
      </c>
      <c r="V42" s="371"/>
      <c r="W42" s="372"/>
      <c r="X42" s="372"/>
      <c r="Y42" s="372"/>
      <c r="Z42" s="372"/>
      <c r="AA42" s="372"/>
      <c r="AB42" s="372"/>
      <c r="AC42" s="372"/>
      <c r="AD42" s="372"/>
      <c r="AE42" s="372"/>
      <c r="AF42" s="372"/>
      <c r="AG42" s="372"/>
      <c r="AH42" s="372"/>
      <c r="AI42" s="372"/>
      <c r="AJ42" s="372"/>
      <c r="AK42" s="372"/>
      <c r="AL42" s="177"/>
      <c r="AM42" s="371" t="str">
        <f t="shared" si="0"/>
        <v/>
      </c>
      <c r="AN42" s="371"/>
      <c r="AO42" s="372"/>
      <c r="AP42" s="372"/>
      <c r="AQ42" s="372"/>
      <c r="AR42" s="372"/>
      <c r="AS42" s="372"/>
      <c r="AT42" s="372"/>
      <c r="AU42" s="372"/>
      <c r="AV42" s="372"/>
      <c r="AW42" s="372"/>
      <c r="AX42" s="372"/>
      <c r="AY42" s="372"/>
      <c r="AZ42" s="372"/>
      <c r="BA42" s="372"/>
      <c r="BB42" s="372"/>
      <c r="BC42" s="372"/>
      <c r="BD42" s="177"/>
      <c r="BE42" s="371" t="str">
        <f t="shared" si="1"/>
        <v/>
      </c>
      <c r="BF42" s="371"/>
      <c r="BG42" s="372"/>
      <c r="BH42" s="372"/>
      <c r="BI42" s="372"/>
      <c r="BJ42" s="372"/>
      <c r="BK42" s="372"/>
      <c r="BL42" s="372"/>
      <c r="BM42" s="372"/>
      <c r="BN42" s="372"/>
      <c r="BO42" s="372"/>
      <c r="BP42" s="372"/>
      <c r="BQ42" s="372"/>
      <c r="BR42" s="372"/>
      <c r="BS42" s="372"/>
      <c r="BT42" s="372"/>
      <c r="BU42" s="372"/>
      <c r="BV42" s="177"/>
      <c r="BW42" s="371">
        <f t="shared" si="2"/>
        <v>21</v>
      </c>
      <c r="BX42" s="371"/>
      <c r="BY42" s="372" t="str">
        <f>IF('各会計、関係団体の財政状況及び健全化判断比率'!B76="","",'各会計、関係団体の財政状況及び健全化判断比率'!B76)</f>
        <v>新潟県後期高齢者医療広域連合（一般会計）</v>
      </c>
      <c r="BZ42" s="372"/>
      <c r="CA42" s="372"/>
      <c r="CB42" s="372"/>
      <c r="CC42" s="372"/>
      <c r="CD42" s="372"/>
      <c r="CE42" s="372"/>
      <c r="CF42" s="372"/>
      <c r="CG42" s="372"/>
      <c r="CH42" s="372"/>
      <c r="CI42" s="372"/>
      <c r="CJ42" s="372"/>
      <c r="CK42" s="372"/>
      <c r="CL42" s="372"/>
      <c r="CM42" s="372"/>
      <c r="CN42" s="177"/>
      <c r="CO42" s="371">
        <f t="shared" si="3"/>
        <v>31</v>
      </c>
      <c r="CP42" s="371"/>
      <c r="CQ42" s="372" t="str">
        <f>IF('各会計、関係団体の財政状況及び健全化判断比率'!BS15="","",'各会計、関係団体の財政状況及び健全化判断比率'!BS15)</f>
        <v>公益財団法人新潟水道サービス</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351"/>
    </row>
    <row r="43" spans="1:113" ht="32.25" customHeight="1" x14ac:dyDescent="0.2">
      <c r="B43" s="195"/>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7"/>
      <c r="U43" s="371" t="str">
        <f t="shared" si="4"/>
        <v/>
      </c>
      <c r="V43" s="371"/>
      <c r="W43" s="372"/>
      <c r="X43" s="372"/>
      <c r="Y43" s="372"/>
      <c r="Z43" s="372"/>
      <c r="AA43" s="372"/>
      <c r="AB43" s="372"/>
      <c r="AC43" s="372"/>
      <c r="AD43" s="372"/>
      <c r="AE43" s="372"/>
      <c r="AF43" s="372"/>
      <c r="AG43" s="372"/>
      <c r="AH43" s="372"/>
      <c r="AI43" s="372"/>
      <c r="AJ43" s="372"/>
      <c r="AK43" s="372"/>
      <c r="AL43" s="177"/>
      <c r="AM43" s="371" t="str">
        <f t="shared" si="0"/>
        <v/>
      </c>
      <c r="AN43" s="371"/>
      <c r="AO43" s="372"/>
      <c r="AP43" s="372"/>
      <c r="AQ43" s="372"/>
      <c r="AR43" s="372"/>
      <c r="AS43" s="372"/>
      <c r="AT43" s="372"/>
      <c r="AU43" s="372"/>
      <c r="AV43" s="372"/>
      <c r="AW43" s="372"/>
      <c r="AX43" s="372"/>
      <c r="AY43" s="372"/>
      <c r="AZ43" s="372"/>
      <c r="BA43" s="372"/>
      <c r="BB43" s="372"/>
      <c r="BC43" s="372"/>
      <c r="BD43" s="177"/>
      <c r="BE43" s="371" t="str">
        <f t="shared" si="1"/>
        <v/>
      </c>
      <c r="BF43" s="371"/>
      <c r="BG43" s="372"/>
      <c r="BH43" s="372"/>
      <c r="BI43" s="372"/>
      <c r="BJ43" s="372"/>
      <c r="BK43" s="372"/>
      <c r="BL43" s="372"/>
      <c r="BM43" s="372"/>
      <c r="BN43" s="372"/>
      <c r="BO43" s="372"/>
      <c r="BP43" s="372"/>
      <c r="BQ43" s="372"/>
      <c r="BR43" s="372"/>
      <c r="BS43" s="372"/>
      <c r="BT43" s="372"/>
      <c r="BU43" s="372"/>
      <c r="BV43" s="177"/>
      <c r="BW43" s="371">
        <f t="shared" si="2"/>
        <v>22</v>
      </c>
      <c r="BX43" s="371"/>
      <c r="BY43" s="372" t="str">
        <f>IF('各会計、関係団体の財政状況及び健全化判断比率'!B77="","",'各会計、関係団体の財政状況及び健全化判断比率'!B77)</f>
        <v>新潟県後期高齢者医療広域連合（後期高齢会計）</v>
      </c>
      <c r="BZ43" s="372"/>
      <c r="CA43" s="372"/>
      <c r="CB43" s="372"/>
      <c r="CC43" s="372"/>
      <c r="CD43" s="372"/>
      <c r="CE43" s="372"/>
      <c r="CF43" s="372"/>
      <c r="CG43" s="372"/>
      <c r="CH43" s="372"/>
      <c r="CI43" s="372"/>
      <c r="CJ43" s="372"/>
      <c r="CK43" s="372"/>
      <c r="CL43" s="372"/>
      <c r="CM43" s="372"/>
      <c r="CN43" s="177"/>
      <c r="CO43" s="371">
        <f t="shared" si="3"/>
        <v>32</v>
      </c>
      <c r="CP43" s="371"/>
      <c r="CQ43" s="372" t="str">
        <f>IF('各会計、関係団体の財政状況及び健全化判断比率'!BS16="","",'各会計、関係団体の財政状況及び健全化判断比率'!BS16)</f>
        <v>株式会社新潟市環境事業公社</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351"/>
    </row>
    <row r="44" spans="1:113" ht="13.5" customHeight="1" thickBot="1" x14ac:dyDescent="0.25">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2"/>
    <row r="46" spans="1:113" x14ac:dyDescent="0.2">
      <c r="B46" s="345" t="s">
        <v>167</v>
      </c>
      <c r="E46" s="368" t="s">
        <v>499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168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169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170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171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172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173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617</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G58" sqref="G58"/>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439</v>
      </c>
      <c r="G33" s="29" t="s">
        <v>440</v>
      </c>
      <c r="H33" s="29" t="s">
        <v>441</v>
      </c>
      <c r="I33" s="29" t="s">
        <v>442</v>
      </c>
      <c r="J33" s="30" t="s">
        <v>443</v>
      </c>
      <c r="K33" s="22"/>
      <c r="L33" s="22"/>
      <c r="M33" s="22"/>
      <c r="N33" s="22"/>
      <c r="O33" s="22"/>
      <c r="P33" s="22"/>
    </row>
    <row r="34" spans="1:16" ht="39" customHeight="1" x14ac:dyDescent="0.2">
      <c r="A34" s="22"/>
      <c r="B34" s="31"/>
      <c r="C34" s="1180" t="s">
        <v>445</v>
      </c>
      <c r="D34" s="1180"/>
      <c r="E34" s="1181"/>
      <c r="F34" s="32">
        <v>4.8899999999999997</v>
      </c>
      <c r="G34" s="33">
        <v>4.49</v>
      </c>
      <c r="H34" s="33">
        <v>4.17</v>
      </c>
      <c r="I34" s="33">
        <v>3.87</v>
      </c>
      <c r="J34" s="34">
        <v>3.5</v>
      </c>
      <c r="K34" s="22"/>
      <c r="L34" s="22"/>
      <c r="M34" s="22"/>
      <c r="N34" s="22"/>
      <c r="O34" s="22"/>
      <c r="P34" s="22"/>
    </row>
    <row r="35" spans="1:16" ht="39" customHeight="1" x14ac:dyDescent="0.2">
      <c r="A35" s="22"/>
      <c r="B35" s="35"/>
      <c r="C35" s="1174" t="s">
        <v>446</v>
      </c>
      <c r="D35" s="1175"/>
      <c r="E35" s="1176"/>
      <c r="F35" s="36">
        <v>1.1299999999999999</v>
      </c>
      <c r="G35" s="37">
        <v>1.87</v>
      </c>
      <c r="H35" s="37">
        <v>1.49</v>
      </c>
      <c r="I35" s="37">
        <v>1.28</v>
      </c>
      <c r="J35" s="38">
        <v>2.82</v>
      </c>
      <c r="K35" s="22"/>
      <c r="L35" s="22"/>
      <c r="M35" s="22"/>
      <c r="N35" s="22"/>
      <c r="O35" s="22"/>
      <c r="P35" s="22"/>
    </row>
    <row r="36" spans="1:16" ht="39" customHeight="1" x14ac:dyDescent="0.2">
      <c r="A36" s="22"/>
      <c r="B36" s="35"/>
      <c r="C36" s="1174" t="s">
        <v>447</v>
      </c>
      <c r="D36" s="1175"/>
      <c r="E36" s="1176"/>
      <c r="F36" s="36">
        <v>3.06</v>
      </c>
      <c r="G36" s="37">
        <v>2.82</v>
      </c>
      <c r="H36" s="37">
        <v>3.01</v>
      </c>
      <c r="I36" s="37">
        <v>3.03</v>
      </c>
      <c r="J36" s="38">
        <v>2.79</v>
      </c>
      <c r="K36" s="22"/>
      <c r="L36" s="22"/>
      <c r="M36" s="22"/>
      <c r="N36" s="22"/>
      <c r="O36" s="22"/>
      <c r="P36" s="22"/>
    </row>
    <row r="37" spans="1:16" ht="39" customHeight="1" x14ac:dyDescent="0.2">
      <c r="A37" s="22"/>
      <c r="B37" s="35"/>
      <c r="C37" s="1174" t="s">
        <v>448</v>
      </c>
      <c r="D37" s="1175"/>
      <c r="E37" s="1176"/>
      <c r="F37" s="36">
        <v>0.66</v>
      </c>
      <c r="G37" s="37">
        <v>0.53</v>
      </c>
      <c r="H37" s="37">
        <v>0.55000000000000004</v>
      </c>
      <c r="I37" s="37">
        <v>0.63</v>
      </c>
      <c r="J37" s="38">
        <v>0.8</v>
      </c>
      <c r="K37" s="22"/>
      <c r="L37" s="22"/>
      <c r="M37" s="22"/>
      <c r="N37" s="22"/>
      <c r="O37" s="22"/>
      <c r="P37" s="22"/>
    </row>
    <row r="38" spans="1:16" ht="39" customHeight="1" x14ac:dyDescent="0.2">
      <c r="A38" s="22"/>
      <c r="B38" s="35"/>
      <c r="C38" s="1174" t="s">
        <v>449</v>
      </c>
      <c r="D38" s="1175"/>
      <c r="E38" s="1176"/>
      <c r="F38" s="36">
        <v>0.86</v>
      </c>
      <c r="G38" s="37">
        <v>1.02</v>
      </c>
      <c r="H38" s="37">
        <v>0.43</v>
      </c>
      <c r="I38" s="37">
        <v>0.39</v>
      </c>
      <c r="J38" s="38">
        <v>0.56999999999999995</v>
      </c>
      <c r="K38" s="22"/>
      <c r="L38" s="22"/>
      <c r="M38" s="22"/>
      <c r="N38" s="22"/>
      <c r="O38" s="22"/>
      <c r="P38" s="22"/>
    </row>
    <row r="39" spans="1:16" ht="39" customHeight="1" x14ac:dyDescent="0.2">
      <c r="A39" s="22"/>
      <c r="B39" s="35"/>
      <c r="C39" s="1174" t="s">
        <v>450</v>
      </c>
      <c r="D39" s="1175"/>
      <c r="E39" s="1176"/>
      <c r="F39" s="36">
        <v>0.21</v>
      </c>
      <c r="G39" s="37">
        <v>0.2</v>
      </c>
      <c r="H39" s="37">
        <v>0.21</v>
      </c>
      <c r="I39" s="37">
        <v>0.24</v>
      </c>
      <c r="J39" s="38">
        <v>0.27</v>
      </c>
      <c r="K39" s="22"/>
      <c r="L39" s="22"/>
      <c r="M39" s="22"/>
      <c r="N39" s="22"/>
      <c r="O39" s="22"/>
      <c r="P39" s="22"/>
    </row>
    <row r="40" spans="1:16" ht="39" customHeight="1" x14ac:dyDescent="0.2">
      <c r="A40" s="22"/>
      <c r="B40" s="35"/>
      <c r="C40" s="1174" t="s">
        <v>451</v>
      </c>
      <c r="D40" s="1175"/>
      <c r="E40" s="1176"/>
      <c r="F40" s="36">
        <v>0.84</v>
      </c>
      <c r="G40" s="37">
        <v>0.39</v>
      </c>
      <c r="H40" s="37">
        <v>0.11</v>
      </c>
      <c r="I40" s="37">
        <v>0.16</v>
      </c>
      <c r="J40" s="38">
        <v>0.2</v>
      </c>
      <c r="K40" s="22"/>
      <c r="L40" s="22"/>
      <c r="M40" s="22"/>
      <c r="N40" s="22"/>
      <c r="O40" s="22"/>
      <c r="P40" s="22"/>
    </row>
    <row r="41" spans="1:16" ht="39" customHeight="1" x14ac:dyDescent="0.2">
      <c r="A41" s="22"/>
      <c r="B41" s="35"/>
      <c r="C41" s="1174" t="s">
        <v>452</v>
      </c>
      <c r="D41" s="1175"/>
      <c r="E41" s="1176"/>
      <c r="F41" s="36">
        <v>0.08</v>
      </c>
      <c r="G41" s="37">
        <v>0.09</v>
      </c>
      <c r="H41" s="37">
        <v>0</v>
      </c>
      <c r="I41" s="37">
        <v>0</v>
      </c>
      <c r="J41" s="38">
        <v>0</v>
      </c>
      <c r="K41" s="22"/>
      <c r="L41" s="22"/>
      <c r="M41" s="22"/>
      <c r="N41" s="22"/>
      <c r="O41" s="22"/>
      <c r="P41" s="22"/>
    </row>
    <row r="42" spans="1:16" ht="39" customHeight="1" x14ac:dyDescent="0.2">
      <c r="A42" s="22"/>
      <c r="B42" s="39"/>
      <c r="C42" s="1174" t="s">
        <v>453</v>
      </c>
      <c r="D42" s="1175"/>
      <c r="E42" s="1176"/>
      <c r="F42" s="36" t="s">
        <v>398</v>
      </c>
      <c r="G42" s="37" t="s">
        <v>398</v>
      </c>
      <c r="H42" s="37" t="s">
        <v>398</v>
      </c>
      <c r="I42" s="37" t="s">
        <v>398</v>
      </c>
      <c r="J42" s="38" t="s">
        <v>398</v>
      </c>
      <c r="K42" s="22"/>
      <c r="L42" s="22"/>
      <c r="M42" s="22"/>
      <c r="N42" s="22"/>
      <c r="O42" s="22"/>
      <c r="P42" s="22"/>
    </row>
    <row r="43" spans="1:16" ht="39" customHeight="1" thickBot="1" x14ac:dyDescent="0.25">
      <c r="A43" s="22"/>
      <c r="B43" s="40"/>
      <c r="C43" s="1177" t="s">
        <v>454</v>
      </c>
      <c r="D43" s="1178"/>
      <c r="E43" s="117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c2Xn3eWjq7JcbJ07D+rQ4Hm0U+515/MTI9rW6nKZMV+DANt9gw976g9cKY77kh4jRPnVc5zHE30NGjR/6hAPg==" saltValue="Ye/OPDsdl1ErFHZDkSxxqQ==" spinCount="100000" sheet="1" objects="1" scenarios="1"/>
  <customSheetViews>
    <customSheetView guid="{429B5E3C-36D8-432F-89F2-0994BE4DD319}" scale="70"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70" zoomScaleNormal="70" zoomScaleSheetLayoutView="55" workbookViewId="0">
      <selection activeCell="D58" sqref="D58:J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439</v>
      </c>
      <c r="L44" s="56" t="s">
        <v>440</v>
      </c>
      <c r="M44" s="56" t="s">
        <v>441</v>
      </c>
      <c r="N44" s="56" t="s">
        <v>442</v>
      </c>
      <c r="O44" s="57" t="s">
        <v>443</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35794</v>
      </c>
      <c r="L45" s="60">
        <v>36738</v>
      </c>
      <c r="M45" s="60">
        <v>36656</v>
      </c>
      <c r="N45" s="60">
        <v>37350</v>
      </c>
      <c r="O45" s="61">
        <v>38906</v>
      </c>
      <c r="P45" s="48"/>
      <c r="Q45" s="48"/>
      <c r="R45" s="48"/>
      <c r="S45" s="48"/>
      <c r="T45" s="48"/>
      <c r="U45" s="48"/>
    </row>
    <row r="46" spans="1:21" ht="30.75" customHeight="1" x14ac:dyDescent="0.2">
      <c r="A46" s="48"/>
      <c r="B46" s="1202"/>
      <c r="C46" s="1203"/>
      <c r="D46" s="62"/>
      <c r="E46" s="1184" t="s">
        <v>13</v>
      </c>
      <c r="F46" s="1184"/>
      <c r="G46" s="1184"/>
      <c r="H46" s="1184"/>
      <c r="I46" s="1184"/>
      <c r="J46" s="1185"/>
      <c r="K46" s="63">
        <v>815</v>
      </c>
      <c r="L46" s="64">
        <v>2283</v>
      </c>
      <c r="M46" s="64">
        <v>2282</v>
      </c>
      <c r="N46" s="64">
        <v>2128</v>
      </c>
      <c r="O46" s="65">
        <v>2041</v>
      </c>
      <c r="P46" s="48"/>
      <c r="Q46" s="48"/>
      <c r="R46" s="48"/>
      <c r="S46" s="48"/>
      <c r="T46" s="48"/>
      <c r="U46" s="48"/>
    </row>
    <row r="47" spans="1:21" ht="30.75" customHeight="1" x14ac:dyDescent="0.2">
      <c r="A47" s="48"/>
      <c r="B47" s="1202"/>
      <c r="C47" s="1203"/>
      <c r="D47" s="62"/>
      <c r="E47" s="1184" t="s">
        <v>14</v>
      </c>
      <c r="F47" s="1184"/>
      <c r="G47" s="1184"/>
      <c r="H47" s="1184"/>
      <c r="I47" s="1184"/>
      <c r="J47" s="1185"/>
      <c r="K47" s="63">
        <v>6917</v>
      </c>
      <c r="L47" s="64">
        <v>7250</v>
      </c>
      <c r="M47" s="64">
        <v>7580</v>
      </c>
      <c r="N47" s="64">
        <v>7987</v>
      </c>
      <c r="O47" s="65">
        <v>8029</v>
      </c>
      <c r="P47" s="48"/>
      <c r="Q47" s="48"/>
      <c r="R47" s="48"/>
      <c r="S47" s="48"/>
      <c r="T47" s="48"/>
      <c r="U47" s="48"/>
    </row>
    <row r="48" spans="1:21" ht="30.75" customHeight="1" x14ac:dyDescent="0.2">
      <c r="A48" s="48"/>
      <c r="B48" s="1202"/>
      <c r="C48" s="1203"/>
      <c r="D48" s="62"/>
      <c r="E48" s="1184" t="s">
        <v>15</v>
      </c>
      <c r="F48" s="1184"/>
      <c r="G48" s="1184"/>
      <c r="H48" s="1184"/>
      <c r="I48" s="1184"/>
      <c r="J48" s="1185"/>
      <c r="K48" s="63">
        <v>15751</v>
      </c>
      <c r="L48" s="64">
        <v>12846</v>
      </c>
      <c r="M48" s="64">
        <v>13159</v>
      </c>
      <c r="N48" s="64">
        <v>13478</v>
      </c>
      <c r="O48" s="65">
        <v>13911</v>
      </c>
      <c r="P48" s="48"/>
      <c r="Q48" s="48"/>
      <c r="R48" s="48"/>
      <c r="S48" s="48"/>
      <c r="T48" s="48"/>
      <c r="U48" s="48"/>
    </row>
    <row r="49" spans="1:21" ht="30.75" customHeight="1" x14ac:dyDescent="0.2">
      <c r="A49" s="48"/>
      <c r="B49" s="1202"/>
      <c r="C49" s="1203"/>
      <c r="D49" s="62"/>
      <c r="E49" s="1184" t="s">
        <v>16</v>
      </c>
      <c r="F49" s="1184"/>
      <c r="G49" s="1184"/>
      <c r="H49" s="1184"/>
      <c r="I49" s="1184"/>
      <c r="J49" s="1185"/>
      <c r="K49" s="63">
        <v>35</v>
      </c>
      <c r="L49" s="64">
        <v>20</v>
      </c>
      <c r="M49" s="64">
        <v>24</v>
      </c>
      <c r="N49" s="64">
        <v>12</v>
      </c>
      <c r="O49" s="65">
        <v>14</v>
      </c>
      <c r="P49" s="48"/>
      <c r="Q49" s="48"/>
      <c r="R49" s="48"/>
      <c r="S49" s="48"/>
      <c r="T49" s="48"/>
      <c r="U49" s="48"/>
    </row>
    <row r="50" spans="1:21" ht="30.75" customHeight="1" x14ac:dyDescent="0.2">
      <c r="A50" s="48"/>
      <c r="B50" s="1202"/>
      <c r="C50" s="1203"/>
      <c r="D50" s="62"/>
      <c r="E50" s="1184" t="s">
        <v>17</v>
      </c>
      <c r="F50" s="1184"/>
      <c r="G50" s="1184"/>
      <c r="H50" s="1184"/>
      <c r="I50" s="1184"/>
      <c r="J50" s="1185"/>
      <c r="K50" s="63">
        <v>703</v>
      </c>
      <c r="L50" s="64">
        <v>637</v>
      </c>
      <c r="M50" s="64">
        <v>450</v>
      </c>
      <c r="N50" s="64">
        <v>424</v>
      </c>
      <c r="O50" s="65">
        <v>321</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398</v>
      </c>
      <c r="L51" s="64" t="s">
        <v>398</v>
      </c>
      <c r="M51" s="64" t="s">
        <v>398</v>
      </c>
      <c r="N51" s="64" t="s">
        <v>398</v>
      </c>
      <c r="O51" s="65" t="s">
        <v>398</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40720</v>
      </c>
      <c r="L52" s="64">
        <v>38445</v>
      </c>
      <c r="M52" s="64">
        <v>38532</v>
      </c>
      <c r="N52" s="64">
        <v>38924</v>
      </c>
      <c r="O52" s="65">
        <v>39659</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19295</v>
      </c>
      <c r="L53" s="69">
        <v>21329</v>
      </c>
      <c r="M53" s="69">
        <v>21619</v>
      </c>
      <c r="N53" s="69">
        <v>22455</v>
      </c>
      <c r="O53" s="70">
        <v>23563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455</v>
      </c>
      <c r="P55" s="48"/>
      <c r="Q55" s="48"/>
      <c r="R55" s="48"/>
      <c r="S55" s="48"/>
      <c r="T55" s="48"/>
      <c r="U55" s="48"/>
    </row>
    <row r="56" spans="1:21" ht="31.5" customHeight="1" thickBot="1" x14ac:dyDescent="0.3">
      <c r="A56" s="48"/>
      <c r="B56" s="76"/>
      <c r="C56" s="77"/>
      <c r="D56" s="77"/>
      <c r="E56" s="78"/>
      <c r="F56" s="78"/>
      <c r="G56" s="78"/>
      <c r="H56" s="78"/>
      <c r="I56" s="78"/>
      <c r="J56" s="79" t="s">
        <v>2</v>
      </c>
      <c r="K56" s="80" t="s">
        <v>456</v>
      </c>
      <c r="L56" s="81" t="s">
        <v>457</v>
      </c>
      <c r="M56" s="81" t="s">
        <v>458</v>
      </c>
      <c r="N56" s="81" t="s">
        <v>459</v>
      </c>
      <c r="O56" s="82" t="s">
        <v>460</v>
      </c>
      <c r="P56" s="48"/>
      <c r="Q56" s="48"/>
      <c r="R56" s="48"/>
      <c r="S56" s="48"/>
      <c r="T56" s="48"/>
      <c r="U56" s="48"/>
    </row>
    <row r="57" spans="1:21" ht="31.5" customHeight="1" x14ac:dyDescent="0.2">
      <c r="B57" s="1190" t="s">
        <v>25</v>
      </c>
      <c r="C57" s="1191"/>
      <c r="D57" s="1194" t="s">
        <v>26</v>
      </c>
      <c r="E57" s="1195"/>
      <c r="F57" s="1195"/>
      <c r="G57" s="1195"/>
      <c r="H57" s="1195"/>
      <c r="I57" s="1195"/>
      <c r="J57" s="1196"/>
      <c r="K57" s="83">
        <v>22348</v>
      </c>
      <c r="L57" s="84">
        <v>21567</v>
      </c>
      <c r="M57" s="84">
        <v>21000</v>
      </c>
      <c r="N57" s="84">
        <v>20687</v>
      </c>
      <c r="O57" s="85">
        <v>22082</v>
      </c>
    </row>
    <row r="58" spans="1:21" ht="31.5" customHeight="1" thickBot="1" x14ac:dyDescent="0.25">
      <c r="B58" s="1192"/>
      <c r="C58" s="1193"/>
      <c r="D58" s="1197" t="s">
        <v>27</v>
      </c>
      <c r="E58" s="1198"/>
      <c r="F58" s="1198"/>
      <c r="G58" s="1198"/>
      <c r="H58" s="1198"/>
      <c r="I58" s="1198"/>
      <c r="J58" s="1199"/>
      <c r="K58" s="86">
        <v>28967</v>
      </c>
      <c r="L58" s="87">
        <v>32217</v>
      </c>
      <c r="M58" s="87">
        <v>32467</v>
      </c>
      <c r="N58" s="87">
        <v>33380</v>
      </c>
      <c r="O58" s="88">
        <v>32467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djkj2wLz2g0yReROHSOKWqkwd1mj62FmiRafTHRCqA4rVTn6RKSbBb0dFGhj+m6tJJ1/2b2w3qMatK1krbKQ==" saltValue="y6FDaOY52RfWzIhZXdVCCg==" spinCount="100000" sheet="1" objects="1" scenarios="1"/>
  <customSheetViews>
    <customSheetView guid="{429B5E3C-36D8-432F-89F2-0994BE4DD319}" scale="55"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70" zoomScaleNormal="70" zoomScaleSheetLayoutView="100" workbookViewId="0">
      <selection activeCell="G58" sqref="G58"/>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439</v>
      </c>
      <c r="J40" s="100" t="s">
        <v>440</v>
      </c>
      <c r="K40" s="100" t="s">
        <v>441</v>
      </c>
      <c r="L40" s="100" t="s">
        <v>442</v>
      </c>
      <c r="M40" s="101" t="s">
        <v>443</v>
      </c>
    </row>
    <row r="41" spans="2:13" ht="27.75" customHeight="1" x14ac:dyDescent="0.2">
      <c r="B41" s="1220" t="s">
        <v>30</v>
      </c>
      <c r="C41" s="1221"/>
      <c r="D41" s="102"/>
      <c r="E41" s="1222" t="s">
        <v>31</v>
      </c>
      <c r="F41" s="1222"/>
      <c r="G41" s="1222"/>
      <c r="H41" s="1223"/>
      <c r="I41" s="336">
        <v>624914</v>
      </c>
      <c r="J41" s="337">
        <v>637221</v>
      </c>
      <c r="K41" s="337">
        <v>654360</v>
      </c>
      <c r="L41" s="337">
        <v>665123</v>
      </c>
      <c r="M41" s="338">
        <v>667056</v>
      </c>
    </row>
    <row r="42" spans="2:13" ht="27.75" customHeight="1" x14ac:dyDescent="0.2">
      <c r="B42" s="1210"/>
      <c r="C42" s="1211"/>
      <c r="D42" s="103"/>
      <c r="E42" s="1214" t="s">
        <v>32</v>
      </c>
      <c r="F42" s="1214"/>
      <c r="G42" s="1214"/>
      <c r="H42" s="1215"/>
      <c r="I42" s="339">
        <v>10585</v>
      </c>
      <c r="J42" s="340">
        <v>9976</v>
      </c>
      <c r="K42" s="340">
        <v>10467</v>
      </c>
      <c r="L42" s="340">
        <v>9810</v>
      </c>
      <c r="M42" s="341">
        <v>9067</v>
      </c>
    </row>
    <row r="43" spans="2:13" ht="27.75" customHeight="1" x14ac:dyDescent="0.2">
      <c r="B43" s="1210"/>
      <c r="C43" s="1211"/>
      <c r="D43" s="103"/>
      <c r="E43" s="1214" t="s">
        <v>33</v>
      </c>
      <c r="F43" s="1214"/>
      <c r="G43" s="1214"/>
      <c r="H43" s="1215"/>
      <c r="I43" s="339">
        <v>200664</v>
      </c>
      <c r="J43" s="340">
        <v>191457</v>
      </c>
      <c r="K43" s="340">
        <v>180477</v>
      </c>
      <c r="L43" s="340">
        <v>172244</v>
      </c>
      <c r="M43" s="341">
        <v>174908</v>
      </c>
    </row>
    <row r="44" spans="2:13" ht="27.75" customHeight="1" x14ac:dyDescent="0.2">
      <c r="B44" s="1210"/>
      <c r="C44" s="1211"/>
      <c r="D44" s="103"/>
      <c r="E44" s="1214" t="s">
        <v>34</v>
      </c>
      <c r="F44" s="1214"/>
      <c r="G44" s="1214"/>
      <c r="H44" s="1215"/>
      <c r="I44" s="339">
        <v>485</v>
      </c>
      <c r="J44" s="340">
        <v>454</v>
      </c>
      <c r="K44" s="340">
        <v>439</v>
      </c>
      <c r="L44" s="340">
        <v>426</v>
      </c>
      <c r="M44" s="341">
        <v>405</v>
      </c>
    </row>
    <row r="45" spans="2:13" ht="27.75" customHeight="1" x14ac:dyDescent="0.2">
      <c r="B45" s="1210"/>
      <c r="C45" s="1211"/>
      <c r="D45" s="103"/>
      <c r="E45" s="1214" t="s">
        <v>35</v>
      </c>
      <c r="F45" s="1214"/>
      <c r="G45" s="1214"/>
      <c r="H45" s="1215"/>
      <c r="I45" s="339">
        <v>82130</v>
      </c>
      <c r="J45" s="340">
        <v>78103</v>
      </c>
      <c r="K45" s="340">
        <v>76459</v>
      </c>
      <c r="L45" s="340">
        <v>76410</v>
      </c>
      <c r="M45" s="341">
        <v>74348</v>
      </c>
    </row>
    <row r="46" spans="2:13" ht="27.75" customHeight="1" x14ac:dyDescent="0.2">
      <c r="B46" s="1210"/>
      <c r="C46" s="1211"/>
      <c r="D46" s="104"/>
      <c r="E46" s="1214" t="s">
        <v>36</v>
      </c>
      <c r="F46" s="1214"/>
      <c r="G46" s="1214"/>
      <c r="H46" s="1215"/>
      <c r="I46" s="339">
        <v>196</v>
      </c>
      <c r="J46" s="340">
        <v>163</v>
      </c>
      <c r="K46" s="340">
        <v>115</v>
      </c>
      <c r="L46" s="340">
        <v>56</v>
      </c>
      <c r="M46" s="341" t="s">
        <v>398</v>
      </c>
    </row>
    <row r="47" spans="2:13" ht="27.75" customHeight="1" x14ac:dyDescent="0.2">
      <c r="B47" s="1210"/>
      <c r="C47" s="1211"/>
      <c r="D47" s="105"/>
      <c r="E47" s="1224" t="s">
        <v>37</v>
      </c>
      <c r="F47" s="1225"/>
      <c r="G47" s="1225"/>
      <c r="H47" s="1226"/>
      <c r="I47" s="339" t="s">
        <v>398</v>
      </c>
      <c r="J47" s="340" t="s">
        <v>398</v>
      </c>
      <c r="K47" s="340" t="s">
        <v>398</v>
      </c>
      <c r="L47" s="340" t="s">
        <v>398</v>
      </c>
      <c r="M47" s="341" t="s">
        <v>398</v>
      </c>
    </row>
    <row r="48" spans="2:13" ht="27.75" customHeight="1" x14ac:dyDescent="0.2">
      <c r="B48" s="1210"/>
      <c r="C48" s="1211"/>
      <c r="D48" s="103"/>
      <c r="E48" s="1214" t="s">
        <v>38</v>
      </c>
      <c r="F48" s="1214"/>
      <c r="G48" s="1214"/>
      <c r="H48" s="1215"/>
      <c r="I48" s="339" t="s">
        <v>398</v>
      </c>
      <c r="J48" s="340" t="s">
        <v>398</v>
      </c>
      <c r="K48" s="340" t="s">
        <v>398</v>
      </c>
      <c r="L48" s="340" t="s">
        <v>398</v>
      </c>
      <c r="M48" s="341" t="s">
        <v>398</v>
      </c>
    </row>
    <row r="49" spans="2:13" ht="27.75" customHeight="1" x14ac:dyDescent="0.2">
      <c r="B49" s="1212"/>
      <c r="C49" s="1213"/>
      <c r="D49" s="103"/>
      <c r="E49" s="1214" t="s">
        <v>39</v>
      </c>
      <c r="F49" s="1214"/>
      <c r="G49" s="1214"/>
      <c r="H49" s="1215"/>
      <c r="I49" s="339" t="s">
        <v>398</v>
      </c>
      <c r="J49" s="340" t="s">
        <v>398</v>
      </c>
      <c r="K49" s="340" t="s">
        <v>398</v>
      </c>
      <c r="L49" s="340" t="s">
        <v>398</v>
      </c>
      <c r="M49" s="341" t="s">
        <v>398</v>
      </c>
    </row>
    <row r="50" spans="2:13" ht="27.75" customHeight="1" x14ac:dyDescent="0.2">
      <c r="B50" s="1208" t="s">
        <v>40</v>
      </c>
      <c r="C50" s="1209"/>
      <c r="D50" s="106"/>
      <c r="E50" s="1214" t="s">
        <v>41</v>
      </c>
      <c r="F50" s="1214"/>
      <c r="G50" s="1214"/>
      <c r="H50" s="1215"/>
      <c r="I50" s="339">
        <v>28587</v>
      </c>
      <c r="J50" s="340">
        <v>29901</v>
      </c>
      <c r="K50" s="340">
        <v>32389</v>
      </c>
      <c r="L50" s="340">
        <v>32974</v>
      </c>
      <c r="M50" s="341">
        <v>42557</v>
      </c>
    </row>
    <row r="51" spans="2:13" ht="27.75" customHeight="1" x14ac:dyDescent="0.2">
      <c r="B51" s="1210"/>
      <c r="C51" s="1211"/>
      <c r="D51" s="103"/>
      <c r="E51" s="1214" t="s">
        <v>42</v>
      </c>
      <c r="F51" s="1214"/>
      <c r="G51" s="1214"/>
      <c r="H51" s="1215"/>
      <c r="I51" s="339">
        <v>99534</v>
      </c>
      <c r="J51" s="340">
        <v>93880</v>
      </c>
      <c r="K51" s="340">
        <v>86795</v>
      </c>
      <c r="L51" s="340">
        <v>81469</v>
      </c>
      <c r="M51" s="341">
        <v>80877</v>
      </c>
    </row>
    <row r="52" spans="2:13" ht="27.75" customHeight="1" x14ac:dyDescent="0.2">
      <c r="B52" s="1212"/>
      <c r="C52" s="1213"/>
      <c r="D52" s="103"/>
      <c r="E52" s="1214" t="s">
        <v>43</v>
      </c>
      <c r="F52" s="1214"/>
      <c r="G52" s="1214"/>
      <c r="H52" s="1215"/>
      <c r="I52" s="339">
        <v>507734</v>
      </c>
      <c r="J52" s="340">
        <v>520415</v>
      </c>
      <c r="K52" s="340">
        <v>527413</v>
      </c>
      <c r="L52" s="340">
        <v>538367</v>
      </c>
      <c r="M52" s="341">
        <v>540419</v>
      </c>
    </row>
    <row r="53" spans="2:13" ht="27.75" customHeight="1" thickBot="1" x14ac:dyDescent="0.25">
      <c r="B53" s="1216" t="s">
        <v>44</v>
      </c>
      <c r="C53" s="1217"/>
      <c r="D53" s="107"/>
      <c r="E53" s="1218" t="s">
        <v>45</v>
      </c>
      <c r="F53" s="1218"/>
      <c r="G53" s="1218"/>
      <c r="H53" s="1219"/>
      <c r="I53" s="342">
        <v>283118</v>
      </c>
      <c r="J53" s="343">
        <v>273179</v>
      </c>
      <c r="K53" s="343">
        <v>275718</v>
      </c>
      <c r="L53" s="343">
        <v>271259</v>
      </c>
      <c r="M53" s="344">
        <v>261932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9R5dw8jB6MYbYghQzBowOU+X7+Kewkl8OoUE/CH8VqMvsWterM2hIqyJLWBenOLFxt3JqRkk23hvQYDV9BwSvA==" saltValue="58Oc7s9sQTf7L9RxvjEAVA==" spinCount="100000" sheet="1" objects="1" scenarios="1"/>
  <customSheetViews>
    <customSheetView guid="{429B5E3C-36D8-432F-89F2-0994BE4DD319}" scale="70"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4" zoomScale="70" zoomScaleNormal="70" zoomScaleSheetLayoutView="100" workbookViewId="0">
      <selection activeCell="G58" sqref="G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441</v>
      </c>
      <c r="G54" s="116" t="s">
        <v>442</v>
      </c>
      <c r="H54" s="117" t="s">
        <v>443</v>
      </c>
    </row>
    <row r="55" spans="2:8" ht="52.5" customHeight="1" x14ac:dyDescent="0.2">
      <c r="B55" s="118"/>
      <c r="C55" s="1235" t="s">
        <v>48</v>
      </c>
      <c r="D55" s="1235"/>
      <c r="E55" s="1236"/>
      <c r="F55" s="119">
        <v>4513</v>
      </c>
      <c r="G55" s="119">
        <v>3487</v>
      </c>
      <c r="H55" s="120">
        <v>9239</v>
      </c>
    </row>
    <row r="56" spans="2:8" ht="52.5" customHeight="1" x14ac:dyDescent="0.2">
      <c r="B56" s="121"/>
      <c r="C56" s="1237" t="s">
        <v>49</v>
      </c>
      <c r="D56" s="1237"/>
      <c r="E56" s="1238"/>
      <c r="F56" s="122">
        <v>33</v>
      </c>
      <c r="G56" s="122">
        <v>34</v>
      </c>
      <c r="H56" s="123">
        <v>36</v>
      </c>
    </row>
    <row r="57" spans="2:8" ht="53.25" customHeight="1" x14ac:dyDescent="0.2">
      <c r="B57" s="121"/>
      <c r="C57" s="1239" t="s">
        <v>50</v>
      </c>
      <c r="D57" s="1239"/>
      <c r="E57" s="1240"/>
      <c r="F57" s="124">
        <v>1670</v>
      </c>
      <c r="G57" s="124">
        <v>1924</v>
      </c>
      <c r="H57" s="125">
        <v>1916</v>
      </c>
    </row>
    <row r="58" spans="2:8" ht="45.75" customHeight="1" x14ac:dyDescent="0.2">
      <c r="B58" s="126"/>
      <c r="C58" s="1227" t="s">
        <v>612</v>
      </c>
      <c r="D58" s="1228"/>
      <c r="E58" s="1229"/>
      <c r="F58" s="127">
        <v>1506</v>
      </c>
      <c r="G58" s="127">
        <v>1506</v>
      </c>
      <c r="H58" s="128">
        <v>1506</v>
      </c>
    </row>
    <row r="59" spans="2:8" ht="45.75" customHeight="1" x14ac:dyDescent="0.2">
      <c r="B59" s="126"/>
      <c r="C59" s="1227" t="s">
        <v>613</v>
      </c>
      <c r="D59" s="1228"/>
      <c r="E59" s="1229"/>
      <c r="F59" s="127" t="s">
        <v>398</v>
      </c>
      <c r="G59" s="127">
        <v>198</v>
      </c>
      <c r="H59" s="128">
        <v>168</v>
      </c>
    </row>
    <row r="60" spans="2:8" ht="45.75" customHeight="1" x14ac:dyDescent="0.2">
      <c r="B60" s="126"/>
      <c r="C60" s="1227" t="s">
        <v>614</v>
      </c>
      <c r="D60" s="1228"/>
      <c r="E60" s="1229"/>
      <c r="F60" s="127">
        <v>26</v>
      </c>
      <c r="G60" s="127">
        <v>80</v>
      </c>
      <c r="H60" s="128">
        <v>100</v>
      </c>
    </row>
    <row r="61" spans="2:8" ht="45.75" customHeight="1" x14ac:dyDescent="0.2">
      <c r="B61" s="126"/>
      <c r="C61" s="1227" t="s">
        <v>615</v>
      </c>
      <c r="D61" s="1228"/>
      <c r="E61" s="1229"/>
      <c r="F61" s="127">
        <v>100</v>
      </c>
      <c r="G61" s="127">
        <v>99</v>
      </c>
      <c r="H61" s="128">
        <v>87</v>
      </c>
    </row>
    <row r="62" spans="2:8" ht="45.75" customHeight="1" thickBot="1" x14ac:dyDescent="0.25">
      <c r="B62" s="129"/>
      <c r="C62" s="1230" t="s">
        <v>616</v>
      </c>
      <c r="D62" s="1231"/>
      <c r="E62" s="1232"/>
      <c r="F62" s="130">
        <v>26</v>
      </c>
      <c r="G62" s="130">
        <v>28</v>
      </c>
      <c r="H62" s="131">
        <v>40</v>
      </c>
    </row>
    <row r="63" spans="2:8" ht="52.5" customHeight="1" thickBot="1" x14ac:dyDescent="0.25">
      <c r="B63" s="132"/>
      <c r="C63" s="1233" t="s">
        <v>51</v>
      </c>
      <c r="D63" s="1233"/>
      <c r="E63" s="1234"/>
      <c r="F63" s="133">
        <v>6216</v>
      </c>
      <c r="G63" s="133">
        <v>5446</v>
      </c>
      <c r="H63" s="134">
        <v>11190</v>
      </c>
    </row>
    <row r="64" spans="2:8" ht="13" x14ac:dyDescent="0.2"/>
  </sheetData>
  <sheetProtection algorithmName="SHA-512" hashValue="CqSs/xcTXYVgJjcAJkqhUqyDxKqnQtShywo7rT4dhQMUIssC9DOmUwMcXFVHLIKHyd7vubk/PM6AlPp5BFMDKA==" saltValue="4LMd2iKFuop+RP6DhV2UdQ==" spinCount="100000" sheet="1" objects="1" scenarios="1"/>
  <customSheetViews>
    <customSheetView guid="{429B5E3C-36D8-432F-89F2-0994BE4DD319}" scale="55"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2346-D6B0-4999-BD75-EED2C1B1FED6}">
  <sheetPr>
    <pageSetUpPr fitToPage="1"/>
  </sheetPr>
  <dimension ref="A1:DE85"/>
  <sheetViews>
    <sheetView showGridLines="0" tabSelected="1" topLeftCell="AF41" zoomScaleNormal="100" zoomScaleSheetLayoutView="55" workbookViewId="0">
      <selection activeCell="BB51" sqref="BB51:BO52"/>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40"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40"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40"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40"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40"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40"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40"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40"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40"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40"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40"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40"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40"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40"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40"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628</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624</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622</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439</v>
      </c>
      <c r="BQ50" s="1250"/>
      <c r="BR50" s="1250"/>
      <c r="BS50" s="1250"/>
      <c r="BT50" s="1250"/>
      <c r="BU50" s="1250"/>
      <c r="BV50" s="1250"/>
      <c r="BW50" s="1250"/>
      <c r="BX50" s="1250" t="s">
        <v>440</v>
      </c>
      <c r="BY50" s="1250"/>
      <c r="BZ50" s="1250"/>
      <c r="CA50" s="1250"/>
      <c r="CB50" s="1250"/>
      <c r="CC50" s="1250"/>
      <c r="CD50" s="1250"/>
      <c r="CE50" s="1250"/>
      <c r="CF50" s="1250" t="s">
        <v>441</v>
      </c>
      <c r="CG50" s="1250"/>
      <c r="CH50" s="1250"/>
      <c r="CI50" s="1250"/>
      <c r="CJ50" s="1250"/>
      <c r="CK50" s="1250"/>
      <c r="CL50" s="1250"/>
      <c r="CM50" s="1250"/>
      <c r="CN50" s="1250" t="s">
        <v>442</v>
      </c>
      <c r="CO50" s="1250"/>
      <c r="CP50" s="1250"/>
      <c r="CQ50" s="1250"/>
      <c r="CR50" s="1250"/>
      <c r="CS50" s="1250"/>
      <c r="CT50" s="1250"/>
      <c r="CU50" s="1250"/>
      <c r="CV50" s="1250" t="s">
        <v>443</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621</v>
      </c>
      <c r="AO51" s="1249"/>
      <c r="AP51" s="1249"/>
      <c r="AQ51" s="1249"/>
      <c r="AR51" s="1249"/>
      <c r="AS51" s="1249"/>
      <c r="AT51" s="1249"/>
      <c r="AU51" s="1249"/>
      <c r="AV51" s="1249"/>
      <c r="AW51" s="1249"/>
      <c r="AX51" s="1249"/>
      <c r="AY51" s="1249"/>
      <c r="AZ51" s="1249"/>
      <c r="BA51" s="1249"/>
      <c r="BB51" s="1249" t="s">
        <v>619</v>
      </c>
      <c r="BC51" s="1249"/>
      <c r="BD51" s="1249"/>
      <c r="BE51" s="1249"/>
      <c r="BF51" s="1249"/>
      <c r="BG51" s="1249"/>
      <c r="BH51" s="1249"/>
      <c r="BI51" s="1249"/>
      <c r="BJ51" s="1249"/>
      <c r="BK51" s="1249"/>
      <c r="BL51" s="1249"/>
      <c r="BM51" s="1249"/>
      <c r="BN51" s="1249"/>
      <c r="BO51" s="1249"/>
      <c r="BP51" s="1248">
        <v>146.1</v>
      </c>
      <c r="BQ51" s="1248"/>
      <c r="BR51" s="1248"/>
      <c r="BS51" s="1248"/>
      <c r="BT51" s="1248"/>
      <c r="BU51" s="1248"/>
      <c r="BV51" s="1248"/>
      <c r="BW51" s="1248"/>
      <c r="BX51" s="1248">
        <v>138</v>
      </c>
      <c r="BY51" s="1248"/>
      <c r="BZ51" s="1248"/>
      <c r="CA51" s="1248"/>
      <c r="CB51" s="1248"/>
      <c r="CC51" s="1248"/>
      <c r="CD51" s="1248"/>
      <c r="CE51" s="1248"/>
      <c r="CF51" s="1248">
        <v>139.6</v>
      </c>
      <c r="CG51" s="1248"/>
      <c r="CH51" s="1248"/>
      <c r="CI51" s="1248"/>
      <c r="CJ51" s="1248"/>
      <c r="CK51" s="1248"/>
      <c r="CL51" s="1248"/>
      <c r="CM51" s="1248"/>
      <c r="CN51" s="1248">
        <v>134.69999999999999</v>
      </c>
      <c r="CO51" s="1248"/>
      <c r="CP51" s="1248"/>
      <c r="CQ51" s="1248"/>
      <c r="CR51" s="1248"/>
      <c r="CS51" s="1248"/>
      <c r="CT51" s="1248"/>
      <c r="CU51" s="1248"/>
      <c r="CV51" s="1248">
        <v>124</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626</v>
      </c>
      <c r="BC53" s="1249"/>
      <c r="BD53" s="1249"/>
      <c r="BE53" s="1249"/>
      <c r="BF53" s="1249"/>
      <c r="BG53" s="1249"/>
      <c r="BH53" s="1249"/>
      <c r="BI53" s="1249"/>
      <c r="BJ53" s="1249"/>
      <c r="BK53" s="1249"/>
      <c r="BL53" s="1249"/>
      <c r="BM53" s="1249"/>
      <c r="BN53" s="1249"/>
      <c r="BO53" s="1249"/>
      <c r="BP53" s="1248">
        <v>54.2</v>
      </c>
      <c r="BQ53" s="1248"/>
      <c r="BR53" s="1248"/>
      <c r="BS53" s="1248"/>
      <c r="BT53" s="1248"/>
      <c r="BU53" s="1248"/>
      <c r="BV53" s="1248"/>
      <c r="BW53" s="1248"/>
      <c r="BX53" s="1248">
        <v>55.8</v>
      </c>
      <c r="BY53" s="1248"/>
      <c r="BZ53" s="1248"/>
      <c r="CA53" s="1248"/>
      <c r="CB53" s="1248"/>
      <c r="CC53" s="1248"/>
      <c r="CD53" s="1248"/>
      <c r="CE53" s="1248"/>
      <c r="CF53" s="1248">
        <v>57.1</v>
      </c>
      <c r="CG53" s="1248"/>
      <c r="CH53" s="1248"/>
      <c r="CI53" s="1248"/>
      <c r="CJ53" s="1248"/>
      <c r="CK53" s="1248"/>
      <c r="CL53" s="1248"/>
      <c r="CM53" s="1248"/>
      <c r="CN53" s="1248">
        <v>58.4</v>
      </c>
      <c r="CO53" s="1248"/>
      <c r="CP53" s="1248"/>
      <c r="CQ53" s="1248"/>
      <c r="CR53" s="1248"/>
      <c r="CS53" s="1248"/>
      <c r="CT53" s="1248"/>
      <c r="CU53" s="1248"/>
      <c r="CV53" s="1248">
        <v>59.9</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620</v>
      </c>
      <c r="AO55" s="1250"/>
      <c r="AP55" s="1250"/>
      <c r="AQ55" s="1250"/>
      <c r="AR55" s="1250"/>
      <c r="AS55" s="1250"/>
      <c r="AT55" s="1250"/>
      <c r="AU55" s="1250"/>
      <c r="AV55" s="1250"/>
      <c r="AW55" s="1250"/>
      <c r="AX55" s="1250"/>
      <c r="AY55" s="1250"/>
      <c r="AZ55" s="1250"/>
      <c r="BA55" s="1250"/>
      <c r="BB55" s="1249" t="s">
        <v>619</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626</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625</v>
      </c>
    </row>
    <row r="64" spans="1:109" ht="13" x14ac:dyDescent="0.2">
      <c r="B64" s="1242"/>
      <c r="G64" s="1278"/>
      <c r="I64" s="1280"/>
      <c r="J64" s="1280"/>
      <c r="K64" s="1280"/>
      <c r="L64" s="1280"/>
      <c r="M64" s="1280"/>
      <c r="N64" s="1279"/>
      <c r="AM64" s="1278"/>
      <c r="AN64" s="1278" t="s">
        <v>624</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623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622</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439</v>
      </c>
      <c r="BQ72" s="1250"/>
      <c r="BR72" s="1250"/>
      <c r="BS72" s="1250"/>
      <c r="BT72" s="1250"/>
      <c r="BU72" s="1250"/>
      <c r="BV72" s="1250"/>
      <c r="BW72" s="1250"/>
      <c r="BX72" s="1250" t="s">
        <v>440</v>
      </c>
      <c r="BY72" s="1250"/>
      <c r="BZ72" s="1250"/>
      <c r="CA72" s="1250"/>
      <c r="CB72" s="1250"/>
      <c r="CC72" s="1250"/>
      <c r="CD72" s="1250"/>
      <c r="CE72" s="1250"/>
      <c r="CF72" s="1250" t="s">
        <v>441</v>
      </c>
      <c r="CG72" s="1250"/>
      <c r="CH72" s="1250"/>
      <c r="CI72" s="1250"/>
      <c r="CJ72" s="1250"/>
      <c r="CK72" s="1250"/>
      <c r="CL72" s="1250"/>
      <c r="CM72" s="1250"/>
      <c r="CN72" s="1250" t="s">
        <v>442</v>
      </c>
      <c r="CO72" s="1250"/>
      <c r="CP72" s="1250"/>
      <c r="CQ72" s="1250"/>
      <c r="CR72" s="1250"/>
      <c r="CS72" s="1250"/>
      <c r="CT72" s="1250"/>
      <c r="CU72" s="1250"/>
      <c r="CV72" s="1250" t="s">
        <v>443</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621</v>
      </c>
      <c r="AO73" s="1249"/>
      <c r="AP73" s="1249"/>
      <c r="AQ73" s="1249"/>
      <c r="AR73" s="1249"/>
      <c r="AS73" s="1249"/>
      <c r="AT73" s="1249"/>
      <c r="AU73" s="1249"/>
      <c r="AV73" s="1249"/>
      <c r="AW73" s="1249"/>
      <c r="AX73" s="1249"/>
      <c r="AY73" s="1249"/>
      <c r="AZ73" s="1249"/>
      <c r="BA73" s="1249"/>
      <c r="BB73" s="1249" t="s">
        <v>619</v>
      </c>
      <c r="BC73" s="1249"/>
      <c r="BD73" s="1249"/>
      <c r="BE73" s="1249"/>
      <c r="BF73" s="1249"/>
      <c r="BG73" s="1249"/>
      <c r="BH73" s="1249"/>
      <c r="BI73" s="1249"/>
      <c r="BJ73" s="1249"/>
      <c r="BK73" s="1249"/>
      <c r="BL73" s="1249"/>
      <c r="BM73" s="1249"/>
      <c r="BN73" s="1249"/>
      <c r="BO73" s="1249"/>
      <c r="BP73" s="1248">
        <v>146.1</v>
      </c>
      <c r="BQ73" s="1248"/>
      <c r="BR73" s="1248"/>
      <c r="BS73" s="1248"/>
      <c r="BT73" s="1248"/>
      <c r="BU73" s="1248"/>
      <c r="BV73" s="1248"/>
      <c r="BW73" s="1248"/>
      <c r="BX73" s="1248">
        <v>138</v>
      </c>
      <c r="BY73" s="1248"/>
      <c r="BZ73" s="1248"/>
      <c r="CA73" s="1248"/>
      <c r="CB73" s="1248"/>
      <c r="CC73" s="1248"/>
      <c r="CD73" s="1248"/>
      <c r="CE73" s="1248"/>
      <c r="CF73" s="1248">
        <v>139.6</v>
      </c>
      <c r="CG73" s="1248"/>
      <c r="CH73" s="1248"/>
      <c r="CI73" s="1248"/>
      <c r="CJ73" s="1248"/>
      <c r="CK73" s="1248"/>
      <c r="CL73" s="1248"/>
      <c r="CM73" s="1248"/>
      <c r="CN73" s="1248">
        <v>134.69999999999999</v>
      </c>
      <c r="CO73" s="1248"/>
      <c r="CP73" s="1248"/>
      <c r="CQ73" s="1248"/>
      <c r="CR73" s="1248"/>
      <c r="CS73" s="1248"/>
      <c r="CT73" s="1248"/>
      <c r="CU73" s="1248"/>
      <c r="CV73" s="1248">
        <v>124</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618</v>
      </c>
      <c r="BC75" s="1249"/>
      <c r="BD75" s="1249"/>
      <c r="BE75" s="1249"/>
      <c r="BF75" s="1249"/>
      <c r="BG75" s="1249"/>
      <c r="BH75" s="1249"/>
      <c r="BI75" s="1249"/>
      <c r="BJ75" s="1249"/>
      <c r="BK75" s="1249"/>
      <c r="BL75" s="1249"/>
      <c r="BM75" s="1249"/>
      <c r="BN75" s="1249"/>
      <c r="BO75" s="1249"/>
      <c r="BP75" s="1248">
        <v>10.9</v>
      </c>
      <c r="BQ75" s="1248"/>
      <c r="BR75" s="1248"/>
      <c r="BS75" s="1248"/>
      <c r="BT75" s="1248"/>
      <c r="BU75" s="1248"/>
      <c r="BV75" s="1248"/>
      <c r="BW75" s="1248"/>
      <c r="BX75" s="1248">
        <v>10.6</v>
      </c>
      <c r="BY75" s="1248"/>
      <c r="BZ75" s="1248"/>
      <c r="CA75" s="1248"/>
      <c r="CB75" s="1248"/>
      <c r="CC75" s="1248"/>
      <c r="CD75" s="1248"/>
      <c r="CE75" s="1248"/>
      <c r="CF75" s="1248">
        <v>10.5</v>
      </c>
      <c r="CG75" s="1248"/>
      <c r="CH75" s="1248"/>
      <c r="CI75" s="1248"/>
      <c r="CJ75" s="1248"/>
      <c r="CK75" s="1248"/>
      <c r="CL75" s="1248"/>
      <c r="CM75" s="1248"/>
      <c r="CN75" s="1248">
        <v>10.9</v>
      </c>
      <c r="CO75" s="1248"/>
      <c r="CP75" s="1248"/>
      <c r="CQ75" s="1248"/>
      <c r="CR75" s="1248"/>
      <c r="CS75" s="1248"/>
      <c r="CT75" s="1248"/>
      <c r="CU75" s="1248"/>
      <c r="CV75" s="1248">
        <v>11</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620</v>
      </c>
      <c r="AO77" s="1250"/>
      <c r="AP77" s="1250"/>
      <c r="AQ77" s="1250"/>
      <c r="AR77" s="1250"/>
      <c r="AS77" s="1250"/>
      <c r="AT77" s="1250"/>
      <c r="AU77" s="1250"/>
      <c r="AV77" s="1250"/>
      <c r="AW77" s="1250"/>
      <c r="AX77" s="1250"/>
      <c r="AY77" s="1250"/>
      <c r="AZ77" s="1250"/>
      <c r="BA77" s="1250"/>
      <c r="BB77" s="1249" t="s">
        <v>619</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618</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ssmDAPAqTfO8bZrroL8ZDvC/eoGIUJIHQ7XQZD4GexVjhscDG0sb1A9qVcogmdi96KVY5amdAEffkYiyTpPDSg==" saltValue="IXDRpd80a7gLYMTwhrUA5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6286-A4A0-4200-901C-32AFFB01C221}">
  <sheetPr>
    <pageSetUpPr fitToPage="1"/>
  </sheetPr>
  <dimension ref="A1:DR125"/>
  <sheetViews>
    <sheetView showGridLines="0" topLeftCell="A101" zoomScaleNormal="100" zoomScaleSheetLayoutView="70" workbookViewId="0">
      <selection activeCell="BB51" sqref="BB51:BO52"/>
    </sheetView>
  </sheetViews>
  <sheetFormatPr defaultColWidth="0" defaultRowHeight="13.5" customHeight="1" zeroHeight="1" x14ac:dyDescent="0.2"/>
  <cols>
    <col min="1" max="34" width="2.453125" style="241" customWidth="1"/>
    <col min="35" max="122" width="2.453125" style="240" customWidth="1"/>
    <col min="123" max="16384" width="2.453125" style="240" hidden="1"/>
  </cols>
  <sheetData>
    <row r="1" spans="1:34"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c r="S2" s="240"/>
      <c r="AH2" s="240"/>
    </row>
    <row r="3" spans="1:34"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ht="13" x14ac:dyDescent="0.2"/>
    <row r="5" spans="1:34" ht="13" x14ac:dyDescent="0.2"/>
    <row r="6" spans="1:34" ht="13" x14ac:dyDescent="0.2"/>
    <row r="7" spans="1:34" ht="13" x14ac:dyDescent="0.2"/>
    <row r="8" spans="1:34" ht="13" x14ac:dyDescent="0.2"/>
    <row r="9" spans="1:34" ht="13" x14ac:dyDescent="0.2">
      <c r="AH9" s="24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0"/>
    </row>
    <row r="18" spans="12:34" ht="13" x14ac:dyDescent="0.2"/>
    <row r="19" spans="12:34" ht="13" x14ac:dyDescent="0.2"/>
    <row r="20" spans="12:34" ht="13" x14ac:dyDescent="0.2">
      <c r="AH20" s="240"/>
    </row>
    <row r="21" spans="12:34" ht="13" x14ac:dyDescent="0.2">
      <c r="AH21" s="240"/>
    </row>
    <row r="22" spans="12:34" ht="13" x14ac:dyDescent="0.2"/>
    <row r="23" spans="12:34" ht="13" x14ac:dyDescent="0.2"/>
    <row r="24" spans="12:34" ht="13" x14ac:dyDescent="0.2">
      <c r="Q24" s="240"/>
    </row>
    <row r="25" spans="12:34" ht="13" x14ac:dyDescent="0.2"/>
    <row r="26" spans="12:34" ht="13" x14ac:dyDescent="0.2"/>
    <row r="27" spans="12:34" ht="13" x14ac:dyDescent="0.2"/>
    <row r="28" spans="12:34" ht="13" x14ac:dyDescent="0.2">
      <c r="O28" s="240"/>
      <c r="T28" s="240"/>
      <c r="AH28" s="240"/>
    </row>
    <row r="29" spans="12:34" ht="13" x14ac:dyDescent="0.2"/>
    <row r="30" spans="12:34" ht="13" x14ac:dyDescent="0.2"/>
    <row r="31" spans="12:34" ht="13" x14ac:dyDescent="0.2">
      <c r="Q31" s="240"/>
    </row>
    <row r="32" spans="12:34" ht="13" x14ac:dyDescent="0.2">
      <c r="L32" s="240"/>
    </row>
    <row r="33" spans="2:34" ht="13" x14ac:dyDescent="0.2">
      <c r="C33" s="240"/>
      <c r="E33" s="240"/>
      <c r="G33" s="240"/>
      <c r="I33" s="240"/>
      <c r="X33" s="240"/>
    </row>
    <row r="34" spans="2:34" ht="13" x14ac:dyDescent="0.2">
      <c r="B34" s="240"/>
      <c r="P34" s="240"/>
      <c r="R34" s="240"/>
      <c r="T34" s="240"/>
    </row>
    <row r="35" spans="2:34" ht="13" x14ac:dyDescent="0.2">
      <c r="D35" s="240"/>
      <c r="W35" s="240"/>
      <c r="AC35" s="240"/>
      <c r="AD35" s="240"/>
      <c r="AE35" s="240"/>
      <c r="AF35" s="240"/>
      <c r="AG35" s="240"/>
      <c r="AH35" s="240"/>
    </row>
    <row r="36" spans="2:34" ht="13" x14ac:dyDescent="0.2">
      <c r="H36" s="240"/>
      <c r="J36" s="240"/>
      <c r="K36" s="240"/>
      <c r="M36" s="240"/>
      <c r="Y36" s="240"/>
      <c r="Z36" s="240"/>
      <c r="AA36" s="240"/>
      <c r="AB36" s="240"/>
      <c r="AC36" s="240"/>
      <c r="AD36" s="240"/>
      <c r="AE36" s="240"/>
      <c r="AF36" s="240"/>
      <c r="AG36" s="240"/>
      <c r="AH36" s="240"/>
    </row>
    <row r="37" spans="2:34" ht="13" x14ac:dyDescent="0.2">
      <c r="AH37" s="240"/>
    </row>
    <row r="38" spans="2:34" ht="13" x14ac:dyDescent="0.2">
      <c r="AG38" s="240"/>
      <c r="AH38" s="240"/>
    </row>
    <row r="39" spans="2:34" ht="13" x14ac:dyDescent="0.2"/>
    <row r="40" spans="2:34" ht="13" x14ac:dyDescent="0.2">
      <c r="X40" s="240"/>
    </row>
    <row r="41" spans="2:34" ht="13" x14ac:dyDescent="0.2">
      <c r="R41" s="240"/>
    </row>
    <row r="42" spans="2:34" ht="13" x14ac:dyDescent="0.2">
      <c r="W42" s="240"/>
    </row>
    <row r="43" spans="2:34" ht="13" x14ac:dyDescent="0.2">
      <c r="Y43" s="240"/>
      <c r="Z43" s="240"/>
      <c r="AA43" s="240"/>
      <c r="AB43" s="240"/>
      <c r="AC43" s="240"/>
      <c r="AD43" s="240"/>
      <c r="AE43" s="240"/>
      <c r="AF43" s="240"/>
      <c r="AG43" s="240"/>
      <c r="AH43" s="240"/>
    </row>
    <row r="44" spans="2:34" ht="13" x14ac:dyDescent="0.2">
      <c r="AH44" s="240"/>
    </row>
    <row r="45" spans="2:34" ht="13" x14ac:dyDescent="0.2">
      <c r="X45" s="240"/>
    </row>
    <row r="46" spans="2:34" ht="13" x14ac:dyDescent="0.2"/>
    <row r="47" spans="2:34" ht="13" x14ac:dyDescent="0.2"/>
    <row r="48" spans="2:34" ht="13" x14ac:dyDescent="0.2">
      <c r="W48" s="240"/>
      <c r="Y48" s="240"/>
      <c r="Z48" s="240"/>
      <c r="AA48" s="240"/>
      <c r="AB48" s="240"/>
      <c r="AC48" s="240"/>
      <c r="AD48" s="240"/>
      <c r="AE48" s="240"/>
      <c r="AF48" s="240"/>
      <c r="AG48" s="240"/>
      <c r="AH48" s="240"/>
    </row>
    <row r="49" spans="28:34" ht="13" x14ac:dyDescent="0.2"/>
    <row r="50" spans="28:34" ht="13" x14ac:dyDescent="0.2">
      <c r="AE50" s="240"/>
      <c r="AF50" s="240"/>
      <c r="AG50" s="240"/>
      <c r="AH50" s="240"/>
    </row>
    <row r="51" spans="28:34" ht="13" x14ac:dyDescent="0.2">
      <c r="AC51" s="240"/>
      <c r="AD51" s="240"/>
      <c r="AE51" s="240"/>
      <c r="AF51" s="240"/>
      <c r="AG51" s="240"/>
      <c r="AH51" s="240"/>
    </row>
    <row r="52" spans="28:34" ht="13" x14ac:dyDescent="0.2"/>
    <row r="53" spans="28:34" ht="13" x14ac:dyDescent="0.2">
      <c r="AF53" s="240"/>
      <c r="AG53" s="240"/>
      <c r="AH53" s="240"/>
    </row>
    <row r="54" spans="28:34" ht="13" x14ac:dyDescent="0.2">
      <c r="AH54" s="240"/>
    </row>
    <row r="55" spans="28:34" ht="13" x14ac:dyDescent="0.2"/>
    <row r="56" spans="28:34" ht="13" x14ac:dyDescent="0.2">
      <c r="AB56" s="240"/>
      <c r="AC56" s="240"/>
      <c r="AD56" s="240"/>
      <c r="AE56" s="240"/>
      <c r="AF56" s="240"/>
      <c r="AG56" s="240"/>
      <c r="AH56" s="240"/>
    </row>
    <row r="57" spans="28:34" ht="13" x14ac:dyDescent="0.2">
      <c r="AH57" s="240"/>
    </row>
    <row r="58" spans="28:34" ht="13" x14ac:dyDescent="0.2">
      <c r="AH58" s="240"/>
    </row>
    <row r="59" spans="28:34" ht="13" x14ac:dyDescent="0.2"/>
    <row r="60" spans="28:34" ht="13" x14ac:dyDescent="0.2"/>
    <row r="61" spans="28:34" ht="13" x14ac:dyDescent="0.2"/>
    <row r="62" spans="28:34" ht="13" x14ac:dyDescent="0.2"/>
    <row r="63" spans="28:34" ht="13" x14ac:dyDescent="0.2">
      <c r="AH63" s="240"/>
    </row>
    <row r="64" spans="28:34" ht="13" x14ac:dyDescent="0.2">
      <c r="AG64" s="240"/>
      <c r="AH64" s="240"/>
    </row>
    <row r="65" spans="28:34" ht="13" x14ac:dyDescent="0.2"/>
    <row r="66" spans="28:34" ht="13" x14ac:dyDescent="0.2"/>
    <row r="67" spans="28:34" ht="13" x14ac:dyDescent="0.2"/>
    <row r="68" spans="28:34" ht="13" x14ac:dyDescent="0.2">
      <c r="AB68" s="240"/>
      <c r="AC68" s="240"/>
      <c r="AD68" s="240"/>
      <c r="AE68" s="240"/>
      <c r="AF68" s="240"/>
      <c r="AG68" s="240"/>
      <c r="AH68" s="240"/>
    </row>
    <row r="69" spans="28:34" ht="13" x14ac:dyDescent="0.2">
      <c r="AF69" s="240"/>
      <c r="AG69" s="240"/>
      <c r="AH69" s="240"/>
    </row>
    <row r="70" spans="28:34" ht="13" x14ac:dyDescent="0.2"/>
    <row r="71" spans="28:34" ht="13" x14ac:dyDescent="0.2"/>
    <row r="72" spans="28:34" ht="13" x14ac:dyDescent="0.2"/>
    <row r="73" spans="28:34" ht="13" x14ac:dyDescent="0.2"/>
    <row r="74" spans="28:34" ht="13" x14ac:dyDescent="0.2"/>
    <row r="75" spans="28:34" ht="13" x14ac:dyDescent="0.2">
      <c r="AH75" s="240"/>
    </row>
    <row r="76" spans="28:34" ht="13" x14ac:dyDescent="0.2">
      <c r="AF76" s="240"/>
      <c r="AG76" s="240"/>
      <c r="AH76" s="240"/>
    </row>
    <row r="77" spans="28:34" ht="13" x14ac:dyDescent="0.2">
      <c r="AG77" s="240"/>
      <c r="AH77" s="240"/>
    </row>
    <row r="78" spans="28:34" ht="13" x14ac:dyDescent="0.2"/>
    <row r="79" spans="28:34" ht="13" x14ac:dyDescent="0.2"/>
    <row r="80" spans="28:34" ht="13" x14ac:dyDescent="0.2"/>
    <row r="81" spans="25:34" ht="13" x14ac:dyDescent="0.2"/>
    <row r="82" spans="25:34" ht="13" x14ac:dyDescent="0.2">
      <c r="Y82" s="240"/>
    </row>
    <row r="83" spans="25:34" ht="13" x14ac:dyDescent="0.2">
      <c r="Y83" s="240"/>
      <c r="Z83" s="240"/>
      <c r="AA83" s="240"/>
      <c r="AB83" s="240"/>
      <c r="AC83" s="240"/>
      <c r="AD83" s="240"/>
      <c r="AE83" s="240"/>
      <c r="AF83" s="240"/>
      <c r="AG83" s="240"/>
      <c r="AH83" s="240"/>
    </row>
    <row r="84" spans="25:34" ht="13" x14ac:dyDescent="0.2"/>
    <row r="85" spans="25:34" ht="13" x14ac:dyDescent="0.2"/>
    <row r="86" spans="25:34" ht="13" x14ac:dyDescent="0.2"/>
    <row r="87" spans="25:34" ht="13" x14ac:dyDescent="0.2"/>
    <row r="88" spans="25:34" ht="13" x14ac:dyDescent="0.2">
      <c r="AH88" s="24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386</v>
      </c>
    </row>
  </sheetData>
  <sheetProtection algorithmName="SHA-512" hashValue="x6ErRleiPhvELVgwpFArLV+/d+XXo4llCQtLh2ykxVnrvxd/mj5Wjai16IVxKBwZVDn4ep5U6dJb6Wy9hY++cg==" saltValue="ws3c8u7/PNknav/grE74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25B4-47AF-4B91-92CE-124268645186}">
  <sheetPr>
    <pageSetUpPr fitToPage="1"/>
  </sheetPr>
  <dimension ref="A1:DR125"/>
  <sheetViews>
    <sheetView showGridLines="0" topLeftCell="T111" zoomScaleNormal="100" zoomScaleSheetLayoutView="55" workbookViewId="0">
      <selection activeCell="BB51" sqref="BB51:BO52"/>
    </sheetView>
  </sheetViews>
  <sheetFormatPr defaultColWidth="0" defaultRowHeight="13.5" customHeight="1" zeroHeight="1" x14ac:dyDescent="0.2"/>
  <cols>
    <col min="1" max="34" width="2.453125" style="241" customWidth="1"/>
    <col min="35" max="122" width="2.453125" style="240" customWidth="1"/>
    <col min="123" max="16384" width="2.453125" style="240" hidden="1"/>
  </cols>
  <sheetData>
    <row r="1" spans="2:34"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 x14ac:dyDescent="0.2">
      <c r="S2" s="240"/>
      <c r="AH2" s="240"/>
    </row>
    <row r="3" spans="2:34"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 x14ac:dyDescent="0.2"/>
    <row r="5" spans="2:34" ht="13" x14ac:dyDescent="0.2"/>
    <row r="6" spans="2:34" ht="13" x14ac:dyDescent="0.2"/>
    <row r="7" spans="2:34" ht="13" x14ac:dyDescent="0.2"/>
    <row r="8" spans="2:34" ht="13" x14ac:dyDescent="0.2"/>
    <row r="9" spans="2:34" ht="13" x14ac:dyDescent="0.2">
      <c r="AH9" s="24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0"/>
    </row>
    <row r="18" spans="12:34" ht="13" x14ac:dyDescent="0.2"/>
    <row r="19" spans="12:34" ht="13" x14ac:dyDescent="0.2"/>
    <row r="20" spans="12:34" ht="13" x14ac:dyDescent="0.2">
      <c r="AH20" s="240"/>
    </row>
    <row r="21" spans="12:34" ht="13" x14ac:dyDescent="0.2">
      <c r="AH21" s="240"/>
    </row>
    <row r="22" spans="12:34" ht="13" x14ac:dyDescent="0.2"/>
    <row r="23" spans="12:34" ht="13" x14ac:dyDescent="0.2"/>
    <row r="24" spans="12:34" ht="13" x14ac:dyDescent="0.2">
      <c r="Q24" s="240"/>
    </row>
    <row r="25" spans="12:34" ht="13" x14ac:dyDescent="0.2"/>
    <row r="26" spans="12:34" ht="13" x14ac:dyDescent="0.2"/>
    <row r="27" spans="12:34" ht="13" x14ac:dyDescent="0.2"/>
    <row r="28" spans="12:34" ht="13" x14ac:dyDescent="0.2">
      <c r="O28" s="240"/>
      <c r="T28" s="240"/>
      <c r="AH28" s="240"/>
    </row>
    <row r="29" spans="12:34" ht="13" x14ac:dyDescent="0.2"/>
    <row r="30" spans="12:34" ht="13" x14ac:dyDescent="0.2"/>
    <row r="31" spans="12:34" ht="13" x14ac:dyDescent="0.2">
      <c r="Q31" s="240"/>
    </row>
    <row r="32" spans="12:34" ht="13" x14ac:dyDescent="0.2">
      <c r="L32" s="240"/>
    </row>
    <row r="33" spans="2:34" ht="13" x14ac:dyDescent="0.2">
      <c r="C33" s="240"/>
      <c r="E33" s="240"/>
      <c r="G33" s="240"/>
      <c r="I33" s="240"/>
      <c r="X33" s="240"/>
    </row>
    <row r="34" spans="2:34" ht="13" x14ac:dyDescent="0.2">
      <c r="B34" s="240"/>
      <c r="P34" s="240"/>
      <c r="R34" s="240"/>
      <c r="T34" s="240"/>
    </row>
    <row r="35" spans="2:34" ht="13" x14ac:dyDescent="0.2">
      <c r="D35" s="240"/>
      <c r="W35" s="240"/>
      <c r="AC35" s="240"/>
      <c r="AD35" s="240"/>
      <c r="AE35" s="240"/>
      <c r="AF35" s="240"/>
      <c r="AG35" s="240"/>
      <c r="AH35" s="240"/>
    </row>
    <row r="36" spans="2:34" ht="13" x14ac:dyDescent="0.2">
      <c r="H36" s="240"/>
      <c r="J36" s="240"/>
      <c r="K36" s="240"/>
      <c r="M36" s="240"/>
      <c r="Y36" s="240"/>
      <c r="Z36" s="240"/>
      <c r="AA36" s="240"/>
      <c r="AB36" s="240"/>
      <c r="AC36" s="240"/>
      <c r="AD36" s="240"/>
      <c r="AE36" s="240"/>
      <c r="AF36" s="240"/>
      <c r="AG36" s="240"/>
      <c r="AH36" s="240"/>
    </row>
    <row r="37" spans="2:34" ht="13" x14ac:dyDescent="0.2">
      <c r="AH37" s="240"/>
    </row>
    <row r="38" spans="2:34" ht="13" x14ac:dyDescent="0.2">
      <c r="AG38" s="240"/>
      <c r="AH38" s="240"/>
    </row>
    <row r="39" spans="2:34" ht="13" x14ac:dyDescent="0.2"/>
    <row r="40" spans="2:34" ht="13" x14ac:dyDescent="0.2">
      <c r="X40" s="240"/>
    </row>
    <row r="41" spans="2:34" ht="13" x14ac:dyDescent="0.2">
      <c r="R41" s="240"/>
    </row>
    <row r="42" spans="2:34" ht="13" x14ac:dyDescent="0.2">
      <c r="W42" s="240"/>
    </row>
    <row r="43" spans="2:34" ht="13" x14ac:dyDescent="0.2">
      <c r="Y43" s="240"/>
      <c r="Z43" s="240"/>
      <c r="AA43" s="240"/>
      <c r="AB43" s="240"/>
      <c r="AC43" s="240"/>
      <c r="AD43" s="240"/>
      <c r="AE43" s="240"/>
      <c r="AF43" s="240"/>
      <c r="AG43" s="240"/>
      <c r="AH43" s="240"/>
    </row>
    <row r="44" spans="2:34" ht="13" x14ac:dyDescent="0.2">
      <c r="AH44" s="240"/>
    </row>
    <row r="45" spans="2:34" ht="13" x14ac:dyDescent="0.2">
      <c r="X45" s="240"/>
    </row>
    <row r="46" spans="2:34" ht="13" x14ac:dyDescent="0.2"/>
    <row r="47" spans="2:34" ht="13" x14ac:dyDescent="0.2"/>
    <row r="48" spans="2:34" ht="13" x14ac:dyDescent="0.2">
      <c r="W48" s="240"/>
      <c r="Y48" s="240"/>
      <c r="Z48" s="240"/>
      <c r="AA48" s="240"/>
      <c r="AB48" s="240"/>
      <c r="AC48" s="240"/>
      <c r="AD48" s="240"/>
      <c r="AE48" s="240"/>
      <c r="AF48" s="240"/>
      <c r="AG48" s="240"/>
      <c r="AH48" s="240"/>
    </row>
    <row r="49" spans="28:34" ht="13" x14ac:dyDescent="0.2"/>
    <row r="50" spans="28:34" ht="13" x14ac:dyDescent="0.2">
      <c r="AE50" s="240"/>
      <c r="AF50" s="240"/>
      <c r="AG50" s="240"/>
      <c r="AH50" s="240"/>
    </row>
    <row r="51" spans="28:34" ht="13" x14ac:dyDescent="0.2">
      <c r="AC51" s="240"/>
      <c r="AD51" s="240"/>
      <c r="AE51" s="240"/>
      <c r="AF51" s="240"/>
      <c r="AG51" s="240"/>
      <c r="AH51" s="240"/>
    </row>
    <row r="52" spans="28:34" ht="13" x14ac:dyDescent="0.2"/>
    <row r="53" spans="28:34" ht="13" x14ac:dyDescent="0.2">
      <c r="AF53" s="240"/>
      <c r="AG53" s="240"/>
      <c r="AH53" s="240"/>
    </row>
    <row r="54" spans="28:34" ht="13" x14ac:dyDescent="0.2">
      <c r="AH54" s="240"/>
    </row>
    <row r="55" spans="28:34" ht="13" x14ac:dyDescent="0.2"/>
    <row r="56" spans="28:34" ht="13" x14ac:dyDescent="0.2">
      <c r="AB56" s="240"/>
      <c r="AC56" s="240"/>
      <c r="AD56" s="240"/>
      <c r="AE56" s="240"/>
      <c r="AF56" s="240"/>
      <c r="AG56" s="240"/>
      <c r="AH56" s="240"/>
    </row>
    <row r="57" spans="28:34" ht="13" x14ac:dyDescent="0.2">
      <c r="AH57" s="240"/>
    </row>
    <row r="58" spans="28:34" ht="13" x14ac:dyDescent="0.2">
      <c r="AH58" s="240"/>
    </row>
    <row r="59" spans="28:34" ht="13" x14ac:dyDescent="0.2">
      <c r="AG59" s="240"/>
      <c r="AH59" s="240"/>
    </row>
    <row r="60" spans="28:34" ht="13" x14ac:dyDescent="0.2"/>
    <row r="61" spans="28:34" ht="13" x14ac:dyDescent="0.2"/>
    <row r="62" spans="28:34" ht="13" x14ac:dyDescent="0.2"/>
    <row r="63" spans="28:34" ht="13" x14ac:dyDescent="0.2">
      <c r="AH63" s="240"/>
    </row>
    <row r="64" spans="28:34" ht="13" x14ac:dyDescent="0.2">
      <c r="AG64" s="240"/>
      <c r="AH64" s="240"/>
    </row>
    <row r="65" spans="28:34" ht="13" x14ac:dyDescent="0.2"/>
    <row r="66" spans="28:34" ht="13" x14ac:dyDescent="0.2"/>
    <row r="67" spans="28:34" ht="13" x14ac:dyDescent="0.2"/>
    <row r="68" spans="28:34" ht="13" x14ac:dyDescent="0.2">
      <c r="AB68" s="240"/>
      <c r="AC68" s="240"/>
      <c r="AD68" s="240"/>
      <c r="AE68" s="240"/>
      <c r="AF68" s="240"/>
      <c r="AG68" s="240"/>
      <c r="AH68" s="240"/>
    </row>
    <row r="69" spans="28:34" ht="13" x14ac:dyDescent="0.2">
      <c r="AF69" s="240"/>
      <c r="AG69" s="240"/>
      <c r="AH69" s="240"/>
    </row>
    <row r="70" spans="28:34" ht="13" x14ac:dyDescent="0.2"/>
    <row r="71" spans="28:34" ht="13" x14ac:dyDescent="0.2"/>
    <row r="72" spans="28:34" ht="13" x14ac:dyDescent="0.2"/>
    <row r="73" spans="28:34" ht="13" x14ac:dyDescent="0.2"/>
    <row r="74" spans="28:34" ht="13" x14ac:dyDescent="0.2"/>
    <row r="75" spans="28:34" ht="13" x14ac:dyDescent="0.2">
      <c r="AH75" s="240"/>
    </row>
    <row r="76" spans="28:34" ht="13" x14ac:dyDescent="0.2">
      <c r="AF76" s="240"/>
      <c r="AG76" s="240"/>
      <c r="AH76" s="240"/>
    </row>
    <row r="77" spans="28:34" ht="13" x14ac:dyDescent="0.2">
      <c r="AG77" s="240"/>
      <c r="AH77" s="240"/>
    </row>
    <row r="78" spans="28:34" ht="13" x14ac:dyDescent="0.2"/>
    <row r="79" spans="28:34" ht="13" x14ac:dyDescent="0.2"/>
    <row r="80" spans="28:34" ht="13" x14ac:dyDescent="0.2"/>
    <row r="81" spans="25:34" ht="13" x14ac:dyDescent="0.2"/>
    <row r="82" spans="25:34" ht="13" x14ac:dyDescent="0.2">
      <c r="Y82" s="240"/>
    </row>
    <row r="83" spans="25:34" ht="13" x14ac:dyDescent="0.2">
      <c r="Y83" s="240"/>
      <c r="Z83" s="240"/>
      <c r="AA83" s="240"/>
      <c r="AB83" s="240"/>
      <c r="AC83" s="240"/>
      <c r="AD83" s="240"/>
      <c r="AE83" s="240"/>
      <c r="AF83" s="240"/>
      <c r="AG83" s="240"/>
      <c r="AH83" s="240"/>
    </row>
    <row r="84" spans="25:34" ht="13" x14ac:dyDescent="0.2"/>
    <row r="85" spans="25:34" ht="13" x14ac:dyDescent="0.2"/>
    <row r="86" spans="25:34" ht="13" x14ac:dyDescent="0.2"/>
    <row r="87" spans="25:34" ht="13" x14ac:dyDescent="0.2"/>
    <row r="88" spans="25:34" ht="13" x14ac:dyDescent="0.2">
      <c r="AH88" s="24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386</v>
      </c>
    </row>
  </sheetData>
  <sheetProtection algorithmName="SHA-512" hashValue="HggEusxtVLHeGAsMsOQ9oSenlC46+jm9bRfmkOto8+lCuzO/ccLuiOeJ+GZhVBy7gbcQxhyNs4RWm7Hn0KAJiw==" saltValue="WWsmJtS099pCRyASa/DG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13" workbookViewId="0">
      <selection activeCell="B32" sqref="B32"/>
    </sheetView>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436</v>
      </c>
      <c r="G2" s="148"/>
      <c r="H2" s="149"/>
    </row>
    <row r="3" spans="1:8" x14ac:dyDescent="0.2">
      <c r="A3" s="145" t="s">
        <v>429</v>
      </c>
      <c r="B3" s="150"/>
      <c r="C3" s="151"/>
      <c r="D3" s="152">
        <v>71403</v>
      </c>
      <c r="E3" s="153"/>
      <c r="F3" s="154">
        <v>52897</v>
      </c>
      <c r="G3" s="155"/>
      <c r="H3" s="156"/>
    </row>
    <row r="4" spans="1:8" x14ac:dyDescent="0.2">
      <c r="A4" s="157"/>
      <c r="B4" s="158"/>
      <c r="C4" s="159"/>
      <c r="D4" s="160">
        <v>23966</v>
      </c>
      <c r="E4" s="161"/>
      <c r="F4" s="162">
        <v>27013</v>
      </c>
      <c r="G4" s="163"/>
      <c r="H4" s="164"/>
    </row>
    <row r="5" spans="1:8" x14ac:dyDescent="0.2">
      <c r="A5" s="145" t="s">
        <v>431</v>
      </c>
      <c r="B5" s="150"/>
      <c r="C5" s="151"/>
      <c r="D5" s="152">
        <v>54655</v>
      </c>
      <c r="E5" s="153"/>
      <c r="F5" s="154">
        <v>54945</v>
      </c>
      <c r="G5" s="155"/>
      <c r="H5" s="156"/>
    </row>
    <row r="6" spans="1:8" x14ac:dyDescent="0.2">
      <c r="A6" s="157"/>
      <c r="B6" s="158"/>
      <c r="C6" s="159"/>
      <c r="D6" s="160">
        <v>19793</v>
      </c>
      <c r="E6" s="161"/>
      <c r="F6" s="162">
        <v>29293</v>
      </c>
      <c r="G6" s="163"/>
      <c r="H6" s="164"/>
    </row>
    <row r="7" spans="1:8" x14ac:dyDescent="0.2">
      <c r="A7" s="145" t="s">
        <v>432</v>
      </c>
      <c r="B7" s="150"/>
      <c r="C7" s="151"/>
      <c r="D7" s="152">
        <v>70038</v>
      </c>
      <c r="E7" s="153"/>
      <c r="F7" s="154">
        <v>57132</v>
      </c>
      <c r="G7" s="155"/>
      <c r="H7" s="156"/>
    </row>
    <row r="8" spans="1:8" x14ac:dyDescent="0.2">
      <c r="A8" s="157"/>
      <c r="B8" s="158"/>
      <c r="C8" s="159"/>
      <c r="D8" s="160">
        <v>30066</v>
      </c>
      <c r="E8" s="161"/>
      <c r="F8" s="162">
        <v>30126</v>
      </c>
      <c r="G8" s="163"/>
      <c r="H8" s="164"/>
    </row>
    <row r="9" spans="1:8" x14ac:dyDescent="0.2">
      <c r="A9" s="145" t="s">
        <v>433</v>
      </c>
      <c r="B9" s="150"/>
      <c r="C9" s="151"/>
      <c r="D9" s="152">
        <v>59492</v>
      </c>
      <c r="E9" s="153"/>
      <c r="F9" s="154">
        <v>58766</v>
      </c>
      <c r="G9" s="155"/>
      <c r="H9" s="156"/>
    </row>
    <row r="10" spans="1:8" x14ac:dyDescent="0.2">
      <c r="A10" s="157"/>
      <c r="B10" s="158"/>
      <c r="C10" s="159"/>
      <c r="D10" s="160">
        <v>18944</v>
      </c>
      <c r="E10" s="161"/>
      <c r="F10" s="162">
        <v>29363</v>
      </c>
      <c r="G10" s="163"/>
      <c r="H10" s="164"/>
    </row>
    <row r="11" spans="1:8" x14ac:dyDescent="0.2">
      <c r="A11" s="145" t="s">
        <v>434</v>
      </c>
      <c r="B11" s="150"/>
      <c r="C11" s="151"/>
      <c r="D11" s="152">
        <v>56709</v>
      </c>
      <c r="E11" s="153"/>
      <c r="F11" s="154">
        <v>62482</v>
      </c>
      <c r="G11" s="155"/>
      <c r="H11" s="156"/>
    </row>
    <row r="12" spans="1:8" x14ac:dyDescent="0.2">
      <c r="A12" s="157"/>
      <c r="B12" s="158"/>
      <c r="C12" s="165"/>
      <c r="D12" s="160">
        <v>19355</v>
      </c>
      <c r="E12" s="161"/>
      <c r="F12" s="162">
        <v>34626</v>
      </c>
      <c r="G12" s="163"/>
      <c r="H12" s="164"/>
    </row>
    <row r="13" spans="1:8" x14ac:dyDescent="0.2">
      <c r="A13" s="145"/>
      <c r="B13" s="150"/>
      <c r="C13" s="166"/>
      <c r="D13" s="167">
        <v>62459</v>
      </c>
      <c r="E13" s="168"/>
      <c r="F13" s="169">
        <v>57244</v>
      </c>
      <c r="G13" s="170"/>
      <c r="H13" s="156"/>
    </row>
    <row r="14" spans="1:8" x14ac:dyDescent="0.2">
      <c r="A14" s="157"/>
      <c r="B14" s="158"/>
      <c r="C14" s="159"/>
      <c r="D14" s="160">
        <v>22425</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1.35</v>
      </c>
      <c r="C19" s="171">
        <f>ROUND(VALUE(SUBSTITUTE(実質収支比率等に係る経年分析!G$48,"▲","-")),2)</f>
        <v>2.08</v>
      </c>
      <c r="D19" s="171">
        <f>ROUND(VALUE(SUBSTITUTE(実質収支比率等に係る経年分析!H$48,"▲","-")),2)</f>
        <v>1.72</v>
      </c>
      <c r="E19" s="171">
        <f>ROUND(VALUE(SUBSTITUTE(実質収支比率等に係る経年分析!I$48,"▲","-")),2)</f>
        <v>1.53</v>
      </c>
      <c r="F19" s="171">
        <f>ROUND(VALUE(SUBSTITUTE(実質収支比率等に係る経年分析!J$48,"▲","-")),2)</f>
        <v>3.1</v>
      </c>
    </row>
    <row r="20" spans="1:11" x14ac:dyDescent="0.2">
      <c r="A20" s="171" t="s">
        <v>55</v>
      </c>
      <c r="B20" s="171">
        <f>ROUND(VALUE(SUBSTITUTE(実質収支比率等に係る経年分析!F$47,"▲","-")),2)</f>
        <v>0.8</v>
      </c>
      <c r="C20" s="171">
        <f>ROUND(VALUE(SUBSTITUTE(実質収支比率等に係る経年分析!G$47,"▲","-")),2)</f>
        <v>0.87</v>
      </c>
      <c r="D20" s="171">
        <f>ROUND(VALUE(SUBSTITUTE(実質収支比率等に係る経年分析!H$47,"▲","-")),2)</f>
        <v>1.97</v>
      </c>
      <c r="E20" s="171">
        <f>ROUND(VALUE(SUBSTITUTE(実質収支比率等に係る経年分析!I$47,"▲","-")),2)</f>
        <v>1.49</v>
      </c>
      <c r="F20" s="171">
        <f>ROUND(VALUE(SUBSTITUTE(実質収支比率等に係る経年分析!J$47,"▲","-")),2)</f>
        <v>3.79</v>
      </c>
    </row>
    <row r="21" spans="1:11" x14ac:dyDescent="0.2">
      <c r="A21" s="171" t="s">
        <v>56</v>
      </c>
      <c r="B21" s="171">
        <f>IF(ISNUMBER(VALUE(SUBSTITUTE(実質収支比率等に係る経年分析!F$49,"▲","-"))),ROUND(VALUE(SUBSTITUTE(実質収支比率等に係る経年分析!F$49,"▲","-")),2),NA())</f>
        <v>0.14000000000000001</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0.73</v>
      </c>
      <c r="E21" s="171">
        <f>IF(ISNUMBER(VALUE(SUBSTITUTE(実質収支比率等に係る経年分析!I$49,"▲","-"))),ROUND(VALUE(SUBSTITUTE(実質収支比率等に係る経年分析!I$49,"▲","-")),2),NA())</f>
        <v>-0.6</v>
      </c>
      <c r="F21" s="171">
        <f>IF(ISNUMBER(VALUE(SUBSTITUTE(実質収支比率等に係る経年分析!J$49,"▲","-"))),ROUND(VALUE(SUBSTITUTE(実質収支比率等に係る経年分析!J$49,"▲","-")),2),NA())</f>
        <v>3.99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国民健康保険事業会計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v>
      </c>
    </row>
    <row r="31" spans="1:11" x14ac:dyDescent="0.2">
      <c r="A31" s="172" t="str">
        <f>IF(連結実質赤字比率に係る赤字・黒字の構成分析!C$39="",NA(),連結実質赤字比率に係る赤字・黒字の構成分析!C$39)</f>
        <v>母子父子寡婦福祉資金貸付事業会計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2">
      <c r="A32" s="172" t="str">
        <f>IF(連結実質赤字比率に係る赤字・黒字の構成分析!C$38="",NA(),連結実質赤字比率に係る赤字・黒字の構成分析!C$38)</f>
        <v>介護保険事業会計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1.1299999999999999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2.82</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4.8899999999999997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40720</v>
      </c>
      <c r="E42" s="173"/>
      <c r="F42" s="173"/>
      <c r="G42" s="173">
        <f>'実質公債費比率（分子）の構造'!L$52</f>
        <v>38445</v>
      </c>
      <c r="H42" s="173"/>
      <c r="I42" s="173"/>
      <c r="J42" s="173">
        <f>'実質公債費比率（分子）の構造'!M$52</f>
        <v>38532</v>
      </c>
      <c r="K42" s="173"/>
      <c r="L42" s="173"/>
      <c r="M42" s="173">
        <f>'実質公債費比率（分子）の構造'!N$52</f>
        <v>38924</v>
      </c>
      <c r="N42" s="173"/>
      <c r="O42" s="173"/>
      <c r="P42" s="173">
        <f>'実質公債費比率（分子）の構造'!O$52</f>
        <v>39659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703</v>
      </c>
      <c r="C44" s="173"/>
      <c r="D44" s="173"/>
      <c r="E44" s="173">
        <f>'実質公債費比率（分子）の構造'!L$50</f>
        <v>637</v>
      </c>
      <c r="F44" s="173"/>
      <c r="G44" s="173"/>
      <c r="H44" s="173">
        <f>'実質公債費比率（分子）の構造'!M$50</f>
        <v>450</v>
      </c>
      <c r="I44" s="173"/>
      <c r="J44" s="173"/>
      <c r="K44" s="173">
        <f>'実質公債費比率（分子）の構造'!N$50</f>
        <v>424</v>
      </c>
      <c r="L44" s="173"/>
      <c r="M44" s="173"/>
      <c r="N44" s="173">
        <f>'実質公債費比率（分子）の構造'!O$50</f>
        <v>321</v>
      </c>
      <c r="O44" s="173"/>
      <c r="P44" s="173"/>
    </row>
    <row r="45" spans="1:16" x14ac:dyDescent="0.2">
      <c r="A45" s="173" t="s">
        <v>66</v>
      </c>
      <c r="B45" s="173">
        <f>'実質公債費比率（分子）の構造'!K$49</f>
        <v>35</v>
      </c>
      <c r="C45" s="173"/>
      <c r="D45" s="173"/>
      <c r="E45" s="173">
        <f>'実質公債費比率（分子）の構造'!L$49</f>
        <v>20</v>
      </c>
      <c r="F45" s="173"/>
      <c r="G45" s="173"/>
      <c r="H45" s="173">
        <f>'実質公債費比率（分子）の構造'!M$49</f>
        <v>24</v>
      </c>
      <c r="I45" s="173"/>
      <c r="J45" s="173"/>
      <c r="K45" s="173">
        <f>'実質公債費比率（分子）の構造'!N$49</f>
        <v>12</v>
      </c>
      <c r="L45" s="173"/>
      <c r="M45" s="173"/>
      <c r="N45" s="173">
        <f>'実質公債費比率（分子）の構造'!O$49</f>
        <v>14</v>
      </c>
      <c r="O45" s="173"/>
      <c r="P45" s="173"/>
    </row>
    <row r="46" spans="1:16" x14ac:dyDescent="0.2">
      <c r="A46" s="173" t="s">
        <v>67</v>
      </c>
      <c r="B46" s="173">
        <f>'実質公債費比率（分子）の構造'!K$48</f>
        <v>15751</v>
      </c>
      <c r="C46" s="173"/>
      <c r="D46" s="173"/>
      <c r="E46" s="173">
        <f>'実質公債費比率（分子）の構造'!L$48</f>
        <v>12846</v>
      </c>
      <c r="F46" s="173"/>
      <c r="G46" s="173"/>
      <c r="H46" s="173">
        <f>'実質公債費比率（分子）の構造'!M$48</f>
        <v>13159</v>
      </c>
      <c r="I46" s="173"/>
      <c r="J46" s="173"/>
      <c r="K46" s="173">
        <f>'実質公債費比率（分子）の構造'!N$48</f>
        <v>13478</v>
      </c>
      <c r="L46" s="173"/>
      <c r="M46" s="173"/>
      <c r="N46" s="173">
        <f>'実質公債費比率（分子）の構造'!O$48</f>
        <v>13911</v>
      </c>
      <c r="O46" s="173"/>
      <c r="P46" s="173"/>
    </row>
    <row r="47" spans="1:16" x14ac:dyDescent="0.2">
      <c r="A47" s="173" t="s">
        <v>68</v>
      </c>
      <c r="B47" s="173">
        <f>'実質公債費比率（分子）の構造'!K$47</f>
        <v>6917</v>
      </c>
      <c r="C47" s="173"/>
      <c r="D47" s="173"/>
      <c r="E47" s="173">
        <f>'実質公債費比率（分子）の構造'!L$47</f>
        <v>7250</v>
      </c>
      <c r="F47" s="173"/>
      <c r="G47" s="173"/>
      <c r="H47" s="173">
        <f>'実質公債費比率（分子）の構造'!M$47</f>
        <v>7580</v>
      </c>
      <c r="I47" s="173"/>
      <c r="J47" s="173"/>
      <c r="K47" s="173">
        <f>'実質公債費比率（分子）の構造'!N$47</f>
        <v>7987</v>
      </c>
      <c r="L47" s="173"/>
      <c r="M47" s="173"/>
      <c r="N47" s="173">
        <f>'実質公債費比率（分子）の構造'!O$47</f>
        <v>8029</v>
      </c>
      <c r="O47" s="173"/>
      <c r="P47" s="173"/>
    </row>
    <row r="48" spans="1:16" x14ac:dyDescent="0.2">
      <c r="A48" s="173" t="s">
        <v>69</v>
      </c>
      <c r="B48" s="173">
        <f>'実質公債費比率（分子）の構造'!K$46</f>
        <v>815</v>
      </c>
      <c r="C48" s="173"/>
      <c r="D48" s="173"/>
      <c r="E48" s="173">
        <f>'実質公債費比率（分子）の構造'!L$46</f>
        <v>2283</v>
      </c>
      <c r="F48" s="173"/>
      <c r="G48" s="173"/>
      <c r="H48" s="173">
        <f>'実質公債費比率（分子）の構造'!M$46</f>
        <v>2282</v>
      </c>
      <c r="I48" s="173"/>
      <c r="J48" s="173"/>
      <c r="K48" s="173">
        <f>'実質公債費比率（分子）の構造'!N$46</f>
        <v>2128</v>
      </c>
      <c r="L48" s="173"/>
      <c r="M48" s="173"/>
      <c r="N48" s="173">
        <f>'実質公債費比率（分子）の構造'!O$46</f>
        <v>2041</v>
      </c>
      <c r="O48" s="173"/>
      <c r="P48" s="173"/>
    </row>
    <row r="49" spans="1:16" x14ac:dyDescent="0.2">
      <c r="A49" s="173" t="s">
        <v>70</v>
      </c>
      <c r="B49" s="173">
        <f>'実質公債費比率（分子）の構造'!K$45</f>
        <v>35794</v>
      </c>
      <c r="C49" s="173"/>
      <c r="D49" s="173"/>
      <c r="E49" s="173">
        <f>'実質公債費比率（分子）の構造'!L$45</f>
        <v>36738</v>
      </c>
      <c r="F49" s="173"/>
      <c r="G49" s="173"/>
      <c r="H49" s="173">
        <f>'実質公債費比率（分子）の構造'!M$45</f>
        <v>36656</v>
      </c>
      <c r="I49" s="173"/>
      <c r="J49" s="173"/>
      <c r="K49" s="173">
        <f>'実質公債費比率（分子）の構造'!N$45</f>
        <v>37350</v>
      </c>
      <c r="L49" s="173"/>
      <c r="M49" s="173"/>
      <c r="N49" s="173">
        <f>'実質公債費比率（分子）の構造'!O$45</f>
        <v>38906</v>
      </c>
      <c r="O49" s="173"/>
      <c r="P49" s="173"/>
    </row>
    <row r="50" spans="1:16" x14ac:dyDescent="0.2">
      <c r="A50" s="173" t="s">
        <v>71</v>
      </c>
      <c r="B50" s="173" t="e">
        <f>NA()</f>
        <v>#N/A</v>
      </c>
      <c r="C50" s="173">
        <f>IF(ISNUMBER('実質公債費比率（分子）の構造'!K$53),'実質公債費比率（分子）の構造'!K$53,NA())</f>
        <v>19295</v>
      </c>
      <c r="D50" s="173" t="e">
        <f>NA()</f>
        <v>#N/A</v>
      </c>
      <c r="E50" s="173" t="e">
        <f>NA()</f>
        <v>#N/A</v>
      </c>
      <c r="F50" s="173">
        <f>IF(ISNUMBER('実質公債費比率（分子）の構造'!L$53),'実質公債費比率（分子）の構造'!L$53,NA())</f>
        <v>21329</v>
      </c>
      <c r="G50" s="173" t="e">
        <f>NA()</f>
        <v>#N/A</v>
      </c>
      <c r="H50" s="173" t="e">
        <f>NA()</f>
        <v>#N/A</v>
      </c>
      <c r="I50" s="173">
        <f>IF(ISNUMBER('実質公債費比率（分子）の構造'!M$53),'実質公債費比率（分子）の構造'!M$53,NA())</f>
        <v>21619</v>
      </c>
      <c r="J50" s="173" t="e">
        <f>NA()</f>
        <v>#N/A</v>
      </c>
      <c r="K50" s="173" t="e">
        <f>NA()</f>
        <v>#N/A</v>
      </c>
      <c r="L50" s="173">
        <f>IF(ISNUMBER('実質公債費比率（分子）の構造'!N$53),'実質公債費比率（分子）の構造'!N$53,NA())</f>
        <v>22455</v>
      </c>
      <c r="M50" s="173" t="e">
        <f>NA()</f>
        <v>#N/A</v>
      </c>
      <c r="N50" s="173" t="e">
        <f>NA()</f>
        <v>#N/A</v>
      </c>
      <c r="O50" s="173">
        <f>IF(ISNUMBER('実質公債費比率（分子）の構造'!O$53),'実質公債費比率（分子）の構造'!O$53,NA())</f>
        <v>23563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507734</v>
      </c>
      <c r="E56" s="172"/>
      <c r="F56" s="172"/>
      <c r="G56" s="172">
        <f>'将来負担比率（分子）の構造'!J$52</f>
        <v>520415</v>
      </c>
      <c r="H56" s="172"/>
      <c r="I56" s="172"/>
      <c r="J56" s="172">
        <f>'将来負担比率（分子）の構造'!K$52</f>
        <v>527413</v>
      </c>
      <c r="K56" s="172"/>
      <c r="L56" s="172"/>
      <c r="M56" s="172">
        <f>'将来負担比率（分子）の構造'!L$52</f>
        <v>538367</v>
      </c>
      <c r="N56" s="172"/>
      <c r="O56" s="172"/>
      <c r="P56" s="172">
        <f>'将来負担比率（分子）の構造'!M$52</f>
        <v>540419</v>
      </c>
    </row>
    <row r="57" spans="1:16" x14ac:dyDescent="0.2">
      <c r="A57" s="172" t="s">
        <v>42</v>
      </c>
      <c r="B57" s="172"/>
      <c r="C57" s="172"/>
      <c r="D57" s="172">
        <f>'将来負担比率（分子）の構造'!I$51</f>
        <v>99534</v>
      </c>
      <c r="E57" s="172"/>
      <c r="F57" s="172"/>
      <c r="G57" s="172">
        <f>'将来負担比率（分子）の構造'!J$51</f>
        <v>93880</v>
      </c>
      <c r="H57" s="172"/>
      <c r="I57" s="172"/>
      <c r="J57" s="172">
        <f>'将来負担比率（分子）の構造'!K$51</f>
        <v>86795</v>
      </c>
      <c r="K57" s="172"/>
      <c r="L57" s="172"/>
      <c r="M57" s="172">
        <f>'将来負担比率（分子）の構造'!L$51</f>
        <v>81469</v>
      </c>
      <c r="N57" s="172"/>
      <c r="O57" s="172"/>
      <c r="P57" s="172">
        <f>'将来負担比率（分子）の構造'!M$51</f>
        <v>80877</v>
      </c>
    </row>
    <row r="58" spans="1:16" x14ac:dyDescent="0.2">
      <c r="A58" s="172" t="s">
        <v>41</v>
      </c>
      <c r="B58" s="172"/>
      <c r="C58" s="172"/>
      <c r="D58" s="172">
        <f>'将来負担比率（分子）の構造'!I$50</f>
        <v>28587</v>
      </c>
      <c r="E58" s="172"/>
      <c r="F58" s="172"/>
      <c r="G58" s="172">
        <f>'将来負担比率（分子）の構造'!J$50</f>
        <v>29901</v>
      </c>
      <c r="H58" s="172"/>
      <c r="I58" s="172"/>
      <c r="J58" s="172">
        <f>'将来負担比率（分子）の構造'!K$50</f>
        <v>32389</v>
      </c>
      <c r="K58" s="172"/>
      <c r="L58" s="172"/>
      <c r="M58" s="172">
        <f>'将来負担比率（分子）の構造'!L$50</f>
        <v>32974</v>
      </c>
      <c r="N58" s="172"/>
      <c r="O58" s="172"/>
      <c r="P58" s="172">
        <f>'将来負担比率（分子）の構造'!M$50</f>
        <v>42557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196</v>
      </c>
      <c r="C61" s="172"/>
      <c r="D61" s="172"/>
      <c r="E61" s="172">
        <f>'将来負担比率（分子）の構造'!J$46</f>
        <v>163</v>
      </c>
      <c r="F61" s="172"/>
      <c r="G61" s="172"/>
      <c r="H61" s="172">
        <f>'将来負担比率（分子）の構造'!K$46</f>
        <v>115</v>
      </c>
      <c r="I61" s="172"/>
      <c r="J61" s="172"/>
      <c r="K61" s="172">
        <f>'将来負担比率（分子）の構造'!L$46</f>
        <v>56</v>
      </c>
      <c r="L61" s="172"/>
      <c r="M61" s="172"/>
      <c r="N61" s="172" t="str">
        <f>'将来負担比率（分子）の構造'!M$46</f>
        <v>-</v>
      </c>
      <c r="O61" s="172"/>
      <c r="P61" s="172"/>
    </row>
    <row r="62" spans="1:16" x14ac:dyDescent="0.2">
      <c r="A62" s="172" t="s">
        <v>35</v>
      </c>
      <c r="B62" s="172">
        <f>'将来負担比率（分子）の構造'!I$45</f>
        <v>82130</v>
      </c>
      <c r="C62" s="172"/>
      <c r="D62" s="172"/>
      <c r="E62" s="172">
        <f>'将来負担比率（分子）の構造'!J$45</f>
        <v>78103</v>
      </c>
      <c r="F62" s="172"/>
      <c r="G62" s="172"/>
      <c r="H62" s="172">
        <f>'将来負担比率（分子）の構造'!K$45</f>
        <v>76459</v>
      </c>
      <c r="I62" s="172"/>
      <c r="J62" s="172"/>
      <c r="K62" s="172">
        <f>'将来負担比率（分子）の構造'!L$45</f>
        <v>76410</v>
      </c>
      <c r="L62" s="172"/>
      <c r="M62" s="172"/>
      <c r="N62" s="172">
        <f>'将来負担比率（分子）の構造'!M$45</f>
        <v>74348</v>
      </c>
      <c r="O62" s="172"/>
      <c r="P62" s="172"/>
    </row>
    <row r="63" spans="1:16" x14ac:dyDescent="0.2">
      <c r="A63" s="172" t="s">
        <v>34</v>
      </c>
      <c r="B63" s="172">
        <f>'将来負担比率（分子）の構造'!I$44</f>
        <v>485</v>
      </c>
      <c r="C63" s="172"/>
      <c r="D63" s="172"/>
      <c r="E63" s="172">
        <f>'将来負担比率（分子）の構造'!J$44</f>
        <v>454</v>
      </c>
      <c r="F63" s="172"/>
      <c r="G63" s="172"/>
      <c r="H63" s="172">
        <f>'将来負担比率（分子）の構造'!K$44</f>
        <v>439</v>
      </c>
      <c r="I63" s="172"/>
      <c r="J63" s="172"/>
      <c r="K63" s="172">
        <f>'将来負担比率（分子）の構造'!L$44</f>
        <v>426</v>
      </c>
      <c r="L63" s="172"/>
      <c r="M63" s="172"/>
      <c r="N63" s="172">
        <f>'将来負担比率（分子）の構造'!M$44</f>
        <v>405</v>
      </c>
      <c r="O63" s="172"/>
      <c r="P63" s="172"/>
    </row>
    <row r="64" spans="1:16" x14ac:dyDescent="0.2">
      <c r="A64" s="172" t="s">
        <v>33</v>
      </c>
      <c r="B64" s="172">
        <f>'将来負担比率（分子）の構造'!I$43</f>
        <v>200664</v>
      </c>
      <c r="C64" s="172"/>
      <c r="D64" s="172"/>
      <c r="E64" s="172">
        <f>'将来負担比率（分子）の構造'!J$43</f>
        <v>191457</v>
      </c>
      <c r="F64" s="172"/>
      <c r="G64" s="172"/>
      <c r="H64" s="172">
        <f>'将来負担比率（分子）の構造'!K$43</f>
        <v>180477</v>
      </c>
      <c r="I64" s="172"/>
      <c r="J64" s="172"/>
      <c r="K64" s="172">
        <f>'将来負担比率（分子）の構造'!L$43</f>
        <v>172244</v>
      </c>
      <c r="L64" s="172"/>
      <c r="M64" s="172"/>
      <c r="N64" s="172">
        <f>'将来負担比率（分子）の構造'!M$43</f>
        <v>174908</v>
      </c>
      <c r="O64" s="172"/>
      <c r="P64" s="172"/>
    </row>
    <row r="65" spans="1:16" x14ac:dyDescent="0.2">
      <c r="A65" s="172" t="s">
        <v>32</v>
      </c>
      <c r="B65" s="172">
        <f>'将来負担比率（分子）の構造'!I$42</f>
        <v>10585</v>
      </c>
      <c r="C65" s="172"/>
      <c r="D65" s="172"/>
      <c r="E65" s="172">
        <f>'将来負担比率（分子）の構造'!J$42</f>
        <v>9976</v>
      </c>
      <c r="F65" s="172"/>
      <c r="G65" s="172"/>
      <c r="H65" s="172">
        <f>'将来負担比率（分子）の構造'!K$42</f>
        <v>10467</v>
      </c>
      <c r="I65" s="172"/>
      <c r="J65" s="172"/>
      <c r="K65" s="172">
        <f>'将来負担比率（分子）の構造'!L$42</f>
        <v>9810</v>
      </c>
      <c r="L65" s="172"/>
      <c r="M65" s="172"/>
      <c r="N65" s="172">
        <f>'将来負担比率（分子）の構造'!M$42</f>
        <v>9067</v>
      </c>
      <c r="O65" s="172"/>
      <c r="P65" s="172"/>
    </row>
    <row r="66" spans="1:16" x14ac:dyDescent="0.2">
      <c r="A66" s="172" t="s">
        <v>31</v>
      </c>
      <c r="B66" s="172">
        <f>'将来負担比率（分子）の構造'!I$41</f>
        <v>624914</v>
      </c>
      <c r="C66" s="172"/>
      <c r="D66" s="172"/>
      <c r="E66" s="172">
        <f>'将来負担比率（分子）の構造'!J$41</f>
        <v>637221</v>
      </c>
      <c r="F66" s="172"/>
      <c r="G66" s="172"/>
      <c r="H66" s="172">
        <f>'将来負担比率（分子）の構造'!K$41</f>
        <v>654360</v>
      </c>
      <c r="I66" s="172"/>
      <c r="J66" s="172"/>
      <c r="K66" s="172">
        <f>'将来負担比率（分子）の構造'!L$41</f>
        <v>665123</v>
      </c>
      <c r="L66" s="172"/>
      <c r="M66" s="172"/>
      <c r="N66" s="172">
        <f>'将来負担比率（分子）の構造'!M$41</f>
        <v>667056</v>
      </c>
      <c r="O66" s="172"/>
      <c r="P66" s="172"/>
    </row>
    <row r="67" spans="1:16" x14ac:dyDescent="0.2">
      <c r="A67" s="172" t="s">
        <v>75</v>
      </c>
      <c r="B67" s="172" t="e">
        <f>NA()</f>
        <v>#N/A</v>
      </c>
      <c r="C67" s="172">
        <f>IF(ISNUMBER('将来負担比率（分子）の構造'!I$53), IF('将来負担比率（分子）の構造'!I$53 &lt; 0, 0, '将来負担比率（分子）の構造'!I$53), NA())</f>
        <v>283118</v>
      </c>
      <c r="D67" s="172" t="e">
        <f>NA()</f>
        <v>#N/A</v>
      </c>
      <c r="E67" s="172" t="e">
        <f>NA()</f>
        <v>#N/A</v>
      </c>
      <c r="F67" s="172">
        <f>IF(ISNUMBER('将来負担比率（分子）の構造'!J$53), IF('将来負担比率（分子）の構造'!J$53 &lt; 0, 0, '将来負担比率（分子）の構造'!J$53), NA())</f>
        <v>273179</v>
      </c>
      <c r="G67" s="172" t="e">
        <f>NA()</f>
        <v>#N/A</v>
      </c>
      <c r="H67" s="172" t="e">
        <f>NA()</f>
        <v>#N/A</v>
      </c>
      <c r="I67" s="172">
        <f>IF(ISNUMBER('将来負担比率（分子）の構造'!K$53), IF('将来負担比率（分子）の構造'!K$53 &lt; 0, 0, '将来負担比率（分子）の構造'!K$53), NA())</f>
        <v>275718</v>
      </c>
      <c r="J67" s="172" t="e">
        <f>NA()</f>
        <v>#N/A</v>
      </c>
      <c r="K67" s="172" t="e">
        <f>NA()</f>
        <v>#N/A</v>
      </c>
      <c r="L67" s="172">
        <f>IF(ISNUMBER('将来負担比率（分子）の構造'!L$53), IF('将来負担比率（分子）の構造'!L$53 &lt; 0, 0, '将来負担比率（分子）の構造'!L$53), NA())</f>
        <v>271259</v>
      </c>
      <c r="M67" s="172" t="e">
        <f>NA()</f>
        <v>#N/A</v>
      </c>
      <c r="N67" s="172" t="e">
        <f>NA()</f>
        <v>#N/A</v>
      </c>
      <c r="O67" s="172">
        <f>IF(ISNUMBER('将来負担比率（分子）の構造'!M$53), IF('将来負担比率（分子）の構造'!M$53 &lt; 0, 0, '将来負担比率（分子）の構造'!M$53), NA())</f>
        <v>261932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4513</v>
      </c>
      <c r="C72" s="176">
        <f>基金残高に係る経年分析!G55</f>
        <v>3487</v>
      </c>
      <c r="D72" s="176">
        <f>基金残高に係る経年分析!H55</f>
        <v>9239</v>
      </c>
    </row>
    <row r="73" spans="1:16" x14ac:dyDescent="0.2">
      <c r="A73" s="175" t="s">
        <v>78</v>
      </c>
      <c r="B73" s="176">
        <f>基金残高に係る経年分析!F56</f>
        <v>33</v>
      </c>
      <c r="C73" s="176">
        <f>基金残高に係る経年分析!G56</f>
        <v>34</v>
      </c>
      <c r="D73" s="176">
        <f>基金残高に係る経年分析!H56</f>
        <v>36</v>
      </c>
    </row>
    <row r="74" spans="1:16" x14ac:dyDescent="0.2">
      <c r="A74" s="175" t="s">
        <v>79</v>
      </c>
      <c r="B74" s="176">
        <f>基金残高に係る経年分析!F57</f>
        <v>1670</v>
      </c>
      <c r="C74" s="176">
        <f>基金残高に係る経年分析!G57</f>
        <v>1924</v>
      </c>
      <c r="D74" s="176">
        <f>基金残高に係る経年分析!H57</f>
        <v>1916</v>
      </c>
    </row>
  </sheetData>
  <sheetProtection algorithmName="SHA-512" hashValue="I8RN/sJuJ9EKu/9MHI7zDDJjMRUWGoplMNx29gGcMgkU8vFbY+Zc1He8xluS54QCt5BZOK1LXSTKc9cfjYj/Ag==" saltValue="eTFcEPSUyIaY5MYxst9VMg==" spinCount="100000" sheet="1" objects="1" scenarios="1"/>
  <customSheetViews>
    <customSheetView guid="{429B5E3C-36D8-432F-89F2-0994BE4DD31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2"/>
  <cols>
    <col min="1" max="1" width="1.6328125" style="202" customWidth="1"/>
    <col min="2" max="2" width="2.36328125" style="202" customWidth="1"/>
    <col min="3" max="16" width="2.6328125" style="202" customWidth="1"/>
    <col min="17" max="17" width="2.36328125" style="202" customWidth="1"/>
    <col min="18" max="95" width="1.6328125" style="202" customWidth="1"/>
    <col min="96" max="133" width="1.6328125" style="212" customWidth="1"/>
    <col min="134" max="143" width="1.6328125" style="202" customWidth="1"/>
    <col min="144" max="16384" width="0" style="202" hidden="1"/>
  </cols>
  <sheetData>
    <row r="1" spans="2:143" ht="22.5" customHeight="1" thickBot="1" x14ac:dyDescent="0.2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746" t="s">
        <v>500</v>
      </c>
      <c r="DI1" s="747"/>
      <c r="DJ1" s="747"/>
      <c r="DK1" s="747"/>
      <c r="DL1" s="747"/>
      <c r="DM1" s="747"/>
      <c r="DN1" s="748"/>
      <c r="DO1" s="202"/>
      <c r="DP1" s="746" t="s">
        <v>174</v>
      </c>
      <c r="DQ1" s="747"/>
      <c r="DR1" s="747"/>
      <c r="DS1" s="747"/>
      <c r="DT1" s="747"/>
      <c r="DU1" s="747"/>
      <c r="DV1" s="747"/>
      <c r="DW1" s="747"/>
      <c r="DX1" s="747"/>
      <c r="DY1" s="747"/>
      <c r="DZ1" s="747"/>
      <c r="EA1" s="747"/>
      <c r="EB1" s="747"/>
      <c r="EC1" s="748"/>
      <c r="ED1" s="200"/>
      <c r="EE1" s="200"/>
      <c r="EF1" s="200"/>
      <c r="EG1" s="200"/>
      <c r="EH1" s="200"/>
      <c r="EI1" s="200"/>
      <c r="EJ1" s="200"/>
      <c r="EK1" s="200"/>
      <c r="EL1" s="200"/>
      <c r="EM1" s="200"/>
    </row>
    <row r="2" spans="2:143" ht="22.5" customHeight="1" x14ac:dyDescent="0.2">
      <c r="B2" s="203" t="s">
        <v>175</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2">
      <c r="B3" s="688" t="s">
        <v>176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177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178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179</v>
      </c>
      <c r="S4" s="689"/>
      <c r="T4" s="689"/>
      <c r="U4" s="689"/>
      <c r="V4" s="689"/>
      <c r="W4" s="689"/>
      <c r="X4" s="689"/>
      <c r="Y4" s="690"/>
      <c r="Z4" s="688" t="s">
        <v>180</v>
      </c>
      <c r="AA4" s="689"/>
      <c r="AB4" s="689"/>
      <c r="AC4" s="690"/>
      <c r="AD4" s="688" t="s">
        <v>181</v>
      </c>
      <c r="AE4" s="689"/>
      <c r="AF4" s="689"/>
      <c r="AG4" s="689"/>
      <c r="AH4" s="689"/>
      <c r="AI4" s="689"/>
      <c r="AJ4" s="689"/>
      <c r="AK4" s="690"/>
      <c r="AL4" s="688" t="s">
        <v>180</v>
      </c>
      <c r="AM4" s="689"/>
      <c r="AN4" s="689"/>
      <c r="AO4" s="690"/>
      <c r="AP4" s="749" t="s">
        <v>182</v>
      </c>
      <c r="AQ4" s="749"/>
      <c r="AR4" s="749"/>
      <c r="AS4" s="749"/>
      <c r="AT4" s="749"/>
      <c r="AU4" s="749"/>
      <c r="AV4" s="749"/>
      <c r="AW4" s="749"/>
      <c r="AX4" s="749"/>
      <c r="AY4" s="749"/>
      <c r="AZ4" s="749"/>
      <c r="BA4" s="749"/>
      <c r="BB4" s="749"/>
      <c r="BC4" s="749"/>
      <c r="BD4" s="749"/>
      <c r="BE4" s="749"/>
      <c r="BF4" s="749"/>
      <c r="BG4" s="749" t="s">
        <v>183</v>
      </c>
      <c r="BH4" s="749"/>
      <c r="BI4" s="749"/>
      <c r="BJ4" s="749"/>
      <c r="BK4" s="749"/>
      <c r="BL4" s="749"/>
      <c r="BM4" s="749"/>
      <c r="BN4" s="749"/>
      <c r="BO4" s="749" t="s">
        <v>180</v>
      </c>
      <c r="BP4" s="749"/>
      <c r="BQ4" s="749"/>
      <c r="BR4" s="749"/>
      <c r="BS4" s="749" t="s">
        <v>184</v>
      </c>
      <c r="BT4" s="749"/>
      <c r="BU4" s="749"/>
      <c r="BV4" s="749"/>
      <c r="BW4" s="749"/>
      <c r="BX4" s="749"/>
      <c r="BY4" s="749"/>
      <c r="BZ4" s="749"/>
      <c r="CA4" s="749"/>
      <c r="CB4" s="749"/>
      <c r="CD4" s="731" t="s">
        <v>185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57" customFormat="1" ht="11.25" customHeight="1" x14ac:dyDescent="0.2">
      <c r="B5" s="695" t="s">
        <v>186</v>
      </c>
      <c r="C5" s="696"/>
      <c r="D5" s="696"/>
      <c r="E5" s="696"/>
      <c r="F5" s="696"/>
      <c r="G5" s="696"/>
      <c r="H5" s="696"/>
      <c r="I5" s="696"/>
      <c r="J5" s="696"/>
      <c r="K5" s="696"/>
      <c r="L5" s="696"/>
      <c r="M5" s="696"/>
      <c r="N5" s="696"/>
      <c r="O5" s="696"/>
      <c r="P5" s="696"/>
      <c r="Q5" s="697"/>
      <c r="R5" s="682">
        <v>132094399</v>
      </c>
      <c r="S5" s="683"/>
      <c r="T5" s="683"/>
      <c r="U5" s="683"/>
      <c r="V5" s="683"/>
      <c r="W5" s="683"/>
      <c r="X5" s="683"/>
      <c r="Y5" s="726"/>
      <c r="Z5" s="744">
        <v>29.3</v>
      </c>
      <c r="AA5" s="744"/>
      <c r="AB5" s="744"/>
      <c r="AC5" s="744"/>
      <c r="AD5" s="745">
        <v>124214497</v>
      </c>
      <c r="AE5" s="745"/>
      <c r="AF5" s="745"/>
      <c r="AG5" s="745"/>
      <c r="AH5" s="745"/>
      <c r="AI5" s="745"/>
      <c r="AJ5" s="745"/>
      <c r="AK5" s="745"/>
      <c r="AL5" s="727">
        <v>55</v>
      </c>
      <c r="AM5" s="700"/>
      <c r="AN5" s="700"/>
      <c r="AO5" s="728"/>
      <c r="AP5" s="695" t="s">
        <v>187</v>
      </c>
      <c r="AQ5" s="696"/>
      <c r="AR5" s="696"/>
      <c r="AS5" s="696"/>
      <c r="AT5" s="696"/>
      <c r="AU5" s="696"/>
      <c r="AV5" s="696"/>
      <c r="AW5" s="696"/>
      <c r="AX5" s="696"/>
      <c r="AY5" s="696"/>
      <c r="AZ5" s="696"/>
      <c r="BA5" s="696"/>
      <c r="BB5" s="696"/>
      <c r="BC5" s="696"/>
      <c r="BD5" s="696"/>
      <c r="BE5" s="696"/>
      <c r="BF5" s="697"/>
      <c r="BG5" s="629">
        <v>119501976</v>
      </c>
      <c r="BH5" s="630"/>
      <c r="BI5" s="630"/>
      <c r="BJ5" s="630"/>
      <c r="BK5" s="630"/>
      <c r="BL5" s="630"/>
      <c r="BM5" s="630"/>
      <c r="BN5" s="631"/>
      <c r="BO5" s="656">
        <v>90.5</v>
      </c>
      <c r="BP5" s="656"/>
      <c r="BQ5" s="656"/>
      <c r="BR5" s="656"/>
      <c r="BS5" s="657">
        <v>1797974</v>
      </c>
      <c r="BT5" s="657"/>
      <c r="BU5" s="657"/>
      <c r="BV5" s="657"/>
      <c r="BW5" s="657"/>
      <c r="BX5" s="657"/>
      <c r="BY5" s="657"/>
      <c r="BZ5" s="657"/>
      <c r="CA5" s="657"/>
      <c r="CB5" s="715"/>
      <c r="CD5" s="731" t="s">
        <v>182</v>
      </c>
      <c r="CE5" s="732"/>
      <c r="CF5" s="732"/>
      <c r="CG5" s="732"/>
      <c r="CH5" s="732"/>
      <c r="CI5" s="732"/>
      <c r="CJ5" s="732"/>
      <c r="CK5" s="732"/>
      <c r="CL5" s="732"/>
      <c r="CM5" s="732"/>
      <c r="CN5" s="732"/>
      <c r="CO5" s="732"/>
      <c r="CP5" s="732"/>
      <c r="CQ5" s="733"/>
      <c r="CR5" s="731" t="s">
        <v>188</v>
      </c>
      <c r="CS5" s="732"/>
      <c r="CT5" s="732"/>
      <c r="CU5" s="732"/>
      <c r="CV5" s="732"/>
      <c r="CW5" s="732"/>
      <c r="CX5" s="732"/>
      <c r="CY5" s="733"/>
      <c r="CZ5" s="731" t="s">
        <v>180</v>
      </c>
      <c r="DA5" s="732"/>
      <c r="DB5" s="732"/>
      <c r="DC5" s="733"/>
      <c r="DD5" s="731" t="s">
        <v>189</v>
      </c>
      <c r="DE5" s="732"/>
      <c r="DF5" s="732"/>
      <c r="DG5" s="732"/>
      <c r="DH5" s="732"/>
      <c r="DI5" s="732"/>
      <c r="DJ5" s="732"/>
      <c r="DK5" s="732"/>
      <c r="DL5" s="732"/>
      <c r="DM5" s="732"/>
      <c r="DN5" s="732"/>
      <c r="DO5" s="732"/>
      <c r="DP5" s="733"/>
      <c r="DQ5" s="731" t="s">
        <v>190</v>
      </c>
      <c r="DR5" s="732"/>
      <c r="DS5" s="732"/>
      <c r="DT5" s="732"/>
      <c r="DU5" s="732"/>
      <c r="DV5" s="732"/>
      <c r="DW5" s="732"/>
      <c r="DX5" s="732"/>
      <c r="DY5" s="732"/>
      <c r="DZ5" s="732"/>
      <c r="EA5" s="732"/>
      <c r="EB5" s="732"/>
      <c r="EC5" s="733"/>
    </row>
    <row r="6" spans="2:143" ht="11.25" customHeight="1" x14ac:dyDescent="0.2">
      <c r="B6" s="626" t="s">
        <v>191</v>
      </c>
      <c r="C6" s="627"/>
      <c r="D6" s="627"/>
      <c r="E6" s="627"/>
      <c r="F6" s="627"/>
      <c r="G6" s="627"/>
      <c r="H6" s="627"/>
      <c r="I6" s="627"/>
      <c r="J6" s="627"/>
      <c r="K6" s="627"/>
      <c r="L6" s="627"/>
      <c r="M6" s="627"/>
      <c r="N6" s="627"/>
      <c r="O6" s="627"/>
      <c r="P6" s="627"/>
      <c r="Q6" s="628"/>
      <c r="R6" s="629">
        <v>3282825</v>
      </c>
      <c r="S6" s="630"/>
      <c r="T6" s="630"/>
      <c r="U6" s="630"/>
      <c r="V6" s="630"/>
      <c r="W6" s="630"/>
      <c r="X6" s="630"/>
      <c r="Y6" s="631"/>
      <c r="Z6" s="656">
        <v>0.7</v>
      </c>
      <c r="AA6" s="656"/>
      <c r="AB6" s="656"/>
      <c r="AC6" s="656"/>
      <c r="AD6" s="657">
        <v>3282825</v>
      </c>
      <c r="AE6" s="657"/>
      <c r="AF6" s="657"/>
      <c r="AG6" s="657"/>
      <c r="AH6" s="657"/>
      <c r="AI6" s="657"/>
      <c r="AJ6" s="657"/>
      <c r="AK6" s="657"/>
      <c r="AL6" s="632">
        <v>1.5</v>
      </c>
      <c r="AM6" s="633"/>
      <c r="AN6" s="633"/>
      <c r="AO6" s="658"/>
      <c r="AP6" s="626" t="s">
        <v>192</v>
      </c>
      <c r="AQ6" s="627"/>
      <c r="AR6" s="627"/>
      <c r="AS6" s="627"/>
      <c r="AT6" s="627"/>
      <c r="AU6" s="627"/>
      <c r="AV6" s="627"/>
      <c r="AW6" s="627"/>
      <c r="AX6" s="627"/>
      <c r="AY6" s="627"/>
      <c r="AZ6" s="627"/>
      <c r="BA6" s="627"/>
      <c r="BB6" s="627"/>
      <c r="BC6" s="627"/>
      <c r="BD6" s="627"/>
      <c r="BE6" s="627"/>
      <c r="BF6" s="628"/>
      <c r="BG6" s="629">
        <v>119501976</v>
      </c>
      <c r="BH6" s="630"/>
      <c r="BI6" s="630"/>
      <c r="BJ6" s="630"/>
      <c r="BK6" s="630"/>
      <c r="BL6" s="630"/>
      <c r="BM6" s="630"/>
      <c r="BN6" s="631"/>
      <c r="BO6" s="656">
        <v>90.5</v>
      </c>
      <c r="BP6" s="656"/>
      <c r="BQ6" s="656"/>
      <c r="BR6" s="656"/>
      <c r="BS6" s="657">
        <v>1797974</v>
      </c>
      <c r="BT6" s="657"/>
      <c r="BU6" s="657"/>
      <c r="BV6" s="657"/>
      <c r="BW6" s="657"/>
      <c r="BX6" s="657"/>
      <c r="BY6" s="657"/>
      <c r="BZ6" s="657"/>
      <c r="CA6" s="657"/>
      <c r="CB6" s="715"/>
      <c r="CD6" s="685" t="s">
        <v>193</v>
      </c>
      <c r="CE6" s="686"/>
      <c r="CF6" s="686"/>
      <c r="CG6" s="686"/>
      <c r="CH6" s="686"/>
      <c r="CI6" s="686"/>
      <c r="CJ6" s="686"/>
      <c r="CK6" s="686"/>
      <c r="CL6" s="686"/>
      <c r="CM6" s="686"/>
      <c r="CN6" s="686"/>
      <c r="CO6" s="686"/>
      <c r="CP6" s="686"/>
      <c r="CQ6" s="687"/>
      <c r="CR6" s="629">
        <v>935000</v>
      </c>
      <c r="CS6" s="630"/>
      <c r="CT6" s="630"/>
      <c r="CU6" s="630"/>
      <c r="CV6" s="630"/>
      <c r="CW6" s="630"/>
      <c r="CX6" s="630"/>
      <c r="CY6" s="631"/>
      <c r="CZ6" s="727">
        <v>0.2</v>
      </c>
      <c r="DA6" s="700"/>
      <c r="DB6" s="700"/>
      <c r="DC6" s="730"/>
      <c r="DD6" s="635" t="s">
        <v>114</v>
      </c>
      <c r="DE6" s="630"/>
      <c r="DF6" s="630"/>
      <c r="DG6" s="630"/>
      <c r="DH6" s="630"/>
      <c r="DI6" s="630"/>
      <c r="DJ6" s="630"/>
      <c r="DK6" s="630"/>
      <c r="DL6" s="630"/>
      <c r="DM6" s="630"/>
      <c r="DN6" s="630"/>
      <c r="DO6" s="630"/>
      <c r="DP6" s="631"/>
      <c r="DQ6" s="635">
        <v>934832</v>
      </c>
      <c r="DR6" s="630"/>
      <c r="DS6" s="630"/>
      <c r="DT6" s="630"/>
      <c r="DU6" s="630"/>
      <c r="DV6" s="630"/>
      <c r="DW6" s="630"/>
      <c r="DX6" s="630"/>
      <c r="DY6" s="630"/>
      <c r="DZ6" s="630"/>
      <c r="EA6" s="630"/>
      <c r="EB6" s="630"/>
      <c r="EC6" s="670"/>
    </row>
    <row r="7" spans="2:143" ht="11.25" customHeight="1" x14ac:dyDescent="0.2">
      <c r="B7" s="626" t="s">
        <v>194</v>
      </c>
      <c r="C7" s="627"/>
      <c r="D7" s="627"/>
      <c r="E7" s="627"/>
      <c r="F7" s="627"/>
      <c r="G7" s="627"/>
      <c r="H7" s="627"/>
      <c r="I7" s="627"/>
      <c r="J7" s="627"/>
      <c r="K7" s="627"/>
      <c r="L7" s="627"/>
      <c r="M7" s="627"/>
      <c r="N7" s="627"/>
      <c r="O7" s="627"/>
      <c r="P7" s="627"/>
      <c r="Q7" s="628"/>
      <c r="R7" s="629">
        <v>76658</v>
      </c>
      <c r="S7" s="630"/>
      <c r="T7" s="630"/>
      <c r="U7" s="630"/>
      <c r="V7" s="630"/>
      <c r="W7" s="630"/>
      <c r="X7" s="630"/>
      <c r="Y7" s="631"/>
      <c r="Z7" s="656">
        <v>0</v>
      </c>
      <c r="AA7" s="656"/>
      <c r="AB7" s="656"/>
      <c r="AC7" s="656"/>
      <c r="AD7" s="657">
        <v>76658</v>
      </c>
      <c r="AE7" s="657"/>
      <c r="AF7" s="657"/>
      <c r="AG7" s="657"/>
      <c r="AH7" s="657"/>
      <c r="AI7" s="657"/>
      <c r="AJ7" s="657"/>
      <c r="AK7" s="657"/>
      <c r="AL7" s="632">
        <v>0</v>
      </c>
      <c r="AM7" s="633"/>
      <c r="AN7" s="633"/>
      <c r="AO7" s="658"/>
      <c r="AP7" s="626" t="s">
        <v>195</v>
      </c>
      <c r="AQ7" s="627"/>
      <c r="AR7" s="627"/>
      <c r="AS7" s="627"/>
      <c r="AT7" s="627"/>
      <c r="AU7" s="627"/>
      <c r="AV7" s="627"/>
      <c r="AW7" s="627"/>
      <c r="AX7" s="627"/>
      <c r="AY7" s="627"/>
      <c r="AZ7" s="627"/>
      <c r="BA7" s="627"/>
      <c r="BB7" s="627"/>
      <c r="BC7" s="627"/>
      <c r="BD7" s="627"/>
      <c r="BE7" s="627"/>
      <c r="BF7" s="628"/>
      <c r="BG7" s="629">
        <v>64187570</v>
      </c>
      <c r="BH7" s="630"/>
      <c r="BI7" s="630"/>
      <c r="BJ7" s="630"/>
      <c r="BK7" s="630"/>
      <c r="BL7" s="630"/>
      <c r="BM7" s="630"/>
      <c r="BN7" s="631"/>
      <c r="BO7" s="656">
        <v>48.6</v>
      </c>
      <c r="BP7" s="656"/>
      <c r="BQ7" s="656"/>
      <c r="BR7" s="656"/>
      <c r="BS7" s="657">
        <v>1797974</v>
      </c>
      <c r="BT7" s="657"/>
      <c r="BU7" s="657"/>
      <c r="BV7" s="657"/>
      <c r="BW7" s="657"/>
      <c r="BX7" s="657"/>
      <c r="BY7" s="657"/>
      <c r="BZ7" s="657"/>
      <c r="CA7" s="657"/>
      <c r="CB7" s="715"/>
      <c r="CD7" s="671" t="s">
        <v>196</v>
      </c>
      <c r="CE7" s="668"/>
      <c r="CF7" s="668"/>
      <c r="CG7" s="668"/>
      <c r="CH7" s="668"/>
      <c r="CI7" s="668"/>
      <c r="CJ7" s="668"/>
      <c r="CK7" s="668"/>
      <c r="CL7" s="668"/>
      <c r="CM7" s="668"/>
      <c r="CN7" s="668"/>
      <c r="CO7" s="668"/>
      <c r="CP7" s="668"/>
      <c r="CQ7" s="669"/>
      <c r="CR7" s="629">
        <v>29243990</v>
      </c>
      <c r="CS7" s="630"/>
      <c r="CT7" s="630"/>
      <c r="CU7" s="630"/>
      <c r="CV7" s="630"/>
      <c r="CW7" s="630"/>
      <c r="CX7" s="630"/>
      <c r="CY7" s="631"/>
      <c r="CZ7" s="656">
        <v>6.7</v>
      </c>
      <c r="DA7" s="656"/>
      <c r="DB7" s="656"/>
      <c r="DC7" s="656"/>
      <c r="DD7" s="635">
        <v>1745454</v>
      </c>
      <c r="DE7" s="630"/>
      <c r="DF7" s="630"/>
      <c r="DG7" s="630"/>
      <c r="DH7" s="630"/>
      <c r="DI7" s="630"/>
      <c r="DJ7" s="630"/>
      <c r="DK7" s="630"/>
      <c r="DL7" s="630"/>
      <c r="DM7" s="630"/>
      <c r="DN7" s="630"/>
      <c r="DO7" s="630"/>
      <c r="DP7" s="631"/>
      <c r="DQ7" s="635">
        <v>24787149</v>
      </c>
      <c r="DR7" s="630"/>
      <c r="DS7" s="630"/>
      <c r="DT7" s="630"/>
      <c r="DU7" s="630"/>
      <c r="DV7" s="630"/>
      <c r="DW7" s="630"/>
      <c r="DX7" s="630"/>
      <c r="DY7" s="630"/>
      <c r="DZ7" s="630"/>
      <c r="EA7" s="630"/>
      <c r="EB7" s="630"/>
      <c r="EC7" s="670"/>
    </row>
    <row r="8" spans="2:143" ht="11.25" customHeight="1" x14ac:dyDescent="0.2">
      <c r="B8" s="626" t="s">
        <v>197</v>
      </c>
      <c r="C8" s="627"/>
      <c r="D8" s="627"/>
      <c r="E8" s="627"/>
      <c r="F8" s="627"/>
      <c r="G8" s="627"/>
      <c r="H8" s="627"/>
      <c r="I8" s="627"/>
      <c r="J8" s="627"/>
      <c r="K8" s="627"/>
      <c r="L8" s="627"/>
      <c r="M8" s="627"/>
      <c r="N8" s="627"/>
      <c r="O8" s="627"/>
      <c r="P8" s="627"/>
      <c r="Q8" s="628"/>
      <c r="R8" s="629">
        <v>633796</v>
      </c>
      <c r="S8" s="630"/>
      <c r="T8" s="630"/>
      <c r="U8" s="630"/>
      <c r="V8" s="630"/>
      <c r="W8" s="630"/>
      <c r="X8" s="630"/>
      <c r="Y8" s="631"/>
      <c r="Z8" s="656">
        <v>0.1</v>
      </c>
      <c r="AA8" s="656"/>
      <c r="AB8" s="656"/>
      <c r="AC8" s="656"/>
      <c r="AD8" s="657">
        <v>633796</v>
      </c>
      <c r="AE8" s="657"/>
      <c r="AF8" s="657"/>
      <c r="AG8" s="657"/>
      <c r="AH8" s="657"/>
      <c r="AI8" s="657"/>
      <c r="AJ8" s="657"/>
      <c r="AK8" s="657"/>
      <c r="AL8" s="632">
        <v>0.3</v>
      </c>
      <c r="AM8" s="633"/>
      <c r="AN8" s="633"/>
      <c r="AO8" s="658"/>
      <c r="AP8" s="626" t="s">
        <v>198</v>
      </c>
      <c r="AQ8" s="627"/>
      <c r="AR8" s="627"/>
      <c r="AS8" s="627"/>
      <c r="AT8" s="627"/>
      <c r="AU8" s="627"/>
      <c r="AV8" s="627"/>
      <c r="AW8" s="627"/>
      <c r="AX8" s="627"/>
      <c r="AY8" s="627"/>
      <c r="AZ8" s="627"/>
      <c r="BA8" s="627"/>
      <c r="BB8" s="627"/>
      <c r="BC8" s="627"/>
      <c r="BD8" s="627"/>
      <c r="BE8" s="627"/>
      <c r="BF8" s="628"/>
      <c r="BG8" s="629">
        <v>1417279</v>
      </c>
      <c r="BH8" s="630"/>
      <c r="BI8" s="630"/>
      <c r="BJ8" s="630"/>
      <c r="BK8" s="630"/>
      <c r="BL8" s="630"/>
      <c r="BM8" s="630"/>
      <c r="BN8" s="631"/>
      <c r="BO8" s="656">
        <v>1.1000000000000001</v>
      </c>
      <c r="BP8" s="656"/>
      <c r="BQ8" s="656"/>
      <c r="BR8" s="656"/>
      <c r="BS8" s="657" t="s">
        <v>114</v>
      </c>
      <c r="BT8" s="657"/>
      <c r="BU8" s="657"/>
      <c r="BV8" s="657"/>
      <c r="BW8" s="657"/>
      <c r="BX8" s="657"/>
      <c r="BY8" s="657"/>
      <c r="BZ8" s="657"/>
      <c r="CA8" s="657"/>
      <c r="CB8" s="715"/>
      <c r="CD8" s="671" t="s">
        <v>199</v>
      </c>
      <c r="CE8" s="668"/>
      <c r="CF8" s="668"/>
      <c r="CG8" s="668"/>
      <c r="CH8" s="668"/>
      <c r="CI8" s="668"/>
      <c r="CJ8" s="668"/>
      <c r="CK8" s="668"/>
      <c r="CL8" s="668"/>
      <c r="CM8" s="668"/>
      <c r="CN8" s="668"/>
      <c r="CO8" s="668"/>
      <c r="CP8" s="668"/>
      <c r="CQ8" s="669"/>
      <c r="CR8" s="629">
        <v>148467668</v>
      </c>
      <c r="CS8" s="630"/>
      <c r="CT8" s="630"/>
      <c r="CU8" s="630"/>
      <c r="CV8" s="630"/>
      <c r="CW8" s="630"/>
      <c r="CX8" s="630"/>
      <c r="CY8" s="631"/>
      <c r="CZ8" s="656">
        <v>33.799999999999997</v>
      </c>
      <c r="DA8" s="656"/>
      <c r="DB8" s="656"/>
      <c r="DC8" s="656"/>
      <c r="DD8" s="635">
        <v>3335876</v>
      </c>
      <c r="DE8" s="630"/>
      <c r="DF8" s="630"/>
      <c r="DG8" s="630"/>
      <c r="DH8" s="630"/>
      <c r="DI8" s="630"/>
      <c r="DJ8" s="630"/>
      <c r="DK8" s="630"/>
      <c r="DL8" s="630"/>
      <c r="DM8" s="630"/>
      <c r="DN8" s="630"/>
      <c r="DO8" s="630"/>
      <c r="DP8" s="631"/>
      <c r="DQ8" s="635">
        <v>66044909</v>
      </c>
      <c r="DR8" s="630"/>
      <c r="DS8" s="630"/>
      <c r="DT8" s="630"/>
      <c r="DU8" s="630"/>
      <c r="DV8" s="630"/>
      <c r="DW8" s="630"/>
      <c r="DX8" s="630"/>
      <c r="DY8" s="630"/>
      <c r="DZ8" s="630"/>
      <c r="EA8" s="630"/>
      <c r="EB8" s="630"/>
      <c r="EC8" s="670"/>
    </row>
    <row r="9" spans="2:143" ht="11.25" customHeight="1" x14ac:dyDescent="0.2">
      <c r="B9" s="626" t="s">
        <v>200</v>
      </c>
      <c r="C9" s="627"/>
      <c r="D9" s="627"/>
      <c r="E9" s="627"/>
      <c r="F9" s="627"/>
      <c r="G9" s="627"/>
      <c r="H9" s="627"/>
      <c r="I9" s="627"/>
      <c r="J9" s="627"/>
      <c r="K9" s="627"/>
      <c r="L9" s="627"/>
      <c r="M9" s="627"/>
      <c r="N9" s="627"/>
      <c r="O9" s="627"/>
      <c r="P9" s="627"/>
      <c r="Q9" s="628"/>
      <c r="R9" s="629">
        <v>670452</v>
      </c>
      <c r="S9" s="630"/>
      <c r="T9" s="630"/>
      <c r="U9" s="630"/>
      <c r="V9" s="630"/>
      <c r="W9" s="630"/>
      <c r="X9" s="630"/>
      <c r="Y9" s="631"/>
      <c r="Z9" s="656">
        <v>0.1</v>
      </c>
      <c r="AA9" s="656"/>
      <c r="AB9" s="656"/>
      <c r="AC9" s="656"/>
      <c r="AD9" s="657">
        <v>670452</v>
      </c>
      <c r="AE9" s="657"/>
      <c r="AF9" s="657"/>
      <c r="AG9" s="657"/>
      <c r="AH9" s="657"/>
      <c r="AI9" s="657"/>
      <c r="AJ9" s="657"/>
      <c r="AK9" s="657"/>
      <c r="AL9" s="632">
        <v>0.3</v>
      </c>
      <c r="AM9" s="633"/>
      <c r="AN9" s="633"/>
      <c r="AO9" s="658"/>
      <c r="AP9" s="626" t="s">
        <v>201</v>
      </c>
      <c r="AQ9" s="627"/>
      <c r="AR9" s="627"/>
      <c r="AS9" s="627"/>
      <c r="AT9" s="627"/>
      <c r="AU9" s="627"/>
      <c r="AV9" s="627"/>
      <c r="AW9" s="627"/>
      <c r="AX9" s="627"/>
      <c r="AY9" s="627"/>
      <c r="AZ9" s="627"/>
      <c r="BA9" s="627"/>
      <c r="BB9" s="627"/>
      <c r="BC9" s="627"/>
      <c r="BD9" s="627"/>
      <c r="BE9" s="627"/>
      <c r="BF9" s="628"/>
      <c r="BG9" s="629">
        <v>53679375</v>
      </c>
      <c r="BH9" s="630"/>
      <c r="BI9" s="630"/>
      <c r="BJ9" s="630"/>
      <c r="BK9" s="630"/>
      <c r="BL9" s="630"/>
      <c r="BM9" s="630"/>
      <c r="BN9" s="631"/>
      <c r="BO9" s="656">
        <v>40.6</v>
      </c>
      <c r="BP9" s="656"/>
      <c r="BQ9" s="656"/>
      <c r="BR9" s="656"/>
      <c r="BS9" s="657" t="s">
        <v>114</v>
      </c>
      <c r="BT9" s="657"/>
      <c r="BU9" s="657"/>
      <c r="BV9" s="657"/>
      <c r="BW9" s="657"/>
      <c r="BX9" s="657"/>
      <c r="BY9" s="657"/>
      <c r="BZ9" s="657"/>
      <c r="CA9" s="657"/>
      <c r="CB9" s="715"/>
      <c r="CD9" s="671" t="s">
        <v>202</v>
      </c>
      <c r="CE9" s="668"/>
      <c r="CF9" s="668"/>
      <c r="CG9" s="668"/>
      <c r="CH9" s="668"/>
      <c r="CI9" s="668"/>
      <c r="CJ9" s="668"/>
      <c r="CK9" s="668"/>
      <c r="CL9" s="668"/>
      <c r="CM9" s="668"/>
      <c r="CN9" s="668"/>
      <c r="CO9" s="668"/>
      <c r="CP9" s="668"/>
      <c r="CQ9" s="669"/>
      <c r="CR9" s="629">
        <v>37801940</v>
      </c>
      <c r="CS9" s="630"/>
      <c r="CT9" s="630"/>
      <c r="CU9" s="630"/>
      <c r="CV9" s="630"/>
      <c r="CW9" s="630"/>
      <c r="CX9" s="630"/>
      <c r="CY9" s="631"/>
      <c r="CZ9" s="656">
        <v>8.6</v>
      </c>
      <c r="DA9" s="656"/>
      <c r="DB9" s="656"/>
      <c r="DC9" s="656"/>
      <c r="DD9" s="635">
        <v>705617</v>
      </c>
      <c r="DE9" s="630"/>
      <c r="DF9" s="630"/>
      <c r="DG9" s="630"/>
      <c r="DH9" s="630"/>
      <c r="DI9" s="630"/>
      <c r="DJ9" s="630"/>
      <c r="DK9" s="630"/>
      <c r="DL9" s="630"/>
      <c r="DM9" s="630"/>
      <c r="DN9" s="630"/>
      <c r="DO9" s="630"/>
      <c r="DP9" s="631"/>
      <c r="DQ9" s="635">
        <v>23582626</v>
      </c>
      <c r="DR9" s="630"/>
      <c r="DS9" s="630"/>
      <c r="DT9" s="630"/>
      <c r="DU9" s="630"/>
      <c r="DV9" s="630"/>
      <c r="DW9" s="630"/>
      <c r="DX9" s="630"/>
      <c r="DY9" s="630"/>
      <c r="DZ9" s="630"/>
      <c r="EA9" s="630"/>
      <c r="EB9" s="630"/>
      <c r="EC9" s="670"/>
    </row>
    <row r="10" spans="2:143" ht="11.25" customHeight="1" x14ac:dyDescent="0.2">
      <c r="B10" s="626" t="s">
        <v>203</v>
      </c>
      <c r="C10" s="627"/>
      <c r="D10" s="627"/>
      <c r="E10" s="627"/>
      <c r="F10" s="627"/>
      <c r="G10" s="627"/>
      <c r="H10" s="627"/>
      <c r="I10" s="627"/>
      <c r="J10" s="627"/>
      <c r="K10" s="627"/>
      <c r="L10" s="627"/>
      <c r="M10" s="627"/>
      <c r="N10" s="627"/>
      <c r="O10" s="627"/>
      <c r="P10" s="627"/>
      <c r="Q10" s="628"/>
      <c r="R10" s="629">
        <v>109638</v>
      </c>
      <c r="S10" s="630"/>
      <c r="T10" s="630"/>
      <c r="U10" s="630"/>
      <c r="V10" s="630"/>
      <c r="W10" s="630"/>
      <c r="X10" s="630"/>
      <c r="Y10" s="631"/>
      <c r="Z10" s="656">
        <v>0</v>
      </c>
      <c r="AA10" s="656"/>
      <c r="AB10" s="656"/>
      <c r="AC10" s="656"/>
      <c r="AD10" s="657">
        <v>109638</v>
      </c>
      <c r="AE10" s="657"/>
      <c r="AF10" s="657"/>
      <c r="AG10" s="657"/>
      <c r="AH10" s="657"/>
      <c r="AI10" s="657"/>
      <c r="AJ10" s="657"/>
      <c r="AK10" s="657"/>
      <c r="AL10" s="632">
        <v>0</v>
      </c>
      <c r="AM10" s="633"/>
      <c r="AN10" s="633"/>
      <c r="AO10" s="658"/>
      <c r="AP10" s="626" t="s">
        <v>204</v>
      </c>
      <c r="AQ10" s="627"/>
      <c r="AR10" s="627"/>
      <c r="AS10" s="627"/>
      <c r="AT10" s="627"/>
      <c r="AU10" s="627"/>
      <c r="AV10" s="627"/>
      <c r="AW10" s="627"/>
      <c r="AX10" s="627"/>
      <c r="AY10" s="627"/>
      <c r="AZ10" s="627"/>
      <c r="BA10" s="627"/>
      <c r="BB10" s="627"/>
      <c r="BC10" s="627"/>
      <c r="BD10" s="627"/>
      <c r="BE10" s="627"/>
      <c r="BF10" s="628"/>
      <c r="BG10" s="629">
        <v>2708116</v>
      </c>
      <c r="BH10" s="630"/>
      <c r="BI10" s="630"/>
      <c r="BJ10" s="630"/>
      <c r="BK10" s="630"/>
      <c r="BL10" s="630"/>
      <c r="BM10" s="630"/>
      <c r="BN10" s="631"/>
      <c r="BO10" s="656">
        <v>2.1</v>
      </c>
      <c r="BP10" s="656"/>
      <c r="BQ10" s="656"/>
      <c r="BR10" s="656"/>
      <c r="BS10" s="657" t="s">
        <v>114</v>
      </c>
      <c r="BT10" s="657"/>
      <c r="BU10" s="657"/>
      <c r="BV10" s="657"/>
      <c r="BW10" s="657"/>
      <c r="BX10" s="657"/>
      <c r="BY10" s="657"/>
      <c r="BZ10" s="657"/>
      <c r="CA10" s="657"/>
      <c r="CB10" s="715"/>
      <c r="CD10" s="671" t="s">
        <v>205</v>
      </c>
      <c r="CE10" s="668"/>
      <c r="CF10" s="668"/>
      <c r="CG10" s="668"/>
      <c r="CH10" s="668"/>
      <c r="CI10" s="668"/>
      <c r="CJ10" s="668"/>
      <c r="CK10" s="668"/>
      <c r="CL10" s="668"/>
      <c r="CM10" s="668"/>
      <c r="CN10" s="668"/>
      <c r="CO10" s="668"/>
      <c r="CP10" s="668"/>
      <c r="CQ10" s="669"/>
      <c r="CR10" s="629">
        <v>1471375</v>
      </c>
      <c r="CS10" s="630"/>
      <c r="CT10" s="630"/>
      <c r="CU10" s="630"/>
      <c r="CV10" s="630"/>
      <c r="CW10" s="630"/>
      <c r="CX10" s="630"/>
      <c r="CY10" s="631"/>
      <c r="CZ10" s="656">
        <v>0.3</v>
      </c>
      <c r="DA10" s="656"/>
      <c r="DB10" s="656"/>
      <c r="DC10" s="656"/>
      <c r="DD10" s="635" t="s">
        <v>114</v>
      </c>
      <c r="DE10" s="630"/>
      <c r="DF10" s="630"/>
      <c r="DG10" s="630"/>
      <c r="DH10" s="630"/>
      <c r="DI10" s="630"/>
      <c r="DJ10" s="630"/>
      <c r="DK10" s="630"/>
      <c r="DL10" s="630"/>
      <c r="DM10" s="630"/>
      <c r="DN10" s="630"/>
      <c r="DO10" s="630"/>
      <c r="DP10" s="631"/>
      <c r="DQ10" s="635">
        <v>833901</v>
      </c>
      <c r="DR10" s="630"/>
      <c r="DS10" s="630"/>
      <c r="DT10" s="630"/>
      <c r="DU10" s="630"/>
      <c r="DV10" s="630"/>
      <c r="DW10" s="630"/>
      <c r="DX10" s="630"/>
      <c r="DY10" s="630"/>
      <c r="DZ10" s="630"/>
      <c r="EA10" s="630"/>
      <c r="EB10" s="630"/>
      <c r="EC10" s="670"/>
    </row>
    <row r="11" spans="2:143" ht="11.25" customHeight="1" x14ac:dyDescent="0.2">
      <c r="B11" s="626" t="s">
        <v>206</v>
      </c>
      <c r="C11" s="627"/>
      <c r="D11" s="627"/>
      <c r="E11" s="627"/>
      <c r="F11" s="627"/>
      <c r="G11" s="627"/>
      <c r="H11" s="627"/>
      <c r="I11" s="627"/>
      <c r="J11" s="627"/>
      <c r="K11" s="627"/>
      <c r="L11" s="627"/>
      <c r="M11" s="627"/>
      <c r="N11" s="627"/>
      <c r="O11" s="627"/>
      <c r="P11" s="627"/>
      <c r="Q11" s="628"/>
      <c r="R11" s="629">
        <v>19501622</v>
      </c>
      <c r="S11" s="630"/>
      <c r="T11" s="630"/>
      <c r="U11" s="630"/>
      <c r="V11" s="630"/>
      <c r="W11" s="630"/>
      <c r="X11" s="630"/>
      <c r="Y11" s="631"/>
      <c r="Z11" s="632">
        <v>4.3</v>
      </c>
      <c r="AA11" s="633"/>
      <c r="AB11" s="633"/>
      <c r="AC11" s="634"/>
      <c r="AD11" s="635">
        <v>19501622</v>
      </c>
      <c r="AE11" s="630"/>
      <c r="AF11" s="630"/>
      <c r="AG11" s="630"/>
      <c r="AH11" s="630"/>
      <c r="AI11" s="630"/>
      <c r="AJ11" s="630"/>
      <c r="AK11" s="631"/>
      <c r="AL11" s="632">
        <v>8.6</v>
      </c>
      <c r="AM11" s="633"/>
      <c r="AN11" s="633"/>
      <c r="AO11" s="658"/>
      <c r="AP11" s="626" t="s">
        <v>207</v>
      </c>
      <c r="AQ11" s="627"/>
      <c r="AR11" s="627"/>
      <c r="AS11" s="627"/>
      <c r="AT11" s="627"/>
      <c r="AU11" s="627"/>
      <c r="AV11" s="627"/>
      <c r="AW11" s="627"/>
      <c r="AX11" s="627"/>
      <c r="AY11" s="627"/>
      <c r="AZ11" s="627"/>
      <c r="BA11" s="627"/>
      <c r="BB11" s="627"/>
      <c r="BC11" s="627"/>
      <c r="BD11" s="627"/>
      <c r="BE11" s="627"/>
      <c r="BF11" s="628"/>
      <c r="BG11" s="629">
        <v>6382800</v>
      </c>
      <c r="BH11" s="630"/>
      <c r="BI11" s="630"/>
      <c r="BJ11" s="630"/>
      <c r="BK11" s="630"/>
      <c r="BL11" s="630"/>
      <c r="BM11" s="630"/>
      <c r="BN11" s="631"/>
      <c r="BO11" s="656">
        <v>4.8</v>
      </c>
      <c r="BP11" s="656"/>
      <c r="BQ11" s="656"/>
      <c r="BR11" s="656"/>
      <c r="BS11" s="657">
        <v>1797974</v>
      </c>
      <c r="BT11" s="657"/>
      <c r="BU11" s="657"/>
      <c r="BV11" s="657"/>
      <c r="BW11" s="657"/>
      <c r="BX11" s="657"/>
      <c r="BY11" s="657"/>
      <c r="BZ11" s="657"/>
      <c r="CA11" s="657"/>
      <c r="CB11" s="715"/>
      <c r="CD11" s="671" t="s">
        <v>208</v>
      </c>
      <c r="CE11" s="668"/>
      <c r="CF11" s="668"/>
      <c r="CG11" s="668"/>
      <c r="CH11" s="668"/>
      <c r="CI11" s="668"/>
      <c r="CJ11" s="668"/>
      <c r="CK11" s="668"/>
      <c r="CL11" s="668"/>
      <c r="CM11" s="668"/>
      <c r="CN11" s="668"/>
      <c r="CO11" s="668"/>
      <c r="CP11" s="668"/>
      <c r="CQ11" s="669"/>
      <c r="CR11" s="629">
        <v>6979166</v>
      </c>
      <c r="CS11" s="630"/>
      <c r="CT11" s="630"/>
      <c r="CU11" s="630"/>
      <c r="CV11" s="630"/>
      <c r="CW11" s="630"/>
      <c r="CX11" s="630"/>
      <c r="CY11" s="631"/>
      <c r="CZ11" s="656">
        <v>1.6</v>
      </c>
      <c r="DA11" s="656"/>
      <c r="DB11" s="656"/>
      <c r="DC11" s="656"/>
      <c r="DD11" s="635">
        <v>1230991</v>
      </c>
      <c r="DE11" s="630"/>
      <c r="DF11" s="630"/>
      <c r="DG11" s="630"/>
      <c r="DH11" s="630"/>
      <c r="DI11" s="630"/>
      <c r="DJ11" s="630"/>
      <c r="DK11" s="630"/>
      <c r="DL11" s="630"/>
      <c r="DM11" s="630"/>
      <c r="DN11" s="630"/>
      <c r="DO11" s="630"/>
      <c r="DP11" s="631"/>
      <c r="DQ11" s="635">
        <v>3863775</v>
      </c>
      <c r="DR11" s="630"/>
      <c r="DS11" s="630"/>
      <c r="DT11" s="630"/>
      <c r="DU11" s="630"/>
      <c r="DV11" s="630"/>
      <c r="DW11" s="630"/>
      <c r="DX11" s="630"/>
      <c r="DY11" s="630"/>
      <c r="DZ11" s="630"/>
      <c r="EA11" s="630"/>
      <c r="EB11" s="630"/>
      <c r="EC11" s="670"/>
    </row>
    <row r="12" spans="2:143" ht="11.25" customHeight="1" x14ac:dyDescent="0.2">
      <c r="B12" s="626" t="s">
        <v>209</v>
      </c>
      <c r="C12" s="627"/>
      <c r="D12" s="627"/>
      <c r="E12" s="627"/>
      <c r="F12" s="627"/>
      <c r="G12" s="627"/>
      <c r="H12" s="627"/>
      <c r="I12" s="627"/>
      <c r="J12" s="627"/>
      <c r="K12" s="627"/>
      <c r="L12" s="627"/>
      <c r="M12" s="627"/>
      <c r="N12" s="627"/>
      <c r="O12" s="627"/>
      <c r="P12" s="627"/>
      <c r="Q12" s="628"/>
      <c r="R12" s="629">
        <v>17441</v>
      </c>
      <c r="S12" s="630"/>
      <c r="T12" s="630"/>
      <c r="U12" s="630"/>
      <c r="V12" s="630"/>
      <c r="W12" s="630"/>
      <c r="X12" s="630"/>
      <c r="Y12" s="631"/>
      <c r="Z12" s="656">
        <v>0</v>
      </c>
      <c r="AA12" s="656"/>
      <c r="AB12" s="656"/>
      <c r="AC12" s="656"/>
      <c r="AD12" s="657">
        <v>17441</v>
      </c>
      <c r="AE12" s="657"/>
      <c r="AF12" s="657"/>
      <c r="AG12" s="657"/>
      <c r="AH12" s="657"/>
      <c r="AI12" s="657"/>
      <c r="AJ12" s="657"/>
      <c r="AK12" s="657"/>
      <c r="AL12" s="632">
        <v>0</v>
      </c>
      <c r="AM12" s="633"/>
      <c r="AN12" s="633"/>
      <c r="AO12" s="658"/>
      <c r="AP12" s="626" t="s">
        <v>210</v>
      </c>
      <c r="AQ12" s="627"/>
      <c r="AR12" s="627"/>
      <c r="AS12" s="627"/>
      <c r="AT12" s="627"/>
      <c r="AU12" s="627"/>
      <c r="AV12" s="627"/>
      <c r="AW12" s="627"/>
      <c r="AX12" s="627"/>
      <c r="AY12" s="627"/>
      <c r="AZ12" s="627"/>
      <c r="BA12" s="627"/>
      <c r="BB12" s="627"/>
      <c r="BC12" s="627"/>
      <c r="BD12" s="627"/>
      <c r="BE12" s="627"/>
      <c r="BF12" s="628"/>
      <c r="BG12" s="629">
        <v>47966234</v>
      </c>
      <c r="BH12" s="630"/>
      <c r="BI12" s="630"/>
      <c r="BJ12" s="630"/>
      <c r="BK12" s="630"/>
      <c r="BL12" s="630"/>
      <c r="BM12" s="630"/>
      <c r="BN12" s="631"/>
      <c r="BO12" s="656">
        <v>36.299999999999997</v>
      </c>
      <c r="BP12" s="656"/>
      <c r="BQ12" s="656"/>
      <c r="BR12" s="656"/>
      <c r="BS12" s="657" t="s">
        <v>480</v>
      </c>
      <c r="BT12" s="657"/>
      <c r="BU12" s="657"/>
      <c r="BV12" s="657"/>
      <c r="BW12" s="657"/>
      <c r="BX12" s="657"/>
      <c r="BY12" s="657"/>
      <c r="BZ12" s="657"/>
      <c r="CA12" s="657"/>
      <c r="CB12" s="715"/>
      <c r="CD12" s="671" t="s">
        <v>211</v>
      </c>
      <c r="CE12" s="668"/>
      <c r="CF12" s="668"/>
      <c r="CG12" s="668"/>
      <c r="CH12" s="668"/>
      <c r="CI12" s="668"/>
      <c r="CJ12" s="668"/>
      <c r="CK12" s="668"/>
      <c r="CL12" s="668"/>
      <c r="CM12" s="668"/>
      <c r="CN12" s="668"/>
      <c r="CO12" s="668"/>
      <c r="CP12" s="668"/>
      <c r="CQ12" s="669"/>
      <c r="CR12" s="629">
        <v>17766403</v>
      </c>
      <c r="CS12" s="630"/>
      <c r="CT12" s="630"/>
      <c r="CU12" s="630"/>
      <c r="CV12" s="630"/>
      <c r="CW12" s="630"/>
      <c r="CX12" s="630"/>
      <c r="CY12" s="631"/>
      <c r="CZ12" s="656">
        <v>4</v>
      </c>
      <c r="DA12" s="656"/>
      <c r="DB12" s="656"/>
      <c r="DC12" s="656"/>
      <c r="DD12" s="635">
        <v>578880</v>
      </c>
      <c r="DE12" s="630"/>
      <c r="DF12" s="630"/>
      <c r="DG12" s="630"/>
      <c r="DH12" s="630"/>
      <c r="DI12" s="630"/>
      <c r="DJ12" s="630"/>
      <c r="DK12" s="630"/>
      <c r="DL12" s="630"/>
      <c r="DM12" s="630"/>
      <c r="DN12" s="630"/>
      <c r="DO12" s="630"/>
      <c r="DP12" s="631"/>
      <c r="DQ12" s="635">
        <v>5211322</v>
      </c>
      <c r="DR12" s="630"/>
      <c r="DS12" s="630"/>
      <c r="DT12" s="630"/>
      <c r="DU12" s="630"/>
      <c r="DV12" s="630"/>
      <c r="DW12" s="630"/>
      <c r="DX12" s="630"/>
      <c r="DY12" s="630"/>
      <c r="DZ12" s="630"/>
      <c r="EA12" s="630"/>
      <c r="EB12" s="630"/>
      <c r="EC12" s="670"/>
    </row>
    <row r="13" spans="2:143" ht="11.25" customHeight="1" x14ac:dyDescent="0.2">
      <c r="B13" s="626" t="s">
        <v>212</v>
      </c>
      <c r="C13" s="627"/>
      <c r="D13" s="627"/>
      <c r="E13" s="627"/>
      <c r="F13" s="627"/>
      <c r="G13" s="627"/>
      <c r="H13" s="627"/>
      <c r="I13" s="627"/>
      <c r="J13" s="627"/>
      <c r="K13" s="627"/>
      <c r="L13" s="627"/>
      <c r="M13" s="627"/>
      <c r="N13" s="627"/>
      <c r="O13" s="627"/>
      <c r="P13" s="627"/>
      <c r="Q13" s="628"/>
      <c r="R13" s="629" t="s">
        <v>114</v>
      </c>
      <c r="S13" s="630"/>
      <c r="T13" s="630"/>
      <c r="U13" s="630"/>
      <c r="V13" s="630"/>
      <c r="W13" s="630"/>
      <c r="X13" s="630"/>
      <c r="Y13" s="631"/>
      <c r="Z13" s="656" t="s">
        <v>114</v>
      </c>
      <c r="AA13" s="656"/>
      <c r="AB13" s="656"/>
      <c r="AC13" s="656"/>
      <c r="AD13" s="657" t="s">
        <v>114</v>
      </c>
      <c r="AE13" s="657"/>
      <c r="AF13" s="657"/>
      <c r="AG13" s="657"/>
      <c r="AH13" s="657"/>
      <c r="AI13" s="657"/>
      <c r="AJ13" s="657"/>
      <c r="AK13" s="657"/>
      <c r="AL13" s="632" t="s">
        <v>114</v>
      </c>
      <c r="AM13" s="633"/>
      <c r="AN13" s="633"/>
      <c r="AO13" s="658"/>
      <c r="AP13" s="626" t="s">
        <v>501</v>
      </c>
      <c r="AQ13" s="627"/>
      <c r="AR13" s="627"/>
      <c r="AS13" s="627"/>
      <c r="AT13" s="627"/>
      <c r="AU13" s="627"/>
      <c r="AV13" s="627"/>
      <c r="AW13" s="627"/>
      <c r="AX13" s="627"/>
      <c r="AY13" s="627"/>
      <c r="AZ13" s="627"/>
      <c r="BA13" s="627"/>
      <c r="BB13" s="627"/>
      <c r="BC13" s="627"/>
      <c r="BD13" s="627"/>
      <c r="BE13" s="627"/>
      <c r="BF13" s="628"/>
      <c r="BG13" s="629">
        <v>47761256</v>
      </c>
      <c r="BH13" s="630"/>
      <c r="BI13" s="630"/>
      <c r="BJ13" s="630"/>
      <c r="BK13" s="630"/>
      <c r="BL13" s="630"/>
      <c r="BM13" s="630"/>
      <c r="BN13" s="631"/>
      <c r="BO13" s="656">
        <v>36.200000000000003</v>
      </c>
      <c r="BP13" s="656"/>
      <c r="BQ13" s="656"/>
      <c r="BR13" s="656"/>
      <c r="BS13" s="657" t="s">
        <v>114</v>
      </c>
      <c r="BT13" s="657"/>
      <c r="BU13" s="657"/>
      <c r="BV13" s="657"/>
      <c r="BW13" s="657"/>
      <c r="BX13" s="657"/>
      <c r="BY13" s="657"/>
      <c r="BZ13" s="657"/>
      <c r="CA13" s="657"/>
      <c r="CB13" s="715"/>
      <c r="CD13" s="671" t="s">
        <v>213</v>
      </c>
      <c r="CE13" s="668"/>
      <c r="CF13" s="668"/>
      <c r="CG13" s="668"/>
      <c r="CH13" s="668"/>
      <c r="CI13" s="668"/>
      <c r="CJ13" s="668"/>
      <c r="CK13" s="668"/>
      <c r="CL13" s="668"/>
      <c r="CM13" s="668"/>
      <c r="CN13" s="668"/>
      <c r="CO13" s="668"/>
      <c r="CP13" s="668"/>
      <c r="CQ13" s="669"/>
      <c r="CR13" s="629">
        <v>66108588</v>
      </c>
      <c r="CS13" s="630"/>
      <c r="CT13" s="630"/>
      <c r="CU13" s="630"/>
      <c r="CV13" s="630"/>
      <c r="CW13" s="630"/>
      <c r="CX13" s="630"/>
      <c r="CY13" s="631"/>
      <c r="CZ13" s="656">
        <v>15.1</v>
      </c>
      <c r="DA13" s="656"/>
      <c r="DB13" s="656"/>
      <c r="DC13" s="656"/>
      <c r="DD13" s="635">
        <v>31359847</v>
      </c>
      <c r="DE13" s="630"/>
      <c r="DF13" s="630"/>
      <c r="DG13" s="630"/>
      <c r="DH13" s="630"/>
      <c r="DI13" s="630"/>
      <c r="DJ13" s="630"/>
      <c r="DK13" s="630"/>
      <c r="DL13" s="630"/>
      <c r="DM13" s="630"/>
      <c r="DN13" s="630"/>
      <c r="DO13" s="630"/>
      <c r="DP13" s="631"/>
      <c r="DQ13" s="635">
        <v>27736727</v>
      </c>
      <c r="DR13" s="630"/>
      <c r="DS13" s="630"/>
      <c r="DT13" s="630"/>
      <c r="DU13" s="630"/>
      <c r="DV13" s="630"/>
      <c r="DW13" s="630"/>
      <c r="DX13" s="630"/>
      <c r="DY13" s="630"/>
      <c r="DZ13" s="630"/>
      <c r="EA13" s="630"/>
      <c r="EB13" s="630"/>
      <c r="EC13" s="670"/>
    </row>
    <row r="14" spans="2:143" ht="11.25" customHeight="1" x14ac:dyDescent="0.2">
      <c r="B14" s="626" t="s">
        <v>214</v>
      </c>
      <c r="C14" s="627"/>
      <c r="D14" s="627"/>
      <c r="E14" s="627"/>
      <c r="F14" s="627"/>
      <c r="G14" s="627"/>
      <c r="H14" s="627"/>
      <c r="I14" s="627"/>
      <c r="J14" s="627"/>
      <c r="K14" s="627"/>
      <c r="L14" s="627"/>
      <c r="M14" s="627"/>
      <c r="N14" s="627"/>
      <c r="O14" s="627"/>
      <c r="P14" s="627"/>
      <c r="Q14" s="628"/>
      <c r="R14" s="629" t="s">
        <v>114</v>
      </c>
      <c r="S14" s="630"/>
      <c r="T14" s="630"/>
      <c r="U14" s="630"/>
      <c r="V14" s="630"/>
      <c r="W14" s="630"/>
      <c r="X14" s="630"/>
      <c r="Y14" s="631"/>
      <c r="Z14" s="656" t="s">
        <v>114</v>
      </c>
      <c r="AA14" s="656"/>
      <c r="AB14" s="656"/>
      <c r="AC14" s="656"/>
      <c r="AD14" s="657" t="s">
        <v>114</v>
      </c>
      <c r="AE14" s="657"/>
      <c r="AF14" s="657"/>
      <c r="AG14" s="657"/>
      <c r="AH14" s="657"/>
      <c r="AI14" s="657"/>
      <c r="AJ14" s="657"/>
      <c r="AK14" s="657"/>
      <c r="AL14" s="632" t="s">
        <v>114</v>
      </c>
      <c r="AM14" s="633"/>
      <c r="AN14" s="633"/>
      <c r="AO14" s="658"/>
      <c r="AP14" s="626" t="s">
        <v>215</v>
      </c>
      <c r="AQ14" s="627"/>
      <c r="AR14" s="627"/>
      <c r="AS14" s="627"/>
      <c r="AT14" s="627"/>
      <c r="AU14" s="627"/>
      <c r="AV14" s="627"/>
      <c r="AW14" s="627"/>
      <c r="AX14" s="627"/>
      <c r="AY14" s="627"/>
      <c r="AZ14" s="627"/>
      <c r="BA14" s="627"/>
      <c r="BB14" s="627"/>
      <c r="BC14" s="627"/>
      <c r="BD14" s="627"/>
      <c r="BE14" s="627"/>
      <c r="BF14" s="628"/>
      <c r="BG14" s="629">
        <v>2253569</v>
      </c>
      <c r="BH14" s="630"/>
      <c r="BI14" s="630"/>
      <c r="BJ14" s="630"/>
      <c r="BK14" s="630"/>
      <c r="BL14" s="630"/>
      <c r="BM14" s="630"/>
      <c r="BN14" s="631"/>
      <c r="BO14" s="656">
        <v>1.7</v>
      </c>
      <c r="BP14" s="656"/>
      <c r="BQ14" s="656"/>
      <c r="BR14" s="656"/>
      <c r="BS14" s="657" t="s">
        <v>114</v>
      </c>
      <c r="BT14" s="657"/>
      <c r="BU14" s="657"/>
      <c r="BV14" s="657"/>
      <c r="BW14" s="657"/>
      <c r="BX14" s="657"/>
      <c r="BY14" s="657"/>
      <c r="BZ14" s="657"/>
      <c r="CA14" s="657"/>
      <c r="CB14" s="715"/>
      <c r="CD14" s="671" t="s">
        <v>216</v>
      </c>
      <c r="CE14" s="668"/>
      <c r="CF14" s="668"/>
      <c r="CG14" s="668"/>
      <c r="CH14" s="668"/>
      <c r="CI14" s="668"/>
      <c r="CJ14" s="668"/>
      <c r="CK14" s="668"/>
      <c r="CL14" s="668"/>
      <c r="CM14" s="668"/>
      <c r="CN14" s="668"/>
      <c r="CO14" s="668"/>
      <c r="CP14" s="668"/>
      <c r="CQ14" s="669"/>
      <c r="CR14" s="629">
        <v>9957679</v>
      </c>
      <c r="CS14" s="630"/>
      <c r="CT14" s="630"/>
      <c r="CU14" s="630"/>
      <c r="CV14" s="630"/>
      <c r="CW14" s="630"/>
      <c r="CX14" s="630"/>
      <c r="CY14" s="631"/>
      <c r="CZ14" s="656">
        <v>2.2999999999999998</v>
      </c>
      <c r="DA14" s="656"/>
      <c r="DB14" s="656"/>
      <c r="DC14" s="656"/>
      <c r="DD14" s="635">
        <v>568026</v>
      </c>
      <c r="DE14" s="630"/>
      <c r="DF14" s="630"/>
      <c r="DG14" s="630"/>
      <c r="DH14" s="630"/>
      <c r="DI14" s="630"/>
      <c r="DJ14" s="630"/>
      <c r="DK14" s="630"/>
      <c r="DL14" s="630"/>
      <c r="DM14" s="630"/>
      <c r="DN14" s="630"/>
      <c r="DO14" s="630"/>
      <c r="DP14" s="631"/>
      <c r="DQ14" s="635">
        <v>9548259</v>
      </c>
      <c r="DR14" s="630"/>
      <c r="DS14" s="630"/>
      <c r="DT14" s="630"/>
      <c r="DU14" s="630"/>
      <c r="DV14" s="630"/>
      <c r="DW14" s="630"/>
      <c r="DX14" s="630"/>
      <c r="DY14" s="630"/>
      <c r="DZ14" s="630"/>
      <c r="EA14" s="630"/>
      <c r="EB14" s="630"/>
      <c r="EC14" s="670"/>
    </row>
    <row r="15" spans="2:143" ht="11.25" customHeight="1" x14ac:dyDescent="0.2">
      <c r="B15" s="626" t="s">
        <v>217</v>
      </c>
      <c r="C15" s="627"/>
      <c r="D15" s="627"/>
      <c r="E15" s="627"/>
      <c r="F15" s="627"/>
      <c r="G15" s="627"/>
      <c r="H15" s="627"/>
      <c r="I15" s="627"/>
      <c r="J15" s="627"/>
      <c r="K15" s="627"/>
      <c r="L15" s="627"/>
      <c r="M15" s="627"/>
      <c r="N15" s="627"/>
      <c r="O15" s="627"/>
      <c r="P15" s="627"/>
      <c r="Q15" s="628"/>
      <c r="R15" s="629">
        <v>5226017</v>
      </c>
      <c r="S15" s="630"/>
      <c r="T15" s="630"/>
      <c r="U15" s="630"/>
      <c r="V15" s="630"/>
      <c r="W15" s="630"/>
      <c r="X15" s="630"/>
      <c r="Y15" s="631"/>
      <c r="Z15" s="656">
        <v>1.2</v>
      </c>
      <c r="AA15" s="656"/>
      <c r="AB15" s="656"/>
      <c r="AC15" s="656"/>
      <c r="AD15" s="657">
        <v>5226017</v>
      </c>
      <c r="AE15" s="657"/>
      <c r="AF15" s="657"/>
      <c r="AG15" s="657"/>
      <c r="AH15" s="657"/>
      <c r="AI15" s="657"/>
      <c r="AJ15" s="657"/>
      <c r="AK15" s="657"/>
      <c r="AL15" s="632">
        <v>2.2999999999999998</v>
      </c>
      <c r="AM15" s="633"/>
      <c r="AN15" s="633"/>
      <c r="AO15" s="658"/>
      <c r="AP15" s="626" t="s">
        <v>218</v>
      </c>
      <c r="AQ15" s="627"/>
      <c r="AR15" s="627"/>
      <c r="AS15" s="627"/>
      <c r="AT15" s="627"/>
      <c r="AU15" s="627"/>
      <c r="AV15" s="627"/>
      <c r="AW15" s="627"/>
      <c r="AX15" s="627"/>
      <c r="AY15" s="627"/>
      <c r="AZ15" s="627"/>
      <c r="BA15" s="627"/>
      <c r="BB15" s="627"/>
      <c r="BC15" s="627"/>
      <c r="BD15" s="627"/>
      <c r="BE15" s="627"/>
      <c r="BF15" s="628"/>
      <c r="BG15" s="629">
        <v>5038432</v>
      </c>
      <c r="BH15" s="630"/>
      <c r="BI15" s="630"/>
      <c r="BJ15" s="630"/>
      <c r="BK15" s="630"/>
      <c r="BL15" s="630"/>
      <c r="BM15" s="630"/>
      <c r="BN15" s="631"/>
      <c r="BO15" s="656">
        <v>3.8</v>
      </c>
      <c r="BP15" s="656"/>
      <c r="BQ15" s="656"/>
      <c r="BR15" s="656"/>
      <c r="BS15" s="657" t="s">
        <v>114</v>
      </c>
      <c r="BT15" s="657"/>
      <c r="BU15" s="657"/>
      <c r="BV15" s="657"/>
      <c r="BW15" s="657"/>
      <c r="BX15" s="657"/>
      <c r="BY15" s="657"/>
      <c r="BZ15" s="657"/>
      <c r="CA15" s="657"/>
      <c r="CB15" s="715"/>
      <c r="CD15" s="671" t="s">
        <v>219</v>
      </c>
      <c r="CE15" s="668"/>
      <c r="CF15" s="668"/>
      <c r="CG15" s="668"/>
      <c r="CH15" s="668"/>
      <c r="CI15" s="668"/>
      <c r="CJ15" s="668"/>
      <c r="CK15" s="668"/>
      <c r="CL15" s="668"/>
      <c r="CM15" s="668"/>
      <c r="CN15" s="668"/>
      <c r="CO15" s="668"/>
      <c r="CP15" s="668"/>
      <c r="CQ15" s="669"/>
      <c r="CR15" s="629">
        <v>71562721</v>
      </c>
      <c r="CS15" s="630"/>
      <c r="CT15" s="630"/>
      <c r="CU15" s="630"/>
      <c r="CV15" s="630"/>
      <c r="CW15" s="630"/>
      <c r="CX15" s="630"/>
      <c r="CY15" s="631"/>
      <c r="CZ15" s="656">
        <v>16.3</v>
      </c>
      <c r="DA15" s="656"/>
      <c r="DB15" s="656"/>
      <c r="DC15" s="656"/>
      <c r="DD15" s="635">
        <v>4686112</v>
      </c>
      <c r="DE15" s="630"/>
      <c r="DF15" s="630"/>
      <c r="DG15" s="630"/>
      <c r="DH15" s="630"/>
      <c r="DI15" s="630"/>
      <c r="DJ15" s="630"/>
      <c r="DK15" s="630"/>
      <c r="DL15" s="630"/>
      <c r="DM15" s="630"/>
      <c r="DN15" s="630"/>
      <c r="DO15" s="630"/>
      <c r="DP15" s="631"/>
      <c r="DQ15" s="635">
        <v>53683249</v>
      </c>
      <c r="DR15" s="630"/>
      <c r="DS15" s="630"/>
      <c r="DT15" s="630"/>
      <c r="DU15" s="630"/>
      <c r="DV15" s="630"/>
      <c r="DW15" s="630"/>
      <c r="DX15" s="630"/>
      <c r="DY15" s="630"/>
      <c r="DZ15" s="630"/>
      <c r="EA15" s="630"/>
      <c r="EB15" s="630"/>
      <c r="EC15" s="670"/>
    </row>
    <row r="16" spans="2:143" ht="11.25" customHeight="1" x14ac:dyDescent="0.2">
      <c r="B16" s="626" t="s">
        <v>220</v>
      </c>
      <c r="C16" s="627"/>
      <c r="D16" s="627"/>
      <c r="E16" s="627"/>
      <c r="F16" s="627"/>
      <c r="G16" s="627"/>
      <c r="H16" s="627"/>
      <c r="I16" s="627"/>
      <c r="J16" s="627"/>
      <c r="K16" s="627"/>
      <c r="L16" s="627"/>
      <c r="M16" s="627"/>
      <c r="N16" s="627"/>
      <c r="O16" s="627"/>
      <c r="P16" s="627"/>
      <c r="Q16" s="628"/>
      <c r="R16" s="629">
        <v>280958</v>
      </c>
      <c r="S16" s="630"/>
      <c r="T16" s="630"/>
      <c r="U16" s="630"/>
      <c r="V16" s="630"/>
      <c r="W16" s="630"/>
      <c r="X16" s="630"/>
      <c r="Y16" s="631"/>
      <c r="Z16" s="656">
        <v>0.1</v>
      </c>
      <c r="AA16" s="656"/>
      <c r="AB16" s="656"/>
      <c r="AC16" s="656"/>
      <c r="AD16" s="657">
        <v>280958</v>
      </c>
      <c r="AE16" s="657"/>
      <c r="AF16" s="657"/>
      <c r="AG16" s="657"/>
      <c r="AH16" s="657"/>
      <c r="AI16" s="657"/>
      <c r="AJ16" s="657"/>
      <c r="AK16" s="657"/>
      <c r="AL16" s="632">
        <v>0.1</v>
      </c>
      <c r="AM16" s="633"/>
      <c r="AN16" s="633"/>
      <c r="AO16" s="658"/>
      <c r="AP16" s="626" t="s">
        <v>502</v>
      </c>
      <c r="AQ16" s="627"/>
      <c r="AR16" s="627"/>
      <c r="AS16" s="627"/>
      <c r="AT16" s="627"/>
      <c r="AU16" s="627"/>
      <c r="AV16" s="627"/>
      <c r="AW16" s="627"/>
      <c r="AX16" s="627"/>
      <c r="AY16" s="627"/>
      <c r="AZ16" s="627"/>
      <c r="BA16" s="627"/>
      <c r="BB16" s="627"/>
      <c r="BC16" s="627"/>
      <c r="BD16" s="627"/>
      <c r="BE16" s="627"/>
      <c r="BF16" s="628"/>
      <c r="BG16" s="629">
        <v>56171</v>
      </c>
      <c r="BH16" s="630"/>
      <c r="BI16" s="630"/>
      <c r="BJ16" s="630"/>
      <c r="BK16" s="630"/>
      <c r="BL16" s="630"/>
      <c r="BM16" s="630"/>
      <c r="BN16" s="631"/>
      <c r="BO16" s="656">
        <v>0</v>
      </c>
      <c r="BP16" s="656"/>
      <c r="BQ16" s="656"/>
      <c r="BR16" s="656"/>
      <c r="BS16" s="657" t="s">
        <v>114</v>
      </c>
      <c r="BT16" s="657"/>
      <c r="BU16" s="657"/>
      <c r="BV16" s="657"/>
      <c r="BW16" s="657"/>
      <c r="BX16" s="657"/>
      <c r="BY16" s="657"/>
      <c r="BZ16" s="657"/>
      <c r="CA16" s="657"/>
      <c r="CB16" s="715"/>
      <c r="CD16" s="671" t="s">
        <v>221</v>
      </c>
      <c r="CE16" s="668"/>
      <c r="CF16" s="668"/>
      <c r="CG16" s="668"/>
      <c r="CH16" s="668"/>
      <c r="CI16" s="668"/>
      <c r="CJ16" s="668"/>
      <c r="CK16" s="668"/>
      <c r="CL16" s="668"/>
      <c r="CM16" s="668"/>
      <c r="CN16" s="668"/>
      <c r="CO16" s="668"/>
      <c r="CP16" s="668"/>
      <c r="CQ16" s="669"/>
      <c r="CR16" s="629" t="s">
        <v>480</v>
      </c>
      <c r="CS16" s="630"/>
      <c r="CT16" s="630"/>
      <c r="CU16" s="630"/>
      <c r="CV16" s="630"/>
      <c r="CW16" s="630"/>
      <c r="CX16" s="630"/>
      <c r="CY16" s="631"/>
      <c r="CZ16" s="656" t="s">
        <v>480</v>
      </c>
      <c r="DA16" s="656"/>
      <c r="DB16" s="656"/>
      <c r="DC16" s="656"/>
      <c r="DD16" s="635" t="s">
        <v>114</v>
      </c>
      <c r="DE16" s="630"/>
      <c r="DF16" s="630"/>
      <c r="DG16" s="630"/>
      <c r="DH16" s="630"/>
      <c r="DI16" s="630"/>
      <c r="DJ16" s="630"/>
      <c r="DK16" s="630"/>
      <c r="DL16" s="630"/>
      <c r="DM16" s="630"/>
      <c r="DN16" s="630"/>
      <c r="DO16" s="630"/>
      <c r="DP16" s="631"/>
      <c r="DQ16" s="635" t="s">
        <v>503</v>
      </c>
      <c r="DR16" s="630"/>
      <c r="DS16" s="630"/>
      <c r="DT16" s="630"/>
      <c r="DU16" s="630"/>
      <c r="DV16" s="630"/>
      <c r="DW16" s="630"/>
      <c r="DX16" s="630"/>
      <c r="DY16" s="630"/>
      <c r="DZ16" s="630"/>
      <c r="EA16" s="630"/>
      <c r="EB16" s="630"/>
      <c r="EC16" s="670"/>
    </row>
    <row r="17" spans="2:133" ht="11.25" customHeight="1" x14ac:dyDescent="0.2">
      <c r="B17" s="626" t="s">
        <v>504</v>
      </c>
      <c r="C17" s="627"/>
      <c r="D17" s="627"/>
      <c r="E17" s="627"/>
      <c r="F17" s="627"/>
      <c r="G17" s="627"/>
      <c r="H17" s="627"/>
      <c r="I17" s="627"/>
      <c r="J17" s="627"/>
      <c r="K17" s="627"/>
      <c r="L17" s="627"/>
      <c r="M17" s="627"/>
      <c r="N17" s="627"/>
      <c r="O17" s="627"/>
      <c r="P17" s="627"/>
      <c r="Q17" s="628"/>
      <c r="R17" s="629">
        <v>1748658</v>
      </c>
      <c r="S17" s="630"/>
      <c r="T17" s="630"/>
      <c r="U17" s="630"/>
      <c r="V17" s="630"/>
      <c r="W17" s="630"/>
      <c r="X17" s="630"/>
      <c r="Y17" s="631"/>
      <c r="Z17" s="656">
        <v>0.4</v>
      </c>
      <c r="AA17" s="656"/>
      <c r="AB17" s="656"/>
      <c r="AC17" s="656"/>
      <c r="AD17" s="657">
        <v>1748658</v>
      </c>
      <c r="AE17" s="657"/>
      <c r="AF17" s="657"/>
      <c r="AG17" s="657"/>
      <c r="AH17" s="657"/>
      <c r="AI17" s="657"/>
      <c r="AJ17" s="657"/>
      <c r="AK17" s="657"/>
      <c r="AL17" s="632">
        <v>0.8</v>
      </c>
      <c r="AM17" s="633"/>
      <c r="AN17" s="633"/>
      <c r="AO17" s="658"/>
      <c r="AP17" s="626" t="s">
        <v>222</v>
      </c>
      <c r="AQ17" s="627"/>
      <c r="AR17" s="627"/>
      <c r="AS17" s="627"/>
      <c r="AT17" s="627"/>
      <c r="AU17" s="627"/>
      <c r="AV17" s="627"/>
      <c r="AW17" s="627"/>
      <c r="AX17" s="627"/>
      <c r="AY17" s="627"/>
      <c r="AZ17" s="627"/>
      <c r="BA17" s="627"/>
      <c r="BB17" s="627"/>
      <c r="BC17" s="627"/>
      <c r="BD17" s="627"/>
      <c r="BE17" s="627"/>
      <c r="BF17" s="628"/>
      <c r="BG17" s="629" t="s">
        <v>114</v>
      </c>
      <c r="BH17" s="630"/>
      <c r="BI17" s="630"/>
      <c r="BJ17" s="630"/>
      <c r="BK17" s="630"/>
      <c r="BL17" s="630"/>
      <c r="BM17" s="630"/>
      <c r="BN17" s="631"/>
      <c r="BO17" s="656" t="s">
        <v>114</v>
      </c>
      <c r="BP17" s="656"/>
      <c r="BQ17" s="656"/>
      <c r="BR17" s="656"/>
      <c r="BS17" s="657" t="s">
        <v>114</v>
      </c>
      <c r="BT17" s="657"/>
      <c r="BU17" s="657"/>
      <c r="BV17" s="657"/>
      <c r="BW17" s="657"/>
      <c r="BX17" s="657"/>
      <c r="BY17" s="657"/>
      <c r="BZ17" s="657"/>
      <c r="CA17" s="657"/>
      <c r="CB17" s="715"/>
      <c r="CD17" s="671" t="s">
        <v>223</v>
      </c>
      <c r="CE17" s="668"/>
      <c r="CF17" s="668"/>
      <c r="CG17" s="668"/>
      <c r="CH17" s="668"/>
      <c r="CI17" s="668"/>
      <c r="CJ17" s="668"/>
      <c r="CK17" s="668"/>
      <c r="CL17" s="668"/>
      <c r="CM17" s="668"/>
      <c r="CN17" s="668"/>
      <c r="CO17" s="668"/>
      <c r="CP17" s="668"/>
      <c r="CQ17" s="669"/>
      <c r="CR17" s="629">
        <v>48562734</v>
      </c>
      <c r="CS17" s="630"/>
      <c r="CT17" s="630"/>
      <c r="CU17" s="630"/>
      <c r="CV17" s="630"/>
      <c r="CW17" s="630"/>
      <c r="CX17" s="630"/>
      <c r="CY17" s="631"/>
      <c r="CZ17" s="656">
        <v>11.1</v>
      </c>
      <c r="DA17" s="656"/>
      <c r="DB17" s="656"/>
      <c r="DC17" s="656"/>
      <c r="DD17" s="635" t="s">
        <v>114</v>
      </c>
      <c r="DE17" s="630"/>
      <c r="DF17" s="630"/>
      <c r="DG17" s="630"/>
      <c r="DH17" s="630"/>
      <c r="DI17" s="630"/>
      <c r="DJ17" s="630"/>
      <c r="DK17" s="630"/>
      <c r="DL17" s="630"/>
      <c r="DM17" s="630"/>
      <c r="DN17" s="630"/>
      <c r="DO17" s="630"/>
      <c r="DP17" s="631"/>
      <c r="DQ17" s="635">
        <v>47806654</v>
      </c>
      <c r="DR17" s="630"/>
      <c r="DS17" s="630"/>
      <c r="DT17" s="630"/>
      <c r="DU17" s="630"/>
      <c r="DV17" s="630"/>
      <c r="DW17" s="630"/>
      <c r="DX17" s="630"/>
      <c r="DY17" s="630"/>
      <c r="DZ17" s="630"/>
      <c r="EA17" s="630"/>
      <c r="EB17" s="630"/>
      <c r="EC17" s="670"/>
    </row>
    <row r="18" spans="2:133" ht="11.25" customHeight="1" x14ac:dyDescent="0.2">
      <c r="B18" s="626" t="s">
        <v>224</v>
      </c>
      <c r="C18" s="627"/>
      <c r="D18" s="627"/>
      <c r="E18" s="627"/>
      <c r="F18" s="627"/>
      <c r="G18" s="627"/>
      <c r="H18" s="627"/>
      <c r="I18" s="627"/>
      <c r="J18" s="627"/>
      <c r="K18" s="627"/>
      <c r="L18" s="627"/>
      <c r="M18" s="627"/>
      <c r="N18" s="627"/>
      <c r="O18" s="627"/>
      <c r="P18" s="627"/>
      <c r="Q18" s="628"/>
      <c r="R18" s="629">
        <v>2515416</v>
      </c>
      <c r="S18" s="630"/>
      <c r="T18" s="630"/>
      <c r="U18" s="630"/>
      <c r="V18" s="630"/>
      <c r="W18" s="630"/>
      <c r="X18" s="630"/>
      <c r="Y18" s="631"/>
      <c r="Z18" s="656">
        <v>0.6</v>
      </c>
      <c r="AA18" s="656"/>
      <c r="AB18" s="656"/>
      <c r="AC18" s="656"/>
      <c r="AD18" s="657">
        <v>2359450</v>
      </c>
      <c r="AE18" s="657"/>
      <c r="AF18" s="657"/>
      <c r="AG18" s="657"/>
      <c r="AH18" s="657"/>
      <c r="AI18" s="657"/>
      <c r="AJ18" s="657"/>
      <c r="AK18" s="657"/>
      <c r="AL18" s="632">
        <v>1</v>
      </c>
      <c r="AM18" s="633"/>
      <c r="AN18" s="633"/>
      <c r="AO18" s="658"/>
      <c r="AP18" s="626" t="s">
        <v>505</v>
      </c>
      <c r="AQ18" s="627"/>
      <c r="AR18" s="627"/>
      <c r="AS18" s="627"/>
      <c r="AT18" s="627"/>
      <c r="AU18" s="627"/>
      <c r="AV18" s="627"/>
      <c r="AW18" s="627"/>
      <c r="AX18" s="627"/>
      <c r="AY18" s="627"/>
      <c r="AZ18" s="627"/>
      <c r="BA18" s="627"/>
      <c r="BB18" s="627"/>
      <c r="BC18" s="627"/>
      <c r="BD18" s="627"/>
      <c r="BE18" s="627"/>
      <c r="BF18" s="628"/>
      <c r="BG18" s="629" t="s">
        <v>114</v>
      </c>
      <c r="BH18" s="630"/>
      <c r="BI18" s="630"/>
      <c r="BJ18" s="630"/>
      <c r="BK18" s="630"/>
      <c r="BL18" s="630"/>
      <c r="BM18" s="630"/>
      <c r="BN18" s="631"/>
      <c r="BO18" s="656" t="s">
        <v>114</v>
      </c>
      <c r="BP18" s="656"/>
      <c r="BQ18" s="656"/>
      <c r="BR18" s="656"/>
      <c r="BS18" s="657" t="s">
        <v>114</v>
      </c>
      <c r="BT18" s="657"/>
      <c r="BU18" s="657"/>
      <c r="BV18" s="657"/>
      <c r="BW18" s="657"/>
      <c r="BX18" s="657"/>
      <c r="BY18" s="657"/>
      <c r="BZ18" s="657"/>
      <c r="CA18" s="657"/>
      <c r="CB18" s="715"/>
      <c r="CD18" s="671" t="s">
        <v>225</v>
      </c>
      <c r="CE18" s="668"/>
      <c r="CF18" s="668"/>
      <c r="CG18" s="668"/>
      <c r="CH18" s="668"/>
      <c r="CI18" s="668"/>
      <c r="CJ18" s="668"/>
      <c r="CK18" s="668"/>
      <c r="CL18" s="668"/>
      <c r="CM18" s="668"/>
      <c r="CN18" s="668"/>
      <c r="CO18" s="668"/>
      <c r="CP18" s="668"/>
      <c r="CQ18" s="669"/>
      <c r="CR18" s="629" t="s">
        <v>480</v>
      </c>
      <c r="CS18" s="630"/>
      <c r="CT18" s="630"/>
      <c r="CU18" s="630"/>
      <c r="CV18" s="630"/>
      <c r="CW18" s="630"/>
      <c r="CX18" s="630"/>
      <c r="CY18" s="631"/>
      <c r="CZ18" s="656" t="s">
        <v>114</v>
      </c>
      <c r="DA18" s="656"/>
      <c r="DB18" s="656"/>
      <c r="DC18" s="656"/>
      <c r="DD18" s="635" t="s">
        <v>480</v>
      </c>
      <c r="DE18" s="630"/>
      <c r="DF18" s="630"/>
      <c r="DG18" s="630"/>
      <c r="DH18" s="630"/>
      <c r="DI18" s="630"/>
      <c r="DJ18" s="630"/>
      <c r="DK18" s="630"/>
      <c r="DL18" s="630"/>
      <c r="DM18" s="630"/>
      <c r="DN18" s="630"/>
      <c r="DO18" s="630"/>
      <c r="DP18" s="631"/>
      <c r="DQ18" s="635" t="s">
        <v>114</v>
      </c>
      <c r="DR18" s="630"/>
      <c r="DS18" s="630"/>
      <c r="DT18" s="630"/>
      <c r="DU18" s="630"/>
      <c r="DV18" s="630"/>
      <c r="DW18" s="630"/>
      <c r="DX18" s="630"/>
      <c r="DY18" s="630"/>
      <c r="DZ18" s="630"/>
      <c r="EA18" s="630"/>
      <c r="EB18" s="630"/>
      <c r="EC18" s="670"/>
    </row>
    <row r="19" spans="2:133" ht="11.25" customHeight="1" x14ac:dyDescent="0.2">
      <c r="B19" s="626" t="s">
        <v>226</v>
      </c>
      <c r="C19" s="627"/>
      <c r="D19" s="627"/>
      <c r="E19" s="627"/>
      <c r="F19" s="627"/>
      <c r="G19" s="627"/>
      <c r="H19" s="627"/>
      <c r="I19" s="627"/>
      <c r="J19" s="627"/>
      <c r="K19" s="627"/>
      <c r="L19" s="627"/>
      <c r="M19" s="627"/>
      <c r="N19" s="627"/>
      <c r="O19" s="627"/>
      <c r="P19" s="627"/>
      <c r="Q19" s="628"/>
      <c r="R19" s="629">
        <v>959366</v>
      </c>
      <c r="S19" s="630"/>
      <c r="T19" s="630"/>
      <c r="U19" s="630"/>
      <c r="V19" s="630"/>
      <c r="W19" s="630"/>
      <c r="X19" s="630"/>
      <c r="Y19" s="631"/>
      <c r="Z19" s="656">
        <v>0.2</v>
      </c>
      <c r="AA19" s="656"/>
      <c r="AB19" s="656"/>
      <c r="AC19" s="656"/>
      <c r="AD19" s="657">
        <v>959366</v>
      </c>
      <c r="AE19" s="657"/>
      <c r="AF19" s="657"/>
      <c r="AG19" s="657"/>
      <c r="AH19" s="657"/>
      <c r="AI19" s="657"/>
      <c r="AJ19" s="657"/>
      <c r="AK19" s="657"/>
      <c r="AL19" s="632">
        <v>0.4</v>
      </c>
      <c r="AM19" s="633"/>
      <c r="AN19" s="633"/>
      <c r="AO19" s="658"/>
      <c r="AP19" s="626" t="s">
        <v>227</v>
      </c>
      <c r="AQ19" s="627"/>
      <c r="AR19" s="627"/>
      <c r="AS19" s="627"/>
      <c r="AT19" s="627"/>
      <c r="AU19" s="627"/>
      <c r="AV19" s="627"/>
      <c r="AW19" s="627"/>
      <c r="AX19" s="627"/>
      <c r="AY19" s="627"/>
      <c r="AZ19" s="627"/>
      <c r="BA19" s="627"/>
      <c r="BB19" s="627"/>
      <c r="BC19" s="627"/>
      <c r="BD19" s="627"/>
      <c r="BE19" s="627"/>
      <c r="BF19" s="628"/>
      <c r="BG19" s="629">
        <v>12592423</v>
      </c>
      <c r="BH19" s="630"/>
      <c r="BI19" s="630"/>
      <c r="BJ19" s="630"/>
      <c r="BK19" s="630"/>
      <c r="BL19" s="630"/>
      <c r="BM19" s="630"/>
      <c r="BN19" s="631"/>
      <c r="BO19" s="656">
        <v>9.5</v>
      </c>
      <c r="BP19" s="656"/>
      <c r="BQ19" s="656"/>
      <c r="BR19" s="656"/>
      <c r="BS19" s="657" t="s">
        <v>114</v>
      </c>
      <c r="BT19" s="657"/>
      <c r="BU19" s="657"/>
      <c r="BV19" s="657"/>
      <c r="BW19" s="657"/>
      <c r="BX19" s="657"/>
      <c r="BY19" s="657"/>
      <c r="BZ19" s="657"/>
      <c r="CA19" s="657"/>
      <c r="CB19" s="715"/>
      <c r="CD19" s="671" t="s">
        <v>228</v>
      </c>
      <c r="CE19" s="668"/>
      <c r="CF19" s="668"/>
      <c r="CG19" s="668"/>
      <c r="CH19" s="668"/>
      <c r="CI19" s="668"/>
      <c r="CJ19" s="668"/>
      <c r="CK19" s="668"/>
      <c r="CL19" s="668"/>
      <c r="CM19" s="668"/>
      <c r="CN19" s="668"/>
      <c r="CO19" s="668"/>
      <c r="CP19" s="668"/>
      <c r="CQ19" s="669"/>
      <c r="CR19" s="629" t="s">
        <v>114</v>
      </c>
      <c r="CS19" s="630"/>
      <c r="CT19" s="630"/>
      <c r="CU19" s="630"/>
      <c r="CV19" s="630"/>
      <c r="CW19" s="630"/>
      <c r="CX19" s="630"/>
      <c r="CY19" s="631"/>
      <c r="CZ19" s="656" t="s">
        <v>480</v>
      </c>
      <c r="DA19" s="656"/>
      <c r="DB19" s="656"/>
      <c r="DC19" s="656"/>
      <c r="DD19" s="635" t="s">
        <v>114</v>
      </c>
      <c r="DE19" s="630"/>
      <c r="DF19" s="630"/>
      <c r="DG19" s="630"/>
      <c r="DH19" s="630"/>
      <c r="DI19" s="630"/>
      <c r="DJ19" s="630"/>
      <c r="DK19" s="630"/>
      <c r="DL19" s="630"/>
      <c r="DM19" s="630"/>
      <c r="DN19" s="630"/>
      <c r="DO19" s="630"/>
      <c r="DP19" s="631"/>
      <c r="DQ19" s="635" t="s">
        <v>114</v>
      </c>
      <c r="DR19" s="630"/>
      <c r="DS19" s="630"/>
      <c r="DT19" s="630"/>
      <c r="DU19" s="630"/>
      <c r="DV19" s="630"/>
      <c r="DW19" s="630"/>
      <c r="DX19" s="630"/>
      <c r="DY19" s="630"/>
      <c r="DZ19" s="630"/>
      <c r="EA19" s="630"/>
      <c r="EB19" s="630"/>
      <c r="EC19" s="670"/>
    </row>
    <row r="20" spans="2:133" ht="11.25" customHeight="1" x14ac:dyDescent="0.2">
      <c r="B20" s="626" t="s">
        <v>229</v>
      </c>
      <c r="C20" s="627"/>
      <c r="D20" s="627"/>
      <c r="E20" s="627"/>
      <c r="F20" s="627"/>
      <c r="G20" s="627"/>
      <c r="H20" s="627"/>
      <c r="I20" s="627"/>
      <c r="J20" s="627"/>
      <c r="K20" s="627"/>
      <c r="L20" s="627"/>
      <c r="M20" s="627"/>
      <c r="N20" s="627"/>
      <c r="O20" s="627"/>
      <c r="P20" s="627"/>
      <c r="Q20" s="628"/>
      <c r="R20" s="629">
        <v>75089</v>
      </c>
      <c r="S20" s="630"/>
      <c r="T20" s="630"/>
      <c r="U20" s="630"/>
      <c r="V20" s="630"/>
      <c r="W20" s="630"/>
      <c r="X20" s="630"/>
      <c r="Y20" s="631"/>
      <c r="Z20" s="656">
        <v>0</v>
      </c>
      <c r="AA20" s="656"/>
      <c r="AB20" s="656"/>
      <c r="AC20" s="656"/>
      <c r="AD20" s="657">
        <v>75089</v>
      </c>
      <c r="AE20" s="657"/>
      <c r="AF20" s="657"/>
      <c r="AG20" s="657"/>
      <c r="AH20" s="657"/>
      <c r="AI20" s="657"/>
      <c r="AJ20" s="657"/>
      <c r="AK20" s="657"/>
      <c r="AL20" s="632">
        <v>0</v>
      </c>
      <c r="AM20" s="633"/>
      <c r="AN20" s="633"/>
      <c r="AO20" s="658"/>
      <c r="AP20" s="626" t="s">
        <v>506</v>
      </c>
      <c r="AQ20" s="627"/>
      <c r="AR20" s="627"/>
      <c r="AS20" s="627"/>
      <c r="AT20" s="627"/>
      <c r="AU20" s="627"/>
      <c r="AV20" s="627"/>
      <c r="AW20" s="627"/>
      <c r="AX20" s="627"/>
      <c r="AY20" s="627"/>
      <c r="AZ20" s="627"/>
      <c r="BA20" s="627"/>
      <c r="BB20" s="627"/>
      <c r="BC20" s="627"/>
      <c r="BD20" s="627"/>
      <c r="BE20" s="627"/>
      <c r="BF20" s="628"/>
      <c r="BG20" s="629">
        <v>12592423</v>
      </c>
      <c r="BH20" s="630"/>
      <c r="BI20" s="630"/>
      <c r="BJ20" s="630"/>
      <c r="BK20" s="630"/>
      <c r="BL20" s="630"/>
      <c r="BM20" s="630"/>
      <c r="BN20" s="631"/>
      <c r="BO20" s="656">
        <v>9.5</v>
      </c>
      <c r="BP20" s="656"/>
      <c r="BQ20" s="656"/>
      <c r="BR20" s="656"/>
      <c r="BS20" s="657" t="s">
        <v>507</v>
      </c>
      <c r="BT20" s="657"/>
      <c r="BU20" s="657"/>
      <c r="BV20" s="657"/>
      <c r="BW20" s="657"/>
      <c r="BX20" s="657"/>
      <c r="BY20" s="657"/>
      <c r="BZ20" s="657"/>
      <c r="CA20" s="657"/>
      <c r="CB20" s="715"/>
      <c r="CD20" s="671" t="s">
        <v>230</v>
      </c>
      <c r="CE20" s="668"/>
      <c r="CF20" s="668"/>
      <c r="CG20" s="668"/>
      <c r="CH20" s="668"/>
      <c r="CI20" s="668"/>
      <c r="CJ20" s="668"/>
      <c r="CK20" s="668"/>
      <c r="CL20" s="668"/>
      <c r="CM20" s="668"/>
      <c r="CN20" s="668"/>
      <c r="CO20" s="668"/>
      <c r="CP20" s="668"/>
      <c r="CQ20" s="669"/>
      <c r="CR20" s="629">
        <v>438857264</v>
      </c>
      <c r="CS20" s="630"/>
      <c r="CT20" s="630"/>
      <c r="CU20" s="630"/>
      <c r="CV20" s="630"/>
      <c r="CW20" s="630"/>
      <c r="CX20" s="630"/>
      <c r="CY20" s="631"/>
      <c r="CZ20" s="656">
        <v>100</v>
      </c>
      <c r="DA20" s="656"/>
      <c r="DB20" s="656"/>
      <c r="DC20" s="656"/>
      <c r="DD20" s="635">
        <v>44210803</v>
      </c>
      <c r="DE20" s="630"/>
      <c r="DF20" s="630"/>
      <c r="DG20" s="630"/>
      <c r="DH20" s="630"/>
      <c r="DI20" s="630"/>
      <c r="DJ20" s="630"/>
      <c r="DK20" s="630"/>
      <c r="DL20" s="630"/>
      <c r="DM20" s="630"/>
      <c r="DN20" s="630"/>
      <c r="DO20" s="630"/>
      <c r="DP20" s="631"/>
      <c r="DQ20" s="635">
        <v>264033403</v>
      </c>
      <c r="DR20" s="630"/>
      <c r="DS20" s="630"/>
      <c r="DT20" s="630"/>
      <c r="DU20" s="630"/>
      <c r="DV20" s="630"/>
      <c r="DW20" s="630"/>
      <c r="DX20" s="630"/>
      <c r="DY20" s="630"/>
      <c r="DZ20" s="630"/>
      <c r="EA20" s="630"/>
      <c r="EB20" s="630"/>
      <c r="EC20" s="670"/>
    </row>
    <row r="21" spans="2:133" ht="11.25" customHeight="1" x14ac:dyDescent="0.2">
      <c r="B21" s="626" t="s">
        <v>231</v>
      </c>
      <c r="C21" s="627"/>
      <c r="D21" s="627"/>
      <c r="E21" s="627"/>
      <c r="F21" s="627"/>
      <c r="G21" s="627"/>
      <c r="H21" s="627"/>
      <c r="I21" s="627"/>
      <c r="J21" s="627"/>
      <c r="K21" s="627"/>
      <c r="L21" s="627"/>
      <c r="M21" s="627"/>
      <c r="N21" s="627"/>
      <c r="O21" s="627"/>
      <c r="P21" s="627"/>
      <c r="Q21" s="628"/>
      <c r="R21" s="629">
        <v>48332</v>
      </c>
      <c r="S21" s="630"/>
      <c r="T21" s="630"/>
      <c r="U21" s="630"/>
      <c r="V21" s="630"/>
      <c r="W21" s="630"/>
      <c r="X21" s="630"/>
      <c r="Y21" s="631"/>
      <c r="Z21" s="656">
        <v>0</v>
      </c>
      <c r="AA21" s="656"/>
      <c r="AB21" s="656"/>
      <c r="AC21" s="656"/>
      <c r="AD21" s="657">
        <v>48332</v>
      </c>
      <c r="AE21" s="657"/>
      <c r="AF21" s="657"/>
      <c r="AG21" s="657"/>
      <c r="AH21" s="657"/>
      <c r="AI21" s="657"/>
      <c r="AJ21" s="657"/>
      <c r="AK21" s="657"/>
      <c r="AL21" s="632">
        <v>0</v>
      </c>
      <c r="AM21" s="633"/>
      <c r="AN21" s="633"/>
      <c r="AO21" s="658"/>
      <c r="AP21" s="722" t="s">
        <v>232</v>
      </c>
      <c r="AQ21" s="729"/>
      <c r="AR21" s="729"/>
      <c r="AS21" s="729"/>
      <c r="AT21" s="729"/>
      <c r="AU21" s="729"/>
      <c r="AV21" s="729"/>
      <c r="AW21" s="729"/>
      <c r="AX21" s="729"/>
      <c r="AY21" s="729"/>
      <c r="AZ21" s="729"/>
      <c r="BA21" s="729"/>
      <c r="BB21" s="729"/>
      <c r="BC21" s="729"/>
      <c r="BD21" s="729"/>
      <c r="BE21" s="729"/>
      <c r="BF21" s="724"/>
      <c r="BG21" s="629">
        <v>19492</v>
      </c>
      <c r="BH21" s="630"/>
      <c r="BI21" s="630"/>
      <c r="BJ21" s="630"/>
      <c r="BK21" s="630"/>
      <c r="BL21" s="630"/>
      <c r="BM21" s="630"/>
      <c r="BN21" s="631"/>
      <c r="BO21" s="656">
        <v>0</v>
      </c>
      <c r="BP21" s="656"/>
      <c r="BQ21" s="656"/>
      <c r="BR21" s="656"/>
      <c r="BS21" s="657" t="s">
        <v>114</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233</v>
      </c>
      <c r="C22" s="693"/>
      <c r="D22" s="693"/>
      <c r="E22" s="693"/>
      <c r="F22" s="693"/>
      <c r="G22" s="693"/>
      <c r="H22" s="693"/>
      <c r="I22" s="693"/>
      <c r="J22" s="693"/>
      <c r="K22" s="693"/>
      <c r="L22" s="693"/>
      <c r="M22" s="693"/>
      <c r="N22" s="693"/>
      <c r="O22" s="693"/>
      <c r="P22" s="693"/>
      <c r="Q22" s="694"/>
      <c r="R22" s="629">
        <v>1432629</v>
      </c>
      <c r="S22" s="630"/>
      <c r="T22" s="630"/>
      <c r="U22" s="630"/>
      <c r="V22" s="630"/>
      <c r="W22" s="630"/>
      <c r="X22" s="630"/>
      <c r="Y22" s="631"/>
      <c r="Z22" s="656">
        <v>0.3</v>
      </c>
      <c r="AA22" s="656"/>
      <c r="AB22" s="656"/>
      <c r="AC22" s="656"/>
      <c r="AD22" s="657">
        <v>1276663</v>
      </c>
      <c r="AE22" s="657"/>
      <c r="AF22" s="657"/>
      <c r="AG22" s="657"/>
      <c r="AH22" s="657"/>
      <c r="AI22" s="657"/>
      <c r="AJ22" s="657"/>
      <c r="AK22" s="657"/>
      <c r="AL22" s="632">
        <v>0.60000002384185791</v>
      </c>
      <c r="AM22" s="633"/>
      <c r="AN22" s="633"/>
      <c r="AO22" s="658"/>
      <c r="AP22" s="722" t="s">
        <v>234</v>
      </c>
      <c r="AQ22" s="729"/>
      <c r="AR22" s="729"/>
      <c r="AS22" s="729"/>
      <c r="AT22" s="729"/>
      <c r="AU22" s="729"/>
      <c r="AV22" s="729"/>
      <c r="AW22" s="729"/>
      <c r="AX22" s="729"/>
      <c r="AY22" s="729"/>
      <c r="AZ22" s="729"/>
      <c r="BA22" s="729"/>
      <c r="BB22" s="729"/>
      <c r="BC22" s="729"/>
      <c r="BD22" s="729"/>
      <c r="BE22" s="729"/>
      <c r="BF22" s="724"/>
      <c r="BG22" s="629">
        <v>4693029</v>
      </c>
      <c r="BH22" s="630"/>
      <c r="BI22" s="630"/>
      <c r="BJ22" s="630"/>
      <c r="BK22" s="630"/>
      <c r="BL22" s="630"/>
      <c r="BM22" s="630"/>
      <c r="BN22" s="631"/>
      <c r="BO22" s="656">
        <v>3.6</v>
      </c>
      <c r="BP22" s="656"/>
      <c r="BQ22" s="656"/>
      <c r="BR22" s="656"/>
      <c r="BS22" s="657" t="s">
        <v>480</v>
      </c>
      <c r="BT22" s="657"/>
      <c r="BU22" s="657"/>
      <c r="BV22" s="657"/>
      <c r="BW22" s="657"/>
      <c r="BX22" s="657"/>
      <c r="BY22" s="657"/>
      <c r="BZ22" s="657"/>
      <c r="CA22" s="657"/>
      <c r="CB22" s="715"/>
      <c r="CD22" s="731" t="s">
        <v>235</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236</v>
      </c>
      <c r="C23" s="627"/>
      <c r="D23" s="627"/>
      <c r="E23" s="627"/>
      <c r="F23" s="627"/>
      <c r="G23" s="627"/>
      <c r="H23" s="627"/>
      <c r="I23" s="627"/>
      <c r="J23" s="627"/>
      <c r="K23" s="627"/>
      <c r="L23" s="627"/>
      <c r="M23" s="627"/>
      <c r="N23" s="627"/>
      <c r="O23" s="627"/>
      <c r="P23" s="627"/>
      <c r="Q23" s="628"/>
      <c r="R23" s="629">
        <v>69966517</v>
      </c>
      <c r="S23" s="630"/>
      <c r="T23" s="630"/>
      <c r="U23" s="630"/>
      <c r="V23" s="630"/>
      <c r="W23" s="630"/>
      <c r="X23" s="630"/>
      <c r="Y23" s="631"/>
      <c r="Z23" s="656">
        <v>15.5</v>
      </c>
      <c r="AA23" s="656"/>
      <c r="AB23" s="656"/>
      <c r="AC23" s="656"/>
      <c r="AD23" s="657">
        <v>66450990</v>
      </c>
      <c r="AE23" s="657"/>
      <c r="AF23" s="657"/>
      <c r="AG23" s="657"/>
      <c r="AH23" s="657"/>
      <c r="AI23" s="657"/>
      <c r="AJ23" s="657"/>
      <c r="AK23" s="657"/>
      <c r="AL23" s="632">
        <v>29.4</v>
      </c>
      <c r="AM23" s="633"/>
      <c r="AN23" s="633"/>
      <c r="AO23" s="658"/>
      <c r="AP23" s="722" t="s">
        <v>508</v>
      </c>
      <c r="AQ23" s="729"/>
      <c r="AR23" s="729"/>
      <c r="AS23" s="729"/>
      <c r="AT23" s="729"/>
      <c r="AU23" s="729"/>
      <c r="AV23" s="729"/>
      <c r="AW23" s="729"/>
      <c r="AX23" s="729"/>
      <c r="AY23" s="729"/>
      <c r="AZ23" s="729"/>
      <c r="BA23" s="729"/>
      <c r="BB23" s="729"/>
      <c r="BC23" s="729"/>
      <c r="BD23" s="729"/>
      <c r="BE23" s="729"/>
      <c r="BF23" s="724"/>
      <c r="BG23" s="629">
        <v>7879902</v>
      </c>
      <c r="BH23" s="630"/>
      <c r="BI23" s="630"/>
      <c r="BJ23" s="630"/>
      <c r="BK23" s="630"/>
      <c r="BL23" s="630"/>
      <c r="BM23" s="630"/>
      <c r="BN23" s="631"/>
      <c r="BO23" s="656">
        <v>6</v>
      </c>
      <c r="BP23" s="656"/>
      <c r="BQ23" s="656"/>
      <c r="BR23" s="656"/>
      <c r="BS23" s="657" t="s">
        <v>114</v>
      </c>
      <c r="BT23" s="657"/>
      <c r="BU23" s="657"/>
      <c r="BV23" s="657"/>
      <c r="BW23" s="657"/>
      <c r="BX23" s="657"/>
      <c r="BY23" s="657"/>
      <c r="BZ23" s="657"/>
      <c r="CA23" s="657"/>
      <c r="CB23" s="715"/>
      <c r="CD23" s="731" t="s">
        <v>182</v>
      </c>
      <c r="CE23" s="732"/>
      <c r="CF23" s="732"/>
      <c r="CG23" s="732"/>
      <c r="CH23" s="732"/>
      <c r="CI23" s="732"/>
      <c r="CJ23" s="732"/>
      <c r="CK23" s="732"/>
      <c r="CL23" s="732"/>
      <c r="CM23" s="732"/>
      <c r="CN23" s="732"/>
      <c r="CO23" s="732"/>
      <c r="CP23" s="732"/>
      <c r="CQ23" s="733"/>
      <c r="CR23" s="731" t="s">
        <v>237</v>
      </c>
      <c r="CS23" s="732"/>
      <c r="CT23" s="732"/>
      <c r="CU23" s="732"/>
      <c r="CV23" s="732"/>
      <c r="CW23" s="732"/>
      <c r="CX23" s="732"/>
      <c r="CY23" s="733"/>
      <c r="CZ23" s="731" t="s">
        <v>238</v>
      </c>
      <c r="DA23" s="732"/>
      <c r="DB23" s="732"/>
      <c r="DC23" s="733"/>
      <c r="DD23" s="731" t="s">
        <v>239</v>
      </c>
      <c r="DE23" s="732"/>
      <c r="DF23" s="732"/>
      <c r="DG23" s="732"/>
      <c r="DH23" s="732"/>
      <c r="DI23" s="732"/>
      <c r="DJ23" s="732"/>
      <c r="DK23" s="733"/>
      <c r="DL23" s="740" t="s">
        <v>240</v>
      </c>
      <c r="DM23" s="741"/>
      <c r="DN23" s="741"/>
      <c r="DO23" s="741"/>
      <c r="DP23" s="741"/>
      <c r="DQ23" s="741"/>
      <c r="DR23" s="741"/>
      <c r="DS23" s="741"/>
      <c r="DT23" s="741"/>
      <c r="DU23" s="741"/>
      <c r="DV23" s="742"/>
      <c r="DW23" s="731" t="s">
        <v>241</v>
      </c>
      <c r="DX23" s="732"/>
      <c r="DY23" s="732"/>
      <c r="DZ23" s="732"/>
      <c r="EA23" s="732"/>
      <c r="EB23" s="732"/>
      <c r="EC23" s="733"/>
    </row>
    <row r="24" spans="2:133" ht="11.25" customHeight="1" x14ac:dyDescent="0.2">
      <c r="B24" s="626" t="s">
        <v>509</v>
      </c>
      <c r="C24" s="627"/>
      <c r="D24" s="627"/>
      <c r="E24" s="627"/>
      <c r="F24" s="627"/>
      <c r="G24" s="627"/>
      <c r="H24" s="627"/>
      <c r="I24" s="627"/>
      <c r="J24" s="627"/>
      <c r="K24" s="627"/>
      <c r="L24" s="627"/>
      <c r="M24" s="627"/>
      <c r="N24" s="627"/>
      <c r="O24" s="627"/>
      <c r="P24" s="627"/>
      <c r="Q24" s="628"/>
      <c r="R24" s="629">
        <v>66450990</v>
      </c>
      <c r="S24" s="630"/>
      <c r="T24" s="630"/>
      <c r="U24" s="630"/>
      <c r="V24" s="630"/>
      <c r="W24" s="630"/>
      <c r="X24" s="630"/>
      <c r="Y24" s="631"/>
      <c r="Z24" s="656">
        <v>14.8</v>
      </c>
      <c r="AA24" s="656"/>
      <c r="AB24" s="656"/>
      <c r="AC24" s="656"/>
      <c r="AD24" s="657">
        <v>66450990</v>
      </c>
      <c r="AE24" s="657"/>
      <c r="AF24" s="657"/>
      <c r="AG24" s="657"/>
      <c r="AH24" s="657"/>
      <c r="AI24" s="657"/>
      <c r="AJ24" s="657"/>
      <c r="AK24" s="657"/>
      <c r="AL24" s="632">
        <v>29.4</v>
      </c>
      <c r="AM24" s="633"/>
      <c r="AN24" s="633"/>
      <c r="AO24" s="658"/>
      <c r="AP24" s="722" t="s">
        <v>510</v>
      </c>
      <c r="AQ24" s="729"/>
      <c r="AR24" s="729"/>
      <c r="AS24" s="729"/>
      <c r="AT24" s="729"/>
      <c r="AU24" s="729"/>
      <c r="AV24" s="729"/>
      <c r="AW24" s="729"/>
      <c r="AX24" s="729"/>
      <c r="AY24" s="729"/>
      <c r="AZ24" s="729"/>
      <c r="BA24" s="729"/>
      <c r="BB24" s="729"/>
      <c r="BC24" s="729"/>
      <c r="BD24" s="729"/>
      <c r="BE24" s="729"/>
      <c r="BF24" s="724"/>
      <c r="BG24" s="629" t="s">
        <v>114</v>
      </c>
      <c r="BH24" s="630"/>
      <c r="BI24" s="630"/>
      <c r="BJ24" s="630"/>
      <c r="BK24" s="630"/>
      <c r="BL24" s="630"/>
      <c r="BM24" s="630"/>
      <c r="BN24" s="631"/>
      <c r="BO24" s="656" t="s">
        <v>114</v>
      </c>
      <c r="BP24" s="656"/>
      <c r="BQ24" s="656"/>
      <c r="BR24" s="656"/>
      <c r="BS24" s="657" t="s">
        <v>114</v>
      </c>
      <c r="BT24" s="657"/>
      <c r="BU24" s="657"/>
      <c r="BV24" s="657"/>
      <c r="BW24" s="657"/>
      <c r="BX24" s="657"/>
      <c r="BY24" s="657"/>
      <c r="BZ24" s="657"/>
      <c r="CA24" s="657"/>
      <c r="CB24" s="715"/>
      <c r="CD24" s="685" t="s">
        <v>242</v>
      </c>
      <c r="CE24" s="686"/>
      <c r="CF24" s="686"/>
      <c r="CG24" s="686"/>
      <c r="CH24" s="686"/>
      <c r="CI24" s="686"/>
      <c r="CJ24" s="686"/>
      <c r="CK24" s="686"/>
      <c r="CL24" s="686"/>
      <c r="CM24" s="686"/>
      <c r="CN24" s="686"/>
      <c r="CO24" s="686"/>
      <c r="CP24" s="686"/>
      <c r="CQ24" s="687"/>
      <c r="CR24" s="682">
        <v>244077070</v>
      </c>
      <c r="CS24" s="683"/>
      <c r="CT24" s="683"/>
      <c r="CU24" s="683"/>
      <c r="CV24" s="683"/>
      <c r="CW24" s="683"/>
      <c r="CX24" s="683"/>
      <c r="CY24" s="726"/>
      <c r="CZ24" s="727">
        <v>55.6</v>
      </c>
      <c r="DA24" s="700"/>
      <c r="DB24" s="700"/>
      <c r="DC24" s="730"/>
      <c r="DD24" s="725">
        <v>157108044</v>
      </c>
      <c r="DE24" s="683"/>
      <c r="DF24" s="683"/>
      <c r="DG24" s="683"/>
      <c r="DH24" s="683"/>
      <c r="DI24" s="683"/>
      <c r="DJ24" s="683"/>
      <c r="DK24" s="726"/>
      <c r="DL24" s="725">
        <v>152186455</v>
      </c>
      <c r="DM24" s="683"/>
      <c r="DN24" s="683"/>
      <c r="DO24" s="683"/>
      <c r="DP24" s="683"/>
      <c r="DQ24" s="683"/>
      <c r="DR24" s="683"/>
      <c r="DS24" s="683"/>
      <c r="DT24" s="683"/>
      <c r="DU24" s="683"/>
      <c r="DV24" s="726"/>
      <c r="DW24" s="727">
        <v>61.8</v>
      </c>
      <c r="DX24" s="700"/>
      <c r="DY24" s="700"/>
      <c r="DZ24" s="700"/>
      <c r="EA24" s="700"/>
      <c r="EB24" s="700"/>
      <c r="EC24" s="728"/>
    </row>
    <row r="25" spans="2:133" ht="11.25" customHeight="1" x14ac:dyDescent="0.2">
      <c r="B25" s="626" t="s">
        <v>243</v>
      </c>
      <c r="C25" s="627"/>
      <c r="D25" s="627"/>
      <c r="E25" s="627"/>
      <c r="F25" s="627"/>
      <c r="G25" s="627"/>
      <c r="H25" s="627"/>
      <c r="I25" s="627"/>
      <c r="J25" s="627"/>
      <c r="K25" s="627"/>
      <c r="L25" s="627"/>
      <c r="M25" s="627"/>
      <c r="N25" s="627"/>
      <c r="O25" s="627"/>
      <c r="P25" s="627"/>
      <c r="Q25" s="628"/>
      <c r="R25" s="629">
        <v>3512023</v>
      </c>
      <c r="S25" s="630"/>
      <c r="T25" s="630"/>
      <c r="U25" s="630"/>
      <c r="V25" s="630"/>
      <c r="W25" s="630"/>
      <c r="X25" s="630"/>
      <c r="Y25" s="631"/>
      <c r="Z25" s="656">
        <v>0.8</v>
      </c>
      <c r="AA25" s="656"/>
      <c r="AB25" s="656"/>
      <c r="AC25" s="656"/>
      <c r="AD25" s="657" t="s">
        <v>480</v>
      </c>
      <c r="AE25" s="657"/>
      <c r="AF25" s="657"/>
      <c r="AG25" s="657"/>
      <c r="AH25" s="657"/>
      <c r="AI25" s="657"/>
      <c r="AJ25" s="657"/>
      <c r="AK25" s="657"/>
      <c r="AL25" s="632" t="s">
        <v>114</v>
      </c>
      <c r="AM25" s="633"/>
      <c r="AN25" s="633"/>
      <c r="AO25" s="658"/>
      <c r="AP25" s="722" t="s">
        <v>244</v>
      </c>
      <c r="AQ25" s="729"/>
      <c r="AR25" s="729"/>
      <c r="AS25" s="729"/>
      <c r="AT25" s="729"/>
      <c r="AU25" s="729"/>
      <c r="AV25" s="729"/>
      <c r="AW25" s="729"/>
      <c r="AX25" s="729"/>
      <c r="AY25" s="729"/>
      <c r="AZ25" s="729"/>
      <c r="BA25" s="729"/>
      <c r="BB25" s="729"/>
      <c r="BC25" s="729"/>
      <c r="BD25" s="729"/>
      <c r="BE25" s="729"/>
      <c r="BF25" s="724"/>
      <c r="BG25" s="629" t="s">
        <v>480</v>
      </c>
      <c r="BH25" s="630"/>
      <c r="BI25" s="630"/>
      <c r="BJ25" s="630"/>
      <c r="BK25" s="630"/>
      <c r="BL25" s="630"/>
      <c r="BM25" s="630"/>
      <c r="BN25" s="631"/>
      <c r="BO25" s="656" t="s">
        <v>114</v>
      </c>
      <c r="BP25" s="656"/>
      <c r="BQ25" s="656"/>
      <c r="BR25" s="656"/>
      <c r="BS25" s="657" t="s">
        <v>114</v>
      </c>
      <c r="BT25" s="657"/>
      <c r="BU25" s="657"/>
      <c r="BV25" s="657"/>
      <c r="BW25" s="657"/>
      <c r="BX25" s="657"/>
      <c r="BY25" s="657"/>
      <c r="BZ25" s="657"/>
      <c r="CA25" s="657"/>
      <c r="CB25" s="715"/>
      <c r="CD25" s="671" t="s">
        <v>245</v>
      </c>
      <c r="CE25" s="668"/>
      <c r="CF25" s="668"/>
      <c r="CG25" s="668"/>
      <c r="CH25" s="668"/>
      <c r="CI25" s="668"/>
      <c r="CJ25" s="668"/>
      <c r="CK25" s="668"/>
      <c r="CL25" s="668"/>
      <c r="CM25" s="668"/>
      <c r="CN25" s="668"/>
      <c r="CO25" s="668"/>
      <c r="CP25" s="668"/>
      <c r="CQ25" s="669"/>
      <c r="CR25" s="629">
        <v>93014708</v>
      </c>
      <c r="CS25" s="640"/>
      <c r="CT25" s="640"/>
      <c r="CU25" s="640"/>
      <c r="CV25" s="640"/>
      <c r="CW25" s="640"/>
      <c r="CX25" s="640"/>
      <c r="CY25" s="641"/>
      <c r="CZ25" s="632">
        <v>21.2</v>
      </c>
      <c r="DA25" s="642"/>
      <c r="DB25" s="642"/>
      <c r="DC25" s="643"/>
      <c r="DD25" s="635">
        <v>81385467</v>
      </c>
      <c r="DE25" s="640"/>
      <c r="DF25" s="640"/>
      <c r="DG25" s="640"/>
      <c r="DH25" s="640"/>
      <c r="DI25" s="640"/>
      <c r="DJ25" s="640"/>
      <c r="DK25" s="641"/>
      <c r="DL25" s="635">
        <v>77345806</v>
      </c>
      <c r="DM25" s="640"/>
      <c r="DN25" s="640"/>
      <c r="DO25" s="640"/>
      <c r="DP25" s="640"/>
      <c r="DQ25" s="640"/>
      <c r="DR25" s="640"/>
      <c r="DS25" s="640"/>
      <c r="DT25" s="640"/>
      <c r="DU25" s="640"/>
      <c r="DV25" s="641"/>
      <c r="DW25" s="632">
        <v>31.4</v>
      </c>
      <c r="DX25" s="642"/>
      <c r="DY25" s="642"/>
      <c r="DZ25" s="642"/>
      <c r="EA25" s="642"/>
      <c r="EB25" s="642"/>
      <c r="EC25" s="663"/>
    </row>
    <row r="26" spans="2:133" ht="11.25" customHeight="1" x14ac:dyDescent="0.2">
      <c r="B26" s="626" t="s">
        <v>246</v>
      </c>
      <c r="C26" s="627"/>
      <c r="D26" s="627"/>
      <c r="E26" s="627"/>
      <c r="F26" s="627"/>
      <c r="G26" s="627"/>
      <c r="H26" s="627"/>
      <c r="I26" s="627"/>
      <c r="J26" s="627"/>
      <c r="K26" s="627"/>
      <c r="L26" s="627"/>
      <c r="M26" s="627"/>
      <c r="N26" s="627"/>
      <c r="O26" s="627"/>
      <c r="P26" s="627"/>
      <c r="Q26" s="628"/>
      <c r="R26" s="629">
        <v>3504</v>
      </c>
      <c r="S26" s="630"/>
      <c r="T26" s="630"/>
      <c r="U26" s="630"/>
      <c r="V26" s="630"/>
      <c r="W26" s="630"/>
      <c r="X26" s="630"/>
      <c r="Y26" s="631"/>
      <c r="Z26" s="656">
        <v>0</v>
      </c>
      <c r="AA26" s="656"/>
      <c r="AB26" s="656"/>
      <c r="AC26" s="656"/>
      <c r="AD26" s="657" t="s">
        <v>114</v>
      </c>
      <c r="AE26" s="657"/>
      <c r="AF26" s="657"/>
      <c r="AG26" s="657"/>
      <c r="AH26" s="657"/>
      <c r="AI26" s="657"/>
      <c r="AJ26" s="657"/>
      <c r="AK26" s="657"/>
      <c r="AL26" s="632" t="s">
        <v>114</v>
      </c>
      <c r="AM26" s="633"/>
      <c r="AN26" s="633"/>
      <c r="AO26" s="658"/>
      <c r="AP26" s="722" t="s">
        <v>247</v>
      </c>
      <c r="AQ26" s="723"/>
      <c r="AR26" s="723"/>
      <c r="AS26" s="723"/>
      <c r="AT26" s="723"/>
      <c r="AU26" s="723"/>
      <c r="AV26" s="723"/>
      <c r="AW26" s="723"/>
      <c r="AX26" s="723"/>
      <c r="AY26" s="723"/>
      <c r="AZ26" s="723"/>
      <c r="BA26" s="723"/>
      <c r="BB26" s="723"/>
      <c r="BC26" s="723"/>
      <c r="BD26" s="723"/>
      <c r="BE26" s="723"/>
      <c r="BF26" s="724"/>
      <c r="BG26" s="629" t="s">
        <v>114</v>
      </c>
      <c r="BH26" s="630"/>
      <c r="BI26" s="630"/>
      <c r="BJ26" s="630"/>
      <c r="BK26" s="630"/>
      <c r="BL26" s="630"/>
      <c r="BM26" s="630"/>
      <c r="BN26" s="631"/>
      <c r="BO26" s="656" t="s">
        <v>114</v>
      </c>
      <c r="BP26" s="656"/>
      <c r="BQ26" s="656"/>
      <c r="BR26" s="656"/>
      <c r="BS26" s="657" t="s">
        <v>114</v>
      </c>
      <c r="BT26" s="657"/>
      <c r="BU26" s="657"/>
      <c r="BV26" s="657"/>
      <c r="BW26" s="657"/>
      <c r="BX26" s="657"/>
      <c r="BY26" s="657"/>
      <c r="BZ26" s="657"/>
      <c r="CA26" s="657"/>
      <c r="CB26" s="715"/>
      <c r="CD26" s="671" t="s">
        <v>248</v>
      </c>
      <c r="CE26" s="668"/>
      <c r="CF26" s="668"/>
      <c r="CG26" s="668"/>
      <c r="CH26" s="668"/>
      <c r="CI26" s="668"/>
      <c r="CJ26" s="668"/>
      <c r="CK26" s="668"/>
      <c r="CL26" s="668"/>
      <c r="CM26" s="668"/>
      <c r="CN26" s="668"/>
      <c r="CO26" s="668"/>
      <c r="CP26" s="668"/>
      <c r="CQ26" s="669"/>
      <c r="CR26" s="629">
        <v>63965627</v>
      </c>
      <c r="CS26" s="630"/>
      <c r="CT26" s="630"/>
      <c r="CU26" s="630"/>
      <c r="CV26" s="630"/>
      <c r="CW26" s="630"/>
      <c r="CX26" s="630"/>
      <c r="CY26" s="631"/>
      <c r="CZ26" s="632">
        <v>14.6</v>
      </c>
      <c r="DA26" s="642"/>
      <c r="DB26" s="642"/>
      <c r="DC26" s="643"/>
      <c r="DD26" s="635">
        <v>53000512</v>
      </c>
      <c r="DE26" s="630"/>
      <c r="DF26" s="630"/>
      <c r="DG26" s="630"/>
      <c r="DH26" s="630"/>
      <c r="DI26" s="630"/>
      <c r="DJ26" s="630"/>
      <c r="DK26" s="631"/>
      <c r="DL26" s="635" t="s">
        <v>114</v>
      </c>
      <c r="DM26" s="630"/>
      <c r="DN26" s="630"/>
      <c r="DO26" s="630"/>
      <c r="DP26" s="630"/>
      <c r="DQ26" s="630"/>
      <c r="DR26" s="630"/>
      <c r="DS26" s="630"/>
      <c r="DT26" s="630"/>
      <c r="DU26" s="630"/>
      <c r="DV26" s="631"/>
      <c r="DW26" s="632" t="s">
        <v>503</v>
      </c>
      <c r="DX26" s="642"/>
      <c r="DY26" s="642"/>
      <c r="DZ26" s="642"/>
      <c r="EA26" s="642"/>
      <c r="EB26" s="642"/>
      <c r="EC26" s="663"/>
    </row>
    <row r="27" spans="2:133" ht="11.25" customHeight="1" x14ac:dyDescent="0.2">
      <c r="B27" s="626" t="s">
        <v>511</v>
      </c>
      <c r="C27" s="627"/>
      <c r="D27" s="627"/>
      <c r="E27" s="627"/>
      <c r="F27" s="627"/>
      <c r="G27" s="627"/>
      <c r="H27" s="627"/>
      <c r="I27" s="627"/>
      <c r="J27" s="627"/>
      <c r="K27" s="627"/>
      <c r="L27" s="627"/>
      <c r="M27" s="627"/>
      <c r="N27" s="627"/>
      <c r="O27" s="627"/>
      <c r="P27" s="627"/>
      <c r="Q27" s="628"/>
      <c r="R27" s="629">
        <v>236124397</v>
      </c>
      <c r="S27" s="630"/>
      <c r="T27" s="630"/>
      <c r="U27" s="630"/>
      <c r="V27" s="630"/>
      <c r="W27" s="630"/>
      <c r="X27" s="630"/>
      <c r="Y27" s="631"/>
      <c r="Z27" s="656">
        <v>52.5</v>
      </c>
      <c r="AA27" s="656"/>
      <c r="AB27" s="656"/>
      <c r="AC27" s="656"/>
      <c r="AD27" s="657">
        <v>224573002</v>
      </c>
      <c r="AE27" s="657"/>
      <c r="AF27" s="657"/>
      <c r="AG27" s="657"/>
      <c r="AH27" s="657"/>
      <c r="AI27" s="657"/>
      <c r="AJ27" s="657"/>
      <c r="AK27" s="657"/>
      <c r="AL27" s="632">
        <v>99.5</v>
      </c>
      <c r="AM27" s="633"/>
      <c r="AN27" s="633"/>
      <c r="AO27" s="658"/>
      <c r="AP27" s="626" t="s">
        <v>249</v>
      </c>
      <c r="AQ27" s="627"/>
      <c r="AR27" s="627"/>
      <c r="AS27" s="627"/>
      <c r="AT27" s="627"/>
      <c r="AU27" s="627"/>
      <c r="AV27" s="627"/>
      <c r="AW27" s="627"/>
      <c r="AX27" s="627"/>
      <c r="AY27" s="627"/>
      <c r="AZ27" s="627"/>
      <c r="BA27" s="627"/>
      <c r="BB27" s="627"/>
      <c r="BC27" s="627"/>
      <c r="BD27" s="627"/>
      <c r="BE27" s="627"/>
      <c r="BF27" s="628"/>
      <c r="BG27" s="629">
        <v>132094399</v>
      </c>
      <c r="BH27" s="630"/>
      <c r="BI27" s="630"/>
      <c r="BJ27" s="630"/>
      <c r="BK27" s="630"/>
      <c r="BL27" s="630"/>
      <c r="BM27" s="630"/>
      <c r="BN27" s="631"/>
      <c r="BO27" s="656">
        <v>100</v>
      </c>
      <c r="BP27" s="656"/>
      <c r="BQ27" s="656"/>
      <c r="BR27" s="656"/>
      <c r="BS27" s="657">
        <v>1797974</v>
      </c>
      <c r="BT27" s="657"/>
      <c r="BU27" s="657"/>
      <c r="BV27" s="657"/>
      <c r="BW27" s="657"/>
      <c r="BX27" s="657"/>
      <c r="BY27" s="657"/>
      <c r="BZ27" s="657"/>
      <c r="CA27" s="657"/>
      <c r="CB27" s="715"/>
      <c r="CD27" s="671" t="s">
        <v>250</v>
      </c>
      <c r="CE27" s="668"/>
      <c r="CF27" s="668"/>
      <c r="CG27" s="668"/>
      <c r="CH27" s="668"/>
      <c r="CI27" s="668"/>
      <c r="CJ27" s="668"/>
      <c r="CK27" s="668"/>
      <c r="CL27" s="668"/>
      <c r="CM27" s="668"/>
      <c r="CN27" s="668"/>
      <c r="CO27" s="668"/>
      <c r="CP27" s="668"/>
      <c r="CQ27" s="669"/>
      <c r="CR27" s="629">
        <v>102676328</v>
      </c>
      <c r="CS27" s="640"/>
      <c r="CT27" s="640"/>
      <c r="CU27" s="640"/>
      <c r="CV27" s="640"/>
      <c r="CW27" s="640"/>
      <c r="CX27" s="640"/>
      <c r="CY27" s="641"/>
      <c r="CZ27" s="632">
        <v>23.4</v>
      </c>
      <c r="DA27" s="642"/>
      <c r="DB27" s="642"/>
      <c r="DC27" s="643"/>
      <c r="DD27" s="635">
        <v>28092623</v>
      </c>
      <c r="DE27" s="640"/>
      <c r="DF27" s="640"/>
      <c r="DG27" s="640"/>
      <c r="DH27" s="640"/>
      <c r="DI27" s="640"/>
      <c r="DJ27" s="640"/>
      <c r="DK27" s="641"/>
      <c r="DL27" s="635">
        <v>27210695</v>
      </c>
      <c r="DM27" s="640"/>
      <c r="DN27" s="640"/>
      <c r="DO27" s="640"/>
      <c r="DP27" s="640"/>
      <c r="DQ27" s="640"/>
      <c r="DR27" s="640"/>
      <c r="DS27" s="640"/>
      <c r="DT27" s="640"/>
      <c r="DU27" s="640"/>
      <c r="DV27" s="641"/>
      <c r="DW27" s="632">
        <v>11</v>
      </c>
      <c r="DX27" s="642"/>
      <c r="DY27" s="642"/>
      <c r="DZ27" s="642"/>
      <c r="EA27" s="642"/>
      <c r="EB27" s="642"/>
      <c r="EC27" s="663"/>
    </row>
    <row r="28" spans="2:133" ht="11.25" customHeight="1" x14ac:dyDescent="0.2">
      <c r="B28" s="626" t="s">
        <v>512</v>
      </c>
      <c r="C28" s="627"/>
      <c r="D28" s="627"/>
      <c r="E28" s="627"/>
      <c r="F28" s="627"/>
      <c r="G28" s="627"/>
      <c r="H28" s="627"/>
      <c r="I28" s="627"/>
      <c r="J28" s="627"/>
      <c r="K28" s="627"/>
      <c r="L28" s="627"/>
      <c r="M28" s="627"/>
      <c r="N28" s="627"/>
      <c r="O28" s="627"/>
      <c r="P28" s="627"/>
      <c r="Q28" s="628"/>
      <c r="R28" s="629">
        <v>236884</v>
      </c>
      <c r="S28" s="630"/>
      <c r="T28" s="630"/>
      <c r="U28" s="630"/>
      <c r="V28" s="630"/>
      <c r="W28" s="630"/>
      <c r="X28" s="630"/>
      <c r="Y28" s="631"/>
      <c r="Z28" s="656">
        <v>0.1</v>
      </c>
      <c r="AA28" s="656"/>
      <c r="AB28" s="656"/>
      <c r="AC28" s="656"/>
      <c r="AD28" s="657">
        <v>236884</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251</v>
      </c>
      <c r="CE28" s="668"/>
      <c r="CF28" s="668"/>
      <c r="CG28" s="668"/>
      <c r="CH28" s="668"/>
      <c r="CI28" s="668"/>
      <c r="CJ28" s="668"/>
      <c r="CK28" s="668"/>
      <c r="CL28" s="668"/>
      <c r="CM28" s="668"/>
      <c r="CN28" s="668"/>
      <c r="CO28" s="668"/>
      <c r="CP28" s="668"/>
      <c r="CQ28" s="669"/>
      <c r="CR28" s="629">
        <v>48386034</v>
      </c>
      <c r="CS28" s="630"/>
      <c r="CT28" s="630"/>
      <c r="CU28" s="630"/>
      <c r="CV28" s="630"/>
      <c r="CW28" s="630"/>
      <c r="CX28" s="630"/>
      <c r="CY28" s="631"/>
      <c r="CZ28" s="632">
        <v>11</v>
      </c>
      <c r="DA28" s="642"/>
      <c r="DB28" s="642"/>
      <c r="DC28" s="643"/>
      <c r="DD28" s="635">
        <v>47629954</v>
      </c>
      <c r="DE28" s="630"/>
      <c r="DF28" s="630"/>
      <c r="DG28" s="630"/>
      <c r="DH28" s="630"/>
      <c r="DI28" s="630"/>
      <c r="DJ28" s="630"/>
      <c r="DK28" s="631"/>
      <c r="DL28" s="635">
        <v>47629954</v>
      </c>
      <c r="DM28" s="630"/>
      <c r="DN28" s="630"/>
      <c r="DO28" s="630"/>
      <c r="DP28" s="630"/>
      <c r="DQ28" s="630"/>
      <c r="DR28" s="630"/>
      <c r="DS28" s="630"/>
      <c r="DT28" s="630"/>
      <c r="DU28" s="630"/>
      <c r="DV28" s="631"/>
      <c r="DW28" s="632">
        <v>19.3</v>
      </c>
      <c r="DX28" s="642"/>
      <c r="DY28" s="642"/>
      <c r="DZ28" s="642"/>
      <c r="EA28" s="642"/>
      <c r="EB28" s="642"/>
      <c r="EC28" s="663"/>
    </row>
    <row r="29" spans="2:133" ht="11.25" customHeight="1" x14ac:dyDescent="0.2">
      <c r="B29" s="626" t="s">
        <v>252</v>
      </c>
      <c r="C29" s="627"/>
      <c r="D29" s="627"/>
      <c r="E29" s="627"/>
      <c r="F29" s="627"/>
      <c r="G29" s="627"/>
      <c r="H29" s="627"/>
      <c r="I29" s="627"/>
      <c r="J29" s="627"/>
      <c r="K29" s="627"/>
      <c r="L29" s="627"/>
      <c r="M29" s="627"/>
      <c r="N29" s="627"/>
      <c r="O29" s="627"/>
      <c r="P29" s="627"/>
      <c r="Q29" s="628"/>
      <c r="R29" s="629">
        <v>850791</v>
      </c>
      <c r="S29" s="630"/>
      <c r="T29" s="630"/>
      <c r="U29" s="630"/>
      <c r="V29" s="630"/>
      <c r="W29" s="630"/>
      <c r="X29" s="630"/>
      <c r="Y29" s="631"/>
      <c r="Z29" s="656">
        <v>0.2</v>
      </c>
      <c r="AA29" s="656"/>
      <c r="AB29" s="656"/>
      <c r="AC29" s="656"/>
      <c r="AD29" s="657">
        <v>1364</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253</v>
      </c>
      <c r="CE29" s="717"/>
      <c r="CF29" s="671" t="s">
        <v>513</v>
      </c>
      <c r="CG29" s="668"/>
      <c r="CH29" s="668"/>
      <c r="CI29" s="668"/>
      <c r="CJ29" s="668"/>
      <c r="CK29" s="668"/>
      <c r="CL29" s="668"/>
      <c r="CM29" s="668"/>
      <c r="CN29" s="668"/>
      <c r="CO29" s="668"/>
      <c r="CP29" s="668"/>
      <c r="CQ29" s="669"/>
      <c r="CR29" s="629">
        <v>48386034</v>
      </c>
      <c r="CS29" s="640"/>
      <c r="CT29" s="640"/>
      <c r="CU29" s="640"/>
      <c r="CV29" s="640"/>
      <c r="CW29" s="640"/>
      <c r="CX29" s="640"/>
      <c r="CY29" s="641"/>
      <c r="CZ29" s="632">
        <v>11</v>
      </c>
      <c r="DA29" s="642"/>
      <c r="DB29" s="642"/>
      <c r="DC29" s="643"/>
      <c r="DD29" s="635">
        <v>47629954</v>
      </c>
      <c r="DE29" s="640"/>
      <c r="DF29" s="640"/>
      <c r="DG29" s="640"/>
      <c r="DH29" s="640"/>
      <c r="DI29" s="640"/>
      <c r="DJ29" s="640"/>
      <c r="DK29" s="641"/>
      <c r="DL29" s="635">
        <v>47629954</v>
      </c>
      <c r="DM29" s="640"/>
      <c r="DN29" s="640"/>
      <c r="DO29" s="640"/>
      <c r="DP29" s="640"/>
      <c r="DQ29" s="640"/>
      <c r="DR29" s="640"/>
      <c r="DS29" s="640"/>
      <c r="DT29" s="640"/>
      <c r="DU29" s="640"/>
      <c r="DV29" s="641"/>
      <c r="DW29" s="632">
        <v>19.3</v>
      </c>
      <c r="DX29" s="642"/>
      <c r="DY29" s="642"/>
      <c r="DZ29" s="642"/>
      <c r="EA29" s="642"/>
      <c r="EB29" s="642"/>
      <c r="EC29" s="663"/>
    </row>
    <row r="30" spans="2:133" ht="11.25" customHeight="1" x14ac:dyDescent="0.2">
      <c r="B30" s="626" t="s">
        <v>254</v>
      </c>
      <c r="C30" s="627"/>
      <c r="D30" s="627"/>
      <c r="E30" s="627"/>
      <c r="F30" s="627"/>
      <c r="G30" s="627"/>
      <c r="H30" s="627"/>
      <c r="I30" s="627"/>
      <c r="J30" s="627"/>
      <c r="K30" s="627"/>
      <c r="L30" s="627"/>
      <c r="M30" s="627"/>
      <c r="N30" s="627"/>
      <c r="O30" s="627"/>
      <c r="P30" s="627"/>
      <c r="Q30" s="628"/>
      <c r="R30" s="629">
        <v>4613838</v>
      </c>
      <c r="S30" s="630"/>
      <c r="T30" s="630"/>
      <c r="U30" s="630"/>
      <c r="V30" s="630"/>
      <c r="W30" s="630"/>
      <c r="X30" s="630"/>
      <c r="Y30" s="631"/>
      <c r="Z30" s="656">
        <v>1</v>
      </c>
      <c r="AA30" s="656"/>
      <c r="AB30" s="656"/>
      <c r="AC30" s="656"/>
      <c r="AD30" s="657">
        <v>774060</v>
      </c>
      <c r="AE30" s="657"/>
      <c r="AF30" s="657"/>
      <c r="AG30" s="657"/>
      <c r="AH30" s="657"/>
      <c r="AI30" s="657"/>
      <c r="AJ30" s="657"/>
      <c r="AK30" s="657"/>
      <c r="AL30" s="632">
        <v>0.3</v>
      </c>
      <c r="AM30" s="633"/>
      <c r="AN30" s="633"/>
      <c r="AO30" s="658"/>
      <c r="AP30" s="688" t="s">
        <v>182</v>
      </c>
      <c r="AQ30" s="689"/>
      <c r="AR30" s="689"/>
      <c r="AS30" s="689"/>
      <c r="AT30" s="689"/>
      <c r="AU30" s="689"/>
      <c r="AV30" s="689"/>
      <c r="AW30" s="689"/>
      <c r="AX30" s="689"/>
      <c r="AY30" s="689"/>
      <c r="AZ30" s="689"/>
      <c r="BA30" s="689"/>
      <c r="BB30" s="689"/>
      <c r="BC30" s="689"/>
      <c r="BD30" s="689"/>
      <c r="BE30" s="689"/>
      <c r="BF30" s="690"/>
      <c r="BG30" s="688" t="s">
        <v>255</v>
      </c>
      <c r="BH30" s="713"/>
      <c r="BI30" s="713"/>
      <c r="BJ30" s="713"/>
      <c r="BK30" s="713"/>
      <c r="BL30" s="713"/>
      <c r="BM30" s="713"/>
      <c r="BN30" s="713"/>
      <c r="BO30" s="713"/>
      <c r="BP30" s="713"/>
      <c r="BQ30" s="714"/>
      <c r="BR30" s="688" t="s">
        <v>256</v>
      </c>
      <c r="BS30" s="713"/>
      <c r="BT30" s="713"/>
      <c r="BU30" s="713"/>
      <c r="BV30" s="713"/>
      <c r="BW30" s="713"/>
      <c r="BX30" s="713"/>
      <c r="BY30" s="713"/>
      <c r="BZ30" s="713"/>
      <c r="CA30" s="713"/>
      <c r="CB30" s="714"/>
      <c r="CD30" s="718"/>
      <c r="CE30" s="719"/>
      <c r="CF30" s="671" t="s">
        <v>514</v>
      </c>
      <c r="CG30" s="668"/>
      <c r="CH30" s="668"/>
      <c r="CI30" s="668"/>
      <c r="CJ30" s="668"/>
      <c r="CK30" s="668"/>
      <c r="CL30" s="668"/>
      <c r="CM30" s="668"/>
      <c r="CN30" s="668"/>
      <c r="CO30" s="668"/>
      <c r="CP30" s="668"/>
      <c r="CQ30" s="669"/>
      <c r="CR30" s="629">
        <v>45499801</v>
      </c>
      <c r="CS30" s="630"/>
      <c r="CT30" s="630"/>
      <c r="CU30" s="630"/>
      <c r="CV30" s="630"/>
      <c r="CW30" s="630"/>
      <c r="CX30" s="630"/>
      <c r="CY30" s="631"/>
      <c r="CZ30" s="632">
        <v>10.4</v>
      </c>
      <c r="DA30" s="642"/>
      <c r="DB30" s="642"/>
      <c r="DC30" s="643"/>
      <c r="DD30" s="635">
        <v>44743721</v>
      </c>
      <c r="DE30" s="630"/>
      <c r="DF30" s="630"/>
      <c r="DG30" s="630"/>
      <c r="DH30" s="630"/>
      <c r="DI30" s="630"/>
      <c r="DJ30" s="630"/>
      <c r="DK30" s="631"/>
      <c r="DL30" s="635">
        <v>44743721</v>
      </c>
      <c r="DM30" s="630"/>
      <c r="DN30" s="630"/>
      <c r="DO30" s="630"/>
      <c r="DP30" s="630"/>
      <c r="DQ30" s="630"/>
      <c r="DR30" s="630"/>
      <c r="DS30" s="630"/>
      <c r="DT30" s="630"/>
      <c r="DU30" s="630"/>
      <c r="DV30" s="631"/>
      <c r="DW30" s="632">
        <v>18.2</v>
      </c>
      <c r="DX30" s="642"/>
      <c r="DY30" s="642"/>
      <c r="DZ30" s="642"/>
      <c r="EA30" s="642"/>
      <c r="EB30" s="642"/>
      <c r="EC30" s="663"/>
    </row>
    <row r="31" spans="2:133" ht="11.25" customHeight="1" x14ac:dyDescent="0.2">
      <c r="B31" s="626" t="s">
        <v>257</v>
      </c>
      <c r="C31" s="627"/>
      <c r="D31" s="627"/>
      <c r="E31" s="627"/>
      <c r="F31" s="627"/>
      <c r="G31" s="627"/>
      <c r="H31" s="627"/>
      <c r="I31" s="627"/>
      <c r="J31" s="627"/>
      <c r="K31" s="627"/>
      <c r="L31" s="627"/>
      <c r="M31" s="627"/>
      <c r="N31" s="627"/>
      <c r="O31" s="627"/>
      <c r="P31" s="627"/>
      <c r="Q31" s="628"/>
      <c r="R31" s="629">
        <v>2628344</v>
      </c>
      <c r="S31" s="630"/>
      <c r="T31" s="630"/>
      <c r="U31" s="630"/>
      <c r="V31" s="630"/>
      <c r="W31" s="630"/>
      <c r="X31" s="630"/>
      <c r="Y31" s="631"/>
      <c r="Z31" s="656">
        <v>0.6</v>
      </c>
      <c r="AA31" s="656"/>
      <c r="AB31" s="656"/>
      <c r="AC31" s="656"/>
      <c r="AD31" s="657" t="s">
        <v>114</v>
      </c>
      <c r="AE31" s="657"/>
      <c r="AF31" s="657"/>
      <c r="AG31" s="657"/>
      <c r="AH31" s="657"/>
      <c r="AI31" s="657"/>
      <c r="AJ31" s="657"/>
      <c r="AK31" s="657"/>
      <c r="AL31" s="632" t="s">
        <v>114</v>
      </c>
      <c r="AM31" s="633"/>
      <c r="AN31" s="633"/>
      <c r="AO31" s="658"/>
      <c r="AP31" s="702" t="s">
        <v>258</v>
      </c>
      <c r="AQ31" s="703"/>
      <c r="AR31" s="703"/>
      <c r="AS31" s="703"/>
      <c r="AT31" s="708" t="s">
        <v>259</v>
      </c>
      <c r="AU31" s="361"/>
      <c r="AV31" s="361"/>
      <c r="AW31" s="361"/>
      <c r="AX31" s="695" t="s">
        <v>156</v>
      </c>
      <c r="AY31" s="696"/>
      <c r="AZ31" s="696"/>
      <c r="BA31" s="696"/>
      <c r="BB31" s="696"/>
      <c r="BC31" s="696"/>
      <c r="BD31" s="696"/>
      <c r="BE31" s="696"/>
      <c r="BF31" s="697"/>
      <c r="BG31" s="698">
        <v>99.3</v>
      </c>
      <c r="BH31" s="699"/>
      <c r="BI31" s="699"/>
      <c r="BJ31" s="699"/>
      <c r="BK31" s="699"/>
      <c r="BL31" s="699"/>
      <c r="BM31" s="700">
        <v>97.6</v>
      </c>
      <c r="BN31" s="699"/>
      <c r="BO31" s="699"/>
      <c r="BP31" s="699"/>
      <c r="BQ31" s="701"/>
      <c r="BR31" s="698">
        <v>99</v>
      </c>
      <c r="BS31" s="699"/>
      <c r="BT31" s="699"/>
      <c r="BU31" s="699"/>
      <c r="BV31" s="699"/>
      <c r="BW31" s="699"/>
      <c r="BX31" s="700">
        <v>97.3</v>
      </c>
      <c r="BY31" s="699"/>
      <c r="BZ31" s="699"/>
      <c r="CA31" s="699"/>
      <c r="CB31" s="701"/>
      <c r="CD31" s="718"/>
      <c r="CE31" s="719"/>
      <c r="CF31" s="671" t="s">
        <v>515</v>
      </c>
      <c r="CG31" s="668"/>
      <c r="CH31" s="668"/>
      <c r="CI31" s="668"/>
      <c r="CJ31" s="668"/>
      <c r="CK31" s="668"/>
      <c r="CL31" s="668"/>
      <c r="CM31" s="668"/>
      <c r="CN31" s="668"/>
      <c r="CO31" s="668"/>
      <c r="CP31" s="668"/>
      <c r="CQ31" s="669"/>
      <c r="CR31" s="629">
        <v>2886233</v>
      </c>
      <c r="CS31" s="640"/>
      <c r="CT31" s="640"/>
      <c r="CU31" s="640"/>
      <c r="CV31" s="640"/>
      <c r="CW31" s="640"/>
      <c r="CX31" s="640"/>
      <c r="CY31" s="641"/>
      <c r="CZ31" s="632">
        <v>0.7</v>
      </c>
      <c r="DA31" s="642"/>
      <c r="DB31" s="642"/>
      <c r="DC31" s="643"/>
      <c r="DD31" s="635">
        <v>2886233</v>
      </c>
      <c r="DE31" s="640"/>
      <c r="DF31" s="640"/>
      <c r="DG31" s="640"/>
      <c r="DH31" s="640"/>
      <c r="DI31" s="640"/>
      <c r="DJ31" s="640"/>
      <c r="DK31" s="641"/>
      <c r="DL31" s="635">
        <v>2886233</v>
      </c>
      <c r="DM31" s="640"/>
      <c r="DN31" s="640"/>
      <c r="DO31" s="640"/>
      <c r="DP31" s="640"/>
      <c r="DQ31" s="640"/>
      <c r="DR31" s="640"/>
      <c r="DS31" s="640"/>
      <c r="DT31" s="640"/>
      <c r="DU31" s="640"/>
      <c r="DV31" s="641"/>
      <c r="DW31" s="632">
        <v>1.2</v>
      </c>
      <c r="DX31" s="642"/>
      <c r="DY31" s="642"/>
      <c r="DZ31" s="642"/>
      <c r="EA31" s="642"/>
      <c r="EB31" s="642"/>
      <c r="EC31" s="663"/>
    </row>
    <row r="32" spans="2:133" ht="11.25" customHeight="1" x14ac:dyDescent="0.2">
      <c r="B32" s="626" t="s">
        <v>260</v>
      </c>
      <c r="C32" s="627"/>
      <c r="D32" s="627"/>
      <c r="E32" s="627"/>
      <c r="F32" s="627"/>
      <c r="G32" s="627"/>
      <c r="H32" s="627"/>
      <c r="I32" s="627"/>
      <c r="J32" s="627"/>
      <c r="K32" s="627"/>
      <c r="L32" s="627"/>
      <c r="M32" s="627"/>
      <c r="N32" s="627"/>
      <c r="O32" s="627"/>
      <c r="P32" s="627"/>
      <c r="Q32" s="628"/>
      <c r="R32" s="629">
        <v>106153286</v>
      </c>
      <c r="S32" s="630"/>
      <c r="T32" s="630"/>
      <c r="U32" s="630"/>
      <c r="V32" s="630"/>
      <c r="W32" s="630"/>
      <c r="X32" s="630"/>
      <c r="Y32" s="631"/>
      <c r="Z32" s="656">
        <v>23.6</v>
      </c>
      <c r="AA32" s="656"/>
      <c r="AB32" s="656"/>
      <c r="AC32" s="656"/>
      <c r="AD32" s="657" t="s">
        <v>114</v>
      </c>
      <c r="AE32" s="657"/>
      <c r="AF32" s="657"/>
      <c r="AG32" s="657"/>
      <c r="AH32" s="657"/>
      <c r="AI32" s="657"/>
      <c r="AJ32" s="657"/>
      <c r="AK32" s="657"/>
      <c r="AL32" s="632" t="s">
        <v>114</v>
      </c>
      <c r="AM32" s="633"/>
      <c r="AN32" s="633"/>
      <c r="AO32" s="658"/>
      <c r="AP32" s="704"/>
      <c r="AQ32" s="705"/>
      <c r="AR32" s="705"/>
      <c r="AS32" s="705"/>
      <c r="AT32" s="709"/>
      <c r="AU32" s="357" t="s">
        <v>516</v>
      </c>
      <c r="AV32" s="357"/>
      <c r="AW32" s="357"/>
      <c r="AX32" s="626" t="s">
        <v>261</v>
      </c>
      <c r="AY32" s="627"/>
      <c r="AZ32" s="627"/>
      <c r="BA32" s="627"/>
      <c r="BB32" s="627"/>
      <c r="BC32" s="627"/>
      <c r="BD32" s="627"/>
      <c r="BE32" s="627"/>
      <c r="BF32" s="628"/>
      <c r="BG32" s="711">
        <v>99.4</v>
      </c>
      <c r="BH32" s="640"/>
      <c r="BI32" s="640"/>
      <c r="BJ32" s="640"/>
      <c r="BK32" s="640"/>
      <c r="BL32" s="640"/>
      <c r="BM32" s="633">
        <v>97.7</v>
      </c>
      <c r="BN32" s="712"/>
      <c r="BO32" s="712"/>
      <c r="BP32" s="712"/>
      <c r="BQ32" s="667"/>
      <c r="BR32" s="711">
        <v>99.1</v>
      </c>
      <c r="BS32" s="640"/>
      <c r="BT32" s="640"/>
      <c r="BU32" s="640"/>
      <c r="BV32" s="640"/>
      <c r="BW32" s="640"/>
      <c r="BX32" s="633">
        <v>97.6</v>
      </c>
      <c r="BY32" s="712"/>
      <c r="BZ32" s="712"/>
      <c r="CA32" s="712"/>
      <c r="CB32" s="667"/>
      <c r="CD32" s="720"/>
      <c r="CE32" s="721"/>
      <c r="CF32" s="671" t="s">
        <v>262</v>
      </c>
      <c r="CG32" s="668"/>
      <c r="CH32" s="668"/>
      <c r="CI32" s="668"/>
      <c r="CJ32" s="668"/>
      <c r="CK32" s="668"/>
      <c r="CL32" s="668"/>
      <c r="CM32" s="668"/>
      <c r="CN32" s="668"/>
      <c r="CO32" s="668"/>
      <c r="CP32" s="668"/>
      <c r="CQ32" s="669"/>
      <c r="CR32" s="629" t="s">
        <v>114</v>
      </c>
      <c r="CS32" s="630"/>
      <c r="CT32" s="630"/>
      <c r="CU32" s="630"/>
      <c r="CV32" s="630"/>
      <c r="CW32" s="630"/>
      <c r="CX32" s="630"/>
      <c r="CY32" s="631"/>
      <c r="CZ32" s="632" t="s">
        <v>114</v>
      </c>
      <c r="DA32" s="642"/>
      <c r="DB32" s="642"/>
      <c r="DC32" s="643"/>
      <c r="DD32" s="635" t="s">
        <v>114</v>
      </c>
      <c r="DE32" s="630"/>
      <c r="DF32" s="630"/>
      <c r="DG32" s="630"/>
      <c r="DH32" s="630"/>
      <c r="DI32" s="630"/>
      <c r="DJ32" s="630"/>
      <c r="DK32" s="631"/>
      <c r="DL32" s="635" t="s">
        <v>114</v>
      </c>
      <c r="DM32" s="630"/>
      <c r="DN32" s="630"/>
      <c r="DO32" s="630"/>
      <c r="DP32" s="630"/>
      <c r="DQ32" s="630"/>
      <c r="DR32" s="630"/>
      <c r="DS32" s="630"/>
      <c r="DT32" s="630"/>
      <c r="DU32" s="630"/>
      <c r="DV32" s="631"/>
      <c r="DW32" s="632" t="s">
        <v>114</v>
      </c>
      <c r="DX32" s="642"/>
      <c r="DY32" s="642"/>
      <c r="DZ32" s="642"/>
      <c r="EA32" s="642"/>
      <c r="EB32" s="642"/>
      <c r="EC32" s="663"/>
    </row>
    <row r="33" spans="2:133" ht="11.25" customHeight="1" x14ac:dyDescent="0.2">
      <c r="B33" s="692" t="s">
        <v>263</v>
      </c>
      <c r="C33" s="693"/>
      <c r="D33" s="693"/>
      <c r="E33" s="693"/>
      <c r="F33" s="693"/>
      <c r="G33" s="693"/>
      <c r="H33" s="693"/>
      <c r="I33" s="693"/>
      <c r="J33" s="693"/>
      <c r="K33" s="693"/>
      <c r="L33" s="693"/>
      <c r="M33" s="693"/>
      <c r="N33" s="693"/>
      <c r="O33" s="693"/>
      <c r="P33" s="693"/>
      <c r="Q33" s="694"/>
      <c r="R33" s="629">
        <v>8343</v>
      </c>
      <c r="S33" s="630"/>
      <c r="T33" s="630"/>
      <c r="U33" s="630"/>
      <c r="V33" s="630"/>
      <c r="W33" s="630"/>
      <c r="X33" s="630"/>
      <c r="Y33" s="631"/>
      <c r="Z33" s="656">
        <v>0</v>
      </c>
      <c r="AA33" s="656"/>
      <c r="AB33" s="656"/>
      <c r="AC33" s="656"/>
      <c r="AD33" s="657">
        <v>8343</v>
      </c>
      <c r="AE33" s="657"/>
      <c r="AF33" s="657"/>
      <c r="AG33" s="657"/>
      <c r="AH33" s="657"/>
      <c r="AI33" s="657"/>
      <c r="AJ33" s="657"/>
      <c r="AK33" s="657"/>
      <c r="AL33" s="632">
        <v>0</v>
      </c>
      <c r="AM33" s="633"/>
      <c r="AN33" s="633"/>
      <c r="AO33" s="658"/>
      <c r="AP33" s="706"/>
      <c r="AQ33" s="707"/>
      <c r="AR33" s="707"/>
      <c r="AS33" s="707"/>
      <c r="AT33" s="710"/>
      <c r="AU33" s="355"/>
      <c r="AV33" s="355"/>
      <c r="AW33" s="355"/>
      <c r="AX33" s="606" t="s">
        <v>264</v>
      </c>
      <c r="AY33" s="607"/>
      <c r="AZ33" s="607"/>
      <c r="BA33" s="607"/>
      <c r="BB33" s="607"/>
      <c r="BC33" s="607"/>
      <c r="BD33" s="607"/>
      <c r="BE33" s="607"/>
      <c r="BF33" s="608"/>
      <c r="BG33" s="691">
        <v>99.2</v>
      </c>
      <c r="BH33" s="610"/>
      <c r="BI33" s="610"/>
      <c r="BJ33" s="610"/>
      <c r="BK33" s="610"/>
      <c r="BL33" s="610"/>
      <c r="BM33" s="648">
        <v>97</v>
      </c>
      <c r="BN33" s="610"/>
      <c r="BO33" s="610"/>
      <c r="BP33" s="610"/>
      <c r="BQ33" s="659"/>
      <c r="BR33" s="691">
        <v>98.9</v>
      </c>
      <c r="BS33" s="610"/>
      <c r="BT33" s="610"/>
      <c r="BU33" s="610"/>
      <c r="BV33" s="610"/>
      <c r="BW33" s="610"/>
      <c r="BX33" s="648">
        <v>96.7</v>
      </c>
      <c r="BY33" s="610"/>
      <c r="BZ33" s="610"/>
      <c r="CA33" s="610"/>
      <c r="CB33" s="659"/>
      <c r="CD33" s="671" t="s">
        <v>265</v>
      </c>
      <c r="CE33" s="668"/>
      <c r="CF33" s="668"/>
      <c r="CG33" s="668"/>
      <c r="CH33" s="668"/>
      <c r="CI33" s="668"/>
      <c r="CJ33" s="668"/>
      <c r="CK33" s="668"/>
      <c r="CL33" s="668"/>
      <c r="CM33" s="668"/>
      <c r="CN33" s="668"/>
      <c r="CO33" s="668"/>
      <c r="CP33" s="668"/>
      <c r="CQ33" s="669"/>
      <c r="CR33" s="629">
        <v>150569391</v>
      </c>
      <c r="CS33" s="640"/>
      <c r="CT33" s="640"/>
      <c r="CU33" s="640"/>
      <c r="CV33" s="640"/>
      <c r="CW33" s="640"/>
      <c r="CX33" s="640"/>
      <c r="CY33" s="641"/>
      <c r="CZ33" s="632">
        <v>34.299999999999997</v>
      </c>
      <c r="DA33" s="642"/>
      <c r="DB33" s="642"/>
      <c r="DC33" s="643"/>
      <c r="DD33" s="635">
        <v>101298942</v>
      </c>
      <c r="DE33" s="640"/>
      <c r="DF33" s="640"/>
      <c r="DG33" s="640"/>
      <c r="DH33" s="640"/>
      <c r="DI33" s="640"/>
      <c r="DJ33" s="640"/>
      <c r="DK33" s="641"/>
      <c r="DL33" s="635">
        <v>75106090</v>
      </c>
      <c r="DM33" s="640"/>
      <c r="DN33" s="640"/>
      <c r="DO33" s="640"/>
      <c r="DP33" s="640"/>
      <c r="DQ33" s="640"/>
      <c r="DR33" s="640"/>
      <c r="DS33" s="640"/>
      <c r="DT33" s="640"/>
      <c r="DU33" s="640"/>
      <c r="DV33" s="641"/>
      <c r="DW33" s="632">
        <v>30.5</v>
      </c>
      <c r="DX33" s="642"/>
      <c r="DY33" s="642"/>
      <c r="DZ33" s="642"/>
      <c r="EA33" s="642"/>
      <c r="EB33" s="642"/>
      <c r="EC33" s="663"/>
    </row>
    <row r="34" spans="2:133" ht="11.25" customHeight="1" x14ac:dyDescent="0.2">
      <c r="B34" s="626" t="s">
        <v>266</v>
      </c>
      <c r="C34" s="627"/>
      <c r="D34" s="627"/>
      <c r="E34" s="627"/>
      <c r="F34" s="627"/>
      <c r="G34" s="627"/>
      <c r="H34" s="627"/>
      <c r="I34" s="627"/>
      <c r="J34" s="627"/>
      <c r="K34" s="627"/>
      <c r="L34" s="627"/>
      <c r="M34" s="627"/>
      <c r="N34" s="627"/>
      <c r="O34" s="627"/>
      <c r="P34" s="627"/>
      <c r="Q34" s="628"/>
      <c r="R34" s="629">
        <v>28040168</v>
      </c>
      <c r="S34" s="630"/>
      <c r="T34" s="630"/>
      <c r="U34" s="630"/>
      <c r="V34" s="630"/>
      <c r="W34" s="630"/>
      <c r="X34" s="630"/>
      <c r="Y34" s="631"/>
      <c r="Z34" s="656">
        <v>6.2</v>
      </c>
      <c r="AA34" s="656"/>
      <c r="AB34" s="656"/>
      <c r="AC34" s="656"/>
      <c r="AD34" s="657" t="s">
        <v>114</v>
      </c>
      <c r="AE34" s="657"/>
      <c r="AF34" s="657"/>
      <c r="AG34" s="657"/>
      <c r="AH34" s="657"/>
      <c r="AI34" s="657"/>
      <c r="AJ34" s="657"/>
      <c r="AK34" s="657"/>
      <c r="AL34" s="632" t="s">
        <v>114</v>
      </c>
      <c r="AM34" s="633"/>
      <c r="AN34" s="633"/>
      <c r="AO34" s="658"/>
      <c r="AP34" s="206"/>
      <c r="AQ34" s="207"/>
      <c r="AR34" s="357"/>
      <c r="AS34" s="361"/>
      <c r="AT34" s="361"/>
      <c r="AU34" s="361"/>
      <c r="AV34" s="361"/>
      <c r="AW34" s="361"/>
      <c r="AX34" s="361"/>
      <c r="AY34" s="361"/>
      <c r="AZ34" s="361"/>
      <c r="BA34" s="361"/>
      <c r="BB34" s="361"/>
      <c r="BC34" s="361"/>
      <c r="BD34" s="361"/>
      <c r="BE34" s="361"/>
      <c r="BF34" s="361"/>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71" t="s">
        <v>267</v>
      </c>
      <c r="CE34" s="668"/>
      <c r="CF34" s="668"/>
      <c r="CG34" s="668"/>
      <c r="CH34" s="668"/>
      <c r="CI34" s="668"/>
      <c r="CJ34" s="668"/>
      <c r="CK34" s="668"/>
      <c r="CL34" s="668"/>
      <c r="CM34" s="668"/>
      <c r="CN34" s="668"/>
      <c r="CO34" s="668"/>
      <c r="CP34" s="668"/>
      <c r="CQ34" s="669"/>
      <c r="CR34" s="629">
        <v>53835383</v>
      </c>
      <c r="CS34" s="630"/>
      <c r="CT34" s="630"/>
      <c r="CU34" s="630"/>
      <c r="CV34" s="630"/>
      <c r="CW34" s="630"/>
      <c r="CX34" s="630"/>
      <c r="CY34" s="631"/>
      <c r="CZ34" s="632">
        <v>12.3</v>
      </c>
      <c r="DA34" s="642"/>
      <c r="DB34" s="642"/>
      <c r="DC34" s="643"/>
      <c r="DD34" s="635">
        <v>35771573</v>
      </c>
      <c r="DE34" s="630"/>
      <c r="DF34" s="630"/>
      <c r="DG34" s="630"/>
      <c r="DH34" s="630"/>
      <c r="DI34" s="630"/>
      <c r="DJ34" s="630"/>
      <c r="DK34" s="631"/>
      <c r="DL34" s="635">
        <v>27518224</v>
      </c>
      <c r="DM34" s="630"/>
      <c r="DN34" s="630"/>
      <c r="DO34" s="630"/>
      <c r="DP34" s="630"/>
      <c r="DQ34" s="630"/>
      <c r="DR34" s="630"/>
      <c r="DS34" s="630"/>
      <c r="DT34" s="630"/>
      <c r="DU34" s="630"/>
      <c r="DV34" s="631"/>
      <c r="DW34" s="632">
        <v>11.2</v>
      </c>
      <c r="DX34" s="642"/>
      <c r="DY34" s="642"/>
      <c r="DZ34" s="642"/>
      <c r="EA34" s="642"/>
      <c r="EB34" s="642"/>
      <c r="EC34" s="663"/>
    </row>
    <row r="35" spans="2:133" ht="11.25" customHeight="1" x14ac:dyDescent="0.2">
      <c r="B35" s="626" t="s">
        <v>268</v>
      </c>
      <c r="C35" s="627"/>
      <c r="D35" s="627"/>
      <c r="E35" s="627"/>
      <c r="F35" s="627"/>
      <c r="G35" s="627"/>
      <c r="H35" s="627"/>
      <c r="I35" s="627"/>
      <c r="J35" s="627"/>
      <c r="K35" s="627"/>
      <c r="L35" s="627"/>
      <c r="M35" s="627"/>
      <c r="N35" s="627"/>
      <c r="O35" s="627"/>
      <c r="P35" s="627"/>
      <c r="Q35" s="628"/>
      <c r="R35" s="629">
        <v>2777327</v>
      </c>
      <c r="S35" s="630"/>
      <c r="T35" s="630"/>
      <c r="U35" s="630"/>
      <c r="V35" s="630"/>
      <c r="W35" s="630"/>
      <c r="X35" s="630"/>
      <c r="Y35" s="631"/>
      <c r="Z35" s="656">
        <v>0.6</v>
      </c>
      <c r="AA35" s="656"/>
      <c r="AB35" s="656"/>
      <c r="AC35" s="656"/>
      <c r="AD35" s="657">
        <v>203051</v>
      </c>
      <c r="AE35" s="657"/>
      <c r="AF35" s="657"/>
      <c r="AG35" s="657"/>
      <c r="AH35" s="657"/>
      <c r="AI35" s="657"/>
      <c r="AJ35" s="657"/>
      <c r="AK35" s="657"/>
      <c r="AL35" s="632">
        <v>0.1</v>
      </c>
      <c r="AM35" s="633"/>
      <c r="AN35" s="633"/>
      <c r="AO35" s="658"/>
      <c r="AP35" s="208"/>
      <c r="AQ35" s="688" t="s">
        <v>269</v>
      </c>
      <c r="AR35" s="689"/>
      <c r="AS35" s="689"/>
      <c r="AT35" s="689"/>
      <c r="AU35" s="689"/>
      <c r="AV35" s="689"/>
      <c r="AW35" s="689"/>
      <c r="AX35" s="689"/>
      <c r="AY35" s="689"/>
      <c r="AZ35" s="689"/>
      <c r="BA35" s="689"/>
      <c r="BB35" s="689"/>
      <c r="BC35" s="689"/>
      <c r="BD35" s="689"/>
      <c r="BE35" s="689"/>
      <c r="BF35" s="690"/>
      <c r="BG35" s="688" t="s">
        <v>270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517</v>
      </c>
      <c r="CE35" s="668"/>
      <c r="CF35" s="668"/>
      <c r="CG35" s="668"/>
      <c r="CH35" s="668"/>
      <c r="CI35" s="668"/>
      <c r="CJ35" s="668"/>
      <c r="CK35" s="668"/>
      <c r="CL35" s="668"/>
      <c r="CM35" s="668"/>
      <c r="CN35" s="668"/>
      <c r="CO35" s="668"/>
      <c r="CP35" s="668"/>
      <c r="CQ35" s="669"/>
      <c r="CR35" s="629">
        <v>6945354</v>
      </c>
      <c r="CS35" s="640"/>
      <c r="CT35" s="640"/>
      <c r="CU35" s="640"/>
      <c r="CV35" s="640"/>
      <c r="CW35" s="640"/>
      <c r="CX35" s="640"/>
      <c r="CY35" s="641"/>
      <c r="CZ35" s="632">
        <v>1.6</v>
      </c>
      <c r="DA35" s="642"/>
      <c r="DB35" s="642"/>
      <c r="DC35" s="643"/>
      <c r="DD35" s="635">
        <v>6051815</v>
      </c>
      <c r="DE35" s="640"/>
      <c r="DF35" s="640"/>
      <c r="DG35" s="640"/>
      <c r="DH35" s="640"/>
      <c r="DI35" s="640"/>
      <c r="DJ35" s="640"/>
      <c r="DK35" s="641"/>
      <c r="DL35" s="635">
        <v>4466474</v>
      </c>
      <c r="DM35" s="640"/>
      <c r="DN35" s="640"/>
      <c r="DO35" s="640"/>
      <c r="DP35" s="640"/>
      <c r="DQ35" s="640"/>
      <c r="DR35" s="640"/>
      <c r="DS35" s="640"/>
      <c r="DT35" s="640"/>
      <c r="DU35" s="640"/>
      <c r="DV35" s="641"/>
      <c r="DW35" s="632">
        <v>1.8</v>
      </c>
      <c r="DX35" s="642"/>
      <c r="DY35" s="642"/>
      <c r="DZ35" s="642"/>
      <c r="EA35" s="642"/>
      <c r="EB35" s="642"/>
      <c r="EC35" s="663"/>
    </row>
    <row r="36" spans="2:133" ht="11.25" customHeight="1" x14ac:dyDescent="0.2">
      <c r="B36" s="626" t="s">
        <v>271</v>
      </c>
      <c r="C36" s="627"/>
      <c r="D36" s="627"/>
      <c r="E36" s="627"/>
      <c r="F36" s="627"/>
      <c r="G36" s="627"/>
      <c r="H36" s="627"/>
      <c r="I36" s="627"/>
      <c r="J36" s="627"/>
      <c r="K36" s="627"/>
      <c r="L36" s="627"/>
      <c r="M36" s="627"/>
      <c r="N36" s="627"/>
      <c r="O36" s="627"/>
      <c r="P36" s="627"/>
      <c r="Q36" s="628"/>
      <c r="R36" s="629">
        <v>742284</v>
      </c>
      <c r="S36" s="630"/>
      <c r="T36" s="630"/>
      <c r="U36" s="630"/>
      <c r="V36" s="630"/>
      <c r="W36" s="630"/>
      <c r="X36" s="630"/>
      <c r="Y36" s="631"/>
      <c r="Z36" s="656">
        <v>0.2</v>
      </c>
      <c r="AA36" s="656"/>
      <c r="AB36" s="656"/>
      <c r="AC36" s="656"/>
      <c r="AD36" s="657" t="s">
        <v>114</v>
      </c>
      <c r="AE36" s="657"/>
      <c r="AF36" s="657"/>
      <c r="AG36" s="657"/>
      <c r="AH36" s="657"/>
      <c r="AI36" s="657"/>
      <c r="AJ36" s="657"/>
      <c r="AK36" s="657"/>
      <c r="AL36" s="632" t="s">
        <v>114</v>
      </c>
      <c r="AM36" s="633"/>
      <c r="AN36" s="633"/>
      <c r="AO36" s="658"/>
      <c r="AP36" s="208"/>
      <c r="AQ36" s="679" t="s">
        <v>518</v>
      </c>
      <c r="AR36" s="680"/>
      <c r="AS36" s="680"/>
      <c r="AT36" s="680"/>
      <c r="AU36" s="680"/>
      <c r="AV36" s="680"/>
      <c r="AW36" s="680"/>
      <c r="AX36" s="680"/>
      <c r="AY36" s="681"/>
      <c r="AZ36" s="682">
        <v>46777212</v>
      </c>
      <c r="BA36" s="683"/>
      <c r="BB36" s="683"/>
      <c r="BC36" s="683"/>
      <c r="BD36" s="683"/>
      <c r="BE36" s="683"/>
      <c r="BF36" s="684"/>
      <c r="BG36" s="685" t="s">
        <v>272</v>
      </c>
      <c r="BH36" s="686"/>
      <c r="BI36" s="686"/>
      <c r="BJ36" s="686"/>
      <c r="BK36" s="686"/>
      <c r="BL36" s="686"/>
      <c r="BM36" s="686"/>
      <c r="BN36" s="686"/>
      <c r="BO36" s="686"/>
      <c r="BP36" s="686"/>
      <c r="BQ36" s="686"/>
      <c r="BR36" s="686"/>
      <c r="BS36" s="686"/>
      <c r="BT36" s="686"/>
      <c r="BU36" s="687"/>
      <c r="BV36" s="682">
        <v>491910</v>
      </c>
      <c r="BW36" s="683"/>
      <c r="BX36" s="683"/>
      <c r="BY36" s="683"/>
      <c r="BZ36" s="683"/>
      <c r="CA36" s="683"/>
      <c r="CB36" s="684"/>
      <c r="CD36" s="671" t="s">
        <v>273</v>
      </c>
      <c r="CE36" s="668"/>
      <c r="CF36" s="668"/>
      <c r="CG36" s="668"/>
      <c r="CH36" s="668"/>
      <c r="CI36" s="668"/>
      <c r="CJ36" s="668"/>
      <c r="CK36" s="668"/>
      <c r="CL36" s="668"/>
      <c r="CM36" s="668"/>
      <c r="CN36" s="668"/>
      <c r="CO36" s="668"/>
      <c r="CP36" s="668"/>
      <c r="CQ36" s="669"/>
      <c r="CR36" s="629">
        <v>41577175</v>
      </c>
      <c r="CS36" s="630"/>
      <c r="CT36" s="630"/>
      <c r="CU36" s="630"/>
      <c r="CV36" s="630"/>
      <c r="CW36" s="630"/>
      <c r="CX36" s="630"/>
      <c r="CY36" s="631"/>
      <c r="CZ36" s="632">
        <v>9.5</v>
      </c>
      <c r="DA36" s="642"/>
      <c r="DB36" s="642"/>
      <c r="DC36" s="643"/>
      <c r="DD36" s="635">
        <v>29792584</v>
      </c>
      <c r="DE36" s="630"/>
      <c r="DF36" s="630"/>
      <c r="DG36" s="630"/>
      <c r="DH36" s="630"/>
      <c r="DI36" s="630"/>
      <c r="DJ36" s="630"/>
      <c r="DK36" s="631"/>
      <c r="DL36" s="635">
        <v>21114617</v>
      </c>
      <c r="DM36" s="630"/>
      <c r="DN36" s="630"/>
      <c r="DO36" s="630"/>
      <c r="DP36" s="630"/>
      <c r="DQ36" s="630"/>
      <c r="DR36" s="630"/>
      <c r="DS36" s="630"/>
      <c r="DT36" s="630"/>
      <c r="DU36" s="630"/>
      <c r="DV36" s="631"/>
      <c r="DW36" s="632">
        <v>8.6</v>
      </c>
      <c r="DX36" s="642"/>
      <c r="DY36" s="642"/>
      <c r="DZ36" s="642"/>
      <c r="EA36" s="642"/>
      <c r="EB36" s="642"/>
      <c r="EC36" s="663"/>
    </row>
    <row r="37" spans="2:133" ht="11.25" customHeight="1" x14ac:dyDescent="0.2">
      <c r="B37" s="626" t="s">
        <v>274</v>
      </c>
      <c r="C37" s="627"/>
      <c r="D37" s="627"/>
      <c r="E37" s="627"/>
      <c r="F37" s="627"/>
      <c r="G37" s="627"/>
      <c r="H37" s="627"/>
      <c r="I37" s="627"/>
      <c r="J37" s="627"/>
      <c r="K37" s="627"/>
      <c r="L37" s="627"/>
      <c r="M37" s="627"/>
      <c r="N37" s="627"/>
      <c r="O37" s="627"/>
      <c r="P37" s="627"/>
      <c r="Q37" s="628"/>
      <c r="R37" s="629">
        <v>179835</v>
      </c>
      <c r="S37" s="630"/>
      <c r="T37" s="630"/>
      <c r="U37" s="630"/>
      <c r="V37" s="630"/>
      <c r="W37" s="630"/>
      <c r="X37" s="630"/>
      <c r="Y37" s="631"/>
      <c r="Z37" s="656">
        <v>0</v>
      </c>
      <c r="AA37" s="656"/>
      <c r="AB37" s="656"/>
      <c r="AC37" s="656"/>
      <c r="AD37" s="657" t="s">
        <v>114</v>
      </c>
      <c r="AE37" s="657"/>
      <c r="AF37" s="657"/>
      <c r="AG37" s="657"/>
      <c r="AH37" s="657"/>
      <c r="AI37" s="657"/>
      <c r="AJ37" s="657"/>
      <c r="AK37" s="657"/>
      <c r="AL37" s="632" t="s">
        <v>114</v>
      </c>
      <c r="AM37" s="633"/>
      <c r="AN37" s="633"/>
      <c r="AO37" s="658"/>
      <c r="AQ37" s="664" t="s">
        <v>275</v>
      </c>
      <c r="AR37" s="665"/>
      <c r="AS37" s="665"/>
      <c r="AT37" s="665"/>
      <c r="AU37" s="665"/>
      <c r="AV37" s="665"/>
      <c r="AW37" s="665"/>
      <c r="AX37" s="665"/>
      <c r="AY37" s="666"/>
      <c r="AZ37" s="629">
        <v>13601929</v>
      </c>
      <c r="BA37" s="630"/>
      <c r="BB37" s="630"/>
      <c r="BC37" s="630"/>
      <c r="BD37" s="640"/>
      <c r="BE37" s="640"/>
      <c r="BF37" s="667"/>
      <c r="BG37" s="671" t="s">
        <v>276</v>
      </c>
      <c r="BH37" s="668"/>
      <c r="BI37" s="668"/>
      <c r="BJ37" s="668"/>
      <c r="BK37" s="668"/>
      <c r="BL37" s="668"/>
      <c r="BM37" s="668"/>
      <c r="BN37" s="668"/>
      <c r="BO37" s="668"/>
      <c r="BP37" s="668"/>
      <c r="BQ37" s="668"/>
      <c r="BR37" s="668"/>
      <c r="BS37" s="668"/>
      <c r="BT37" s="668"/>
      <c r="BU37" s="669"/>
      <c r="BV37" s="629">
        <v>-65671</v>
      </c>
      <c r="BW37" s="630"/>
      <c r="BX37" s="630"/>
      <c r="BY37" s="630"/>
      <c r="BZ37" s="630"/>
      <c r="CA37" s="630"/>
      <c r="CB37" s="670"/>
      <c r="CD37" s="671" t="s">
        <v>277</v>
      </c>
      <c r="CE37" s="668"/>
      <c r="CF37" s="668"/>
      <c r="CG37" s="668"/>
      <c r="CH37" s="668"/>
      <c r="CI37" s="668"/>
      <c r="CJ37" s="668"/>
      <c r="CK37" s="668"/>
      <c r="CL37" s="668"/>
      <c r="CM37" s="668"/>
      <c r="CN37" s="668"/>
      <c r="CO37" s="668"/>
      <c r="CP37" s="668"/>
      <c r="CQ37" s="669"/>
      <c r="CR37" s="629">
        <v>1320062</v>
      </c>
      <c r="CS37" s="640"/>
      <c r="CT37" s="640"/>
      <c r="CU37" s="640"/>
      <c r="CV37" s="640"/>
      <c r="CW37" s="640"/>
      <c r="CX37" s="640"/>
      <c r="CY37" s="641"/>
      <c r="CZ37" s="632">
        <v>0.3</v>
      </c>
      <c r="DA37" s="642"/>
      <c r="DB37" s="642"/>
      <c r="DC37" s="643"/>
      <c r="DD37" s="635">
        <v>933650</v>
      </c>
      <c r="DE37" s="640"/>
      <c r="DF37" s="640"/>
      <c r="DG37" s="640"/>
      <c r="DH37" s="640"/>
      <c r="DI37" s="640"/>
      <c r="DJ37" s="640"/>
      <c r="DK37" s="641"/>
      <c r="DL37" s="635">
        <v>695694</v>
      </c>
      <c r="DM37" s="640"/>
      <c r="DN37" s="640"/>
      <c r="DO37" s="640"/>
      <c r="DP37" s="640"/>
      <c r="DQ37" s="640"/>
      <c r="DR37" s="640"/>
      <c r="DS37" s="640"/>
      <c r="DT37" s="640"/>
      <c r="DU37" s="640"/>
      <c r="DV37" s="641"/>
      <c r="DW37" s="632">
        <v>0.3</v>
      </c>
      <c r="DX37" s="642"/>
      <c r="DY37" s="642"/>
      <c r="DZ37" s="642"/>
      <c r="EA37" s="642"/>
      <c r="EB37" s="642"/>
      <c r="EC37" s="663"/>
    </row>
    <row r="38" spans="2:133" ht="11.25" customHeight="1" x14ac:dyDescent="0.2">
      <c r="B38" s="626" t="s">
        <v>278</v>
      </c>
      <c r="C38" s="627"/>
      <c r="D38" s="627"/>
      <c r="E38" s="627"/>
      <c r="F38" s="627"/>
      <c r="G38" s="627"/>
      <c r="H38" s="627"/>
      <c r="I38" s="627"/>
      <c r="J38" s="627"/>
      <c r="K38" s="627"/>
      <c r="L38" s="627"/>
      <c r="M38" s="627"/>
      <c r="N38" s="627"/>
      <c r="O38" s="627"/>
      <c r="P38" s="627"/>
      <c r="Q38" s="628"/>
      <c r="R38" s="629">
        <v>6578486</v>
      </c>
      <c r="S38" s="630"/>
      <c r="T38" s="630"/>
      <c r="U38" s="630"/>
      <c r="V38" s="630"/>
      <c r="W38" s="630"/>
      <c r="X38" s="630"/>
      <c r="Y38" s="631"/>
      <c r="Z38" s="656">
        <v>1.5</v>
      </c>
      <c r="AA38" s="656"/>
      <c r="AB38" s="656"/>
      <c r="AC38" s="656"/>
      <c r="AD38" s="657" t="s">
        <v>114</v>
      </c>
      <c r="AE38" s="657"/>
      <c r="AF38" s="657"/>
      <c r="AG38" s="657"/>
      <c r="AH38" s="657"/>
      <c r="AI38" s="657"/>
      <c r="AJ38" s="657"/>
      <c r="AK38" s="657"/>
      <c r="AL38" s="632" t="s">
        <v>480</v>
      </c>
      <c r="AM38" s="633"/>
      <c r="AN38" s="633"/>
      <c r="AO38" s="658"/>
      <c r="AQ38" s="664" t="s">
        <v>279</v>
      </c>
      <c r="AR38" s="665"/>
      <c r="AS38" s="665"/>
      <c r="AT38" s="665"/>
      <c r="AU38" s="665"/>
      <c r="AV38" s="665"/>
      <c r="AW38" s="665"/>
      <c r="AX38" s="665"/>
      <c r="AY38" s="666"/>
      <c r="AZ38" s="629">
        <v>3608271</v>
      </c>
      <c r="BA38" s="630"/>
      <c r="BB38" s="630"/>
      <c r="BC38" s="630"/>
      <c r="BD38" s="640"/>
      <c r="BE38" s="640"/>
      <c r="BF38" s="667"/>
      <c r="BG38" s="671" t="s">
        <v>280</v>
      </c>
      <c r="BH38" s="668"/>
      <c r="BI38" s="668"/>
      <c r="BJ38" s="668"/>
      <c r="BK38" s="668"/>
      <c r="BL38" s="668"/>
      <c r="BM38" s="668"/>
      <c r="BN38" s="668"/>
      <c r="BO38" s="668"/>
      <c r="BP38" s="668"/>
      <c r="BQ38" s="668"/>
      <c r="BR38" s="668"/>
      <c r="BS38" s="668"/>
      <c r="BT38" s="668"/>
      <c r="BU38" s="669"/>
      <c r="BV38" s="629">
        <v>98729</v>
      </c>
      <c r="BW38" s="630"/>
      <c r="BX38" s="630"/>
      <c r="BY38" s="630"/>
      <c r="BZ38" s="630"/>
      <c r="CA38" s="630"/>
      <c r="CB38" s="670"/>
      <c r="CD38" s="671" t="s">
        <v>281</v>
      </c>
      <c r="CE38" s="668"/>
      <c r="CF38" s="668"/>
      <c r="CG38" s="668"/>
      <c r="CH38" s="668"/>
      <c r="CI38" s="668"/>
      <c r="CJ38" s="668"/>
      <c r="CK38" s="668"/>
      <c r="CL38" s="668"/>
      <c r="CM38" s="668"/>
      <c r="CN38" s="668"/>
      <c r="CO38" s="668"/>
      <c r="CP38" s="668"/>
      <c r="CQ38" s="669"/>
      <c r="CR38" s="629">
        <v>28758852</v>
      </c>
      <c r="CS38" s="630"/>
      <c r="CT38" s="630"/>
      <c r="CU38" s="630"/>
      <c r="CV38" s="630"/>
      <c r="CW38" s="630"/>
      <c r="CX38" s="630"/>
      <c r="CY38" s="631"/>
      <c r="CZ38" s="632">
        <v>6.6</v>
      </c>
      <c r="DA38" s="642"/>
      <c r="DB38" s="642"/>
      <c r="DC38" s="643"/>
      <c r="DD38" s="635">
        <v>23850375</v>
      </c>
      <c r="DE38" s="630"/>
      <c r="DF38" s="630"/>
      <c r="DG38" s="630"/>
      <c r="DH38" s="630"/>
      <c r="DI38" s="630"/>
      <c r="DJ38" s="630"/>
      <c r="DK38" s="631"/>
      <c r="DL38" s="635">
        <v>22006775</v>
      </c>
      <c r="DM38" s="630"/>
      <c r="DN38" s="630"/>
      <c r="DO38" s="630"/>
      <c r="DP38" s="630"/>
      <c r="DQ38" s="630"/>
      <c r="DR38" s="630"/>
      <c r="DS38" s="630"/>
      <c r="DT38" s="630"/>
      <c r="DU38" s="630"/>
      <c r="DV38" s="631"/>
      <c r="DW38" s="632">
        <v>8.9</v>
      </c>
      <c r="DX38" s="642"/>
      <c r="DY38" s="642"/>
      <c r="DZ38" s="642"/>
      <c r="EA38" s="642"/>
      <c r="EB38" s="642"/>
      <c r="EC38" s="663"/>
    </row>
    <row r="39" spans="2:133" ht="11.25" customHeight="1" x14ac:dyDescent="0.2">
      <c r="B39" s="626" t="s">
        <v>282</v>
      </c>
      <c r="C39" s="627"/>
      <c r="D39" s="627"/>
      <c r="E39" s="627"/>
      <c r="F39" s="627"/>
      <c r="G39" s="627"/>
      <c r="H39" s="627"/>
      <c r="I39" s="627"/>
      <c r="J39" s="627"/>
      <c r="K39" s="627"/>
      <c r="L39" s="627"/>
      <c r="M39" s="627"/>
      <c r="N39" s="627"/>
      <c r="O39" s="627"/>
      <c r="P39" s="627"/>
      <c r="Q39" s="628"/>
      <c r="R39" s="629">
        <v>17217567</v>
      </c>
      <c r="S39" s="630"/>
      <c r="T39" s="630"/>
      <c r="U39" s="630"/>
      <c r="V39" s="630"/>
      <c r="W39" s="630"/>
      <c r="X39" s="630"/>
      <c r="Y39" s="631"/>
      <c r="Z39" s="656">
        <v>3.8</v>
      </c>
      <c r="AA39" s="656"/>
      <c r="AB39" s="656"/>
      <c r="AC39" s="656"/>
      <c r="AD39" s="657">
        <v>2795</v>
      </c>
      <c r="AE39" s="657"/>
      <c r="AF39" s="657"/>
      <c r="AG39" s="657"/>
      <c r="AH39" s="657"/>
      <c r="AI39" s="657"/>
      <c r="AJ39" s="657"/>
      <c r="AK39" s="657"/>
      <c r="AL39" s="632">
        <v>0</v>
      </c>
      <c r="AM39" s="633"/>
      <c r="AN39" s="633"/>
      <c r="AO39" s="658"/>
      <c r="AQ39" s="664" t="s">
        <v>519</v>
      </c>
      <c r="AR39" s="665"/>
      <c r="AS39" s="665"/>
      <c r="AT39" s="665"/>
      <c r="AU39" s="665"/>
      <c r="AV39" s="665"/>
      <c r="AW39" s="665"/>
      <c r="AX39" s="665"/>
      <c r="AY39" s="666"/>
      <c r="AZ39" s="629">
        <v>808160</v>
      </c>
      <c r="BA39" s="630"/>
      <c r="BB39" s="630"/>
      <c r="BC39" s="630"/>
      <c r="BD39" s="640"/>
      <c r="BE39" s="640"/>
      <c r="BF39" s="667"/>
      <c r="BG39" s="671" t="s">
        <v>283</v>
      </c>
      <c r="BH39" s="668"/>
      <c r="BI39" s="668"/>
      <c r="BJ39" s="668"/>
      <c r="BK39" s="668"/>
      <c r="BL39" s="668"/>
      <c r="BM39" s="668"/>
      <c r="BN39" s="668"/>
      <c r="BO39" s="668"/>
      <c r="BP39" s="668"/>
      <c r="BQ39" s="668"/>
      <c r="BR39" s="668"/>
      <c r="BS39" s="668"/>
      <c r="BT39" s="668"/>
      <c r="BU39" s="669"/>
      <c r="BV39" s="629">
        <v>149610</v>
      </c>
      <c r="BW39" s="630"/>
      <c r="BX39" s="630"/>
      <c r="BY39" s="630"/>
      <c r="BZ39" s="630"/>
      <c r="CA39" s="630"/>
      <c r="CB39" s="670"/>
      <c r="CD39" s="671" t="s">
        <v>520</v>
      </c>
      <c r="CE39" s="668"/>
      <c r="CF39" s="668"/>
      <c r="CG39" s="668"/>
      <c r="CH39" s="668"/>
      <c r="CI39" s="668"/>
      <c r="CJ39" s="668"/>
      <c r="CK39" s="668"/>
      <c r="CL39" s="668"/>
      <c r="CM39" s="668"/>
      <c r="CN39" s="668"/>
      <c r="CO39" s="668"/>
      <c r="CP39" s="668"/>
      <c r="CQ39" s="669"/>
      <c r="CR39" s="629">
        <v>5924305</v>
      </c>
      <c r="CS39" s="640"/>
      <c r="CT39" s="640"/>
      <c r="CU39" s="640"/>
      <c r="CV39" s="640"/>
      <c r="CW39" s="640"/>
      <c r="CX39" s="640"/>
      <c r="CY39" s="641"/>
      <c r="CZ39" s="632">
        <v>1.3</v>
      </c>
      <c r="DA39" s="642"/>
      <c r="DB39" s="642"/>
      <c r="DC39" s="643"/>
      <c r="DD39" s="635">
        <v>5832595</v>
      </c>
      <c r="DE39" s="640"/>
      <c r="DF39" s="640"/>
      <c r="DG39" s="640"/>
      <c r="DH39" s="640"/>
      <c r="DI39" s="640"/>
      <c r="DJ39" s="640"/>
      <c r="DK39" s="641"/>
      <c r="DL39" s="635" t="s">
        <v>114</v>
      </c>
      <c r="DM39" s="640"/>
      <c r="DN39" s="640"/>
      <c r="DO39" s="640"/>
      <c r="DP39" s="640"/>
      <c r="DQ39" s="640"/>
      <c r="DR39" s="640"/>
      <c r="DS39" s="640"/>
      <c r="DT39" s="640"/>
      <c r="DU39" s="640"/>
      <c r="DV39" s="641"/>
      <c r="DW39" s="632" t="s">
        <v>114</v>
      </c>
      <c r="DX39" s="642"/>
      <c r="DY39" s="642"/>
      <c r="DZ39" s="642"/>
      <c r="EA39" s="642"/>
      <c r="EB39" s="642"/>
      <c r="EC39" s="663"/>
    </row>
    <row r="40" spans="2:133" ht="11.25" customHeight="1" x14ac:dyDescent="0.2">
      <c r="B40" s="626" t="s">
        <v>284</v>
      </c>
      <c r="C40" s="627"/>
      <c r="D40" s="627"/>
      <c r="E40" s="627"/>
      <c r="F40" s="627"/>
      <c r="G40" s="627"/>
      <c r="H40" s="627"/>
      <c r="I40" s="627"/>
      <c r="J40" s="627"/>
      <c r="K40" s="627"/>
      <c r="L40" s="627"/>
      <c r="M40" s="627"/>
      <c r="N40" s="627"/>
      <c r="O40" s="627"/>
      <c r="P40" s="627"/>
      <c r="Q40" s="628"/>
      <c r="R40" s="629">
        <v>43996300</v>
      </c>
      <c r="S40" s="630"/>
      <c r="T40" s="630"/>
      <c r="U40" s="630"/>
      <c r="V40" s="630"/>
      <c r="W40" s="630"/>
      <c r="X40" s="630"/>
      <c r="Y40" s="631"/>
      <c r="Z40" s="656">
        <v>9.8000000000000007</v>
      </c>
      <c r="AA40" s="656"/>
      <c r="AB40" s="656"/>
      <c r="AC40" s="656"/>
      <c r="AD40" s="657" t="s">
        <v>114</v>
      </c>
      <c r="AE40" s="657"/>
      <c r="AF40" s="657"/>
      <c r="AG40" s="657"/>
      <c r="AH40" s="657"/>
      <c r="AI40" s="657"/>
      <c r="AJ40" s="657"/>
      <c r="AK40" s="657"/>
      <c r="AL40" s="632" t="s">
        <v>114</v>
      </c>
      <c r="AM40" s="633"/>
      <c r="AN40" s="633"/>
      <c r="AO40" s="658"/>
      <c r="AQ40" s="664" t="s">
        <v>521</v>
      </c>
      <c r="AR40" s="665"/>
      <c r="AS40" s="665"/>
      <c r="AT40" s="665"/>
      <c r="AU40" s="665"/>
      <c r="AV40" s="665"/>
      <c r="AW40" s="665"/>
      <c r="AX40" s="665"/>
      <c r="AY40" s="666"/>
      <c r="AZ40" s="629">
        <v>551214</v>
      </c>
      <c r="BA40" s="630"/>
      <c r="BB40" s="630"/>
      <c r="BC40" s="630"/>
      <c r="BD40" s="640"/>
      <c r="BE40" s="640"/>
      <c r="BF40" s="667"/>
      <c r="BG40" s="672" t="s">
        <v>285</v>
      </c>
      <c r="BH40" s="673"/>
      <c r="BI40" s="673"/>
      <c r="BJ40" s="673"/>
      <c r="BK40" s="673"/>
      <c r="BL40" s="359"/>
      <c r="BM40" s="668" t="s">
        <v>286</v>
      </c>
      <c r="BN40" s="668"/>
      <c r="BO40" s="668"/>
      <c r="BP40" s="668"/>
      <c r="BQ40" s="668"/>
      <c r="BR40" s="668"/>
      <c r="BS40" s="668"/>
      <c r="BT40" s="668"/>
      <c r="BU40" s="669"/>
      <c r="BV40" s="629">
        <v>91</v>
      </c>
      <c r="BW40" s="630"/>
      <c r="BX40" s="630"/>
      <c r="BY40" s="630"/>
      <c r="BZ40" s="630"/>
      <c r="CA40" s="630"/>
      <c r="CB40" s="670"/>
      <c r="CD40" s="671" t="s">
        <v>287</v>
      </c>
      <c r="CE40" s="668"/>
      <c r="CF40" s="668"/>
      <c r="CG40" s="668"/>
      <c r="CH40" s="668"/>
      <c r="CI40" s="668"/>
      <c r="CJ40" s="668"/>
      <c r="CK40" s="668"/>
      <c r="CL40" s="668"/>
      <c r="CM40" s="668"/>
      <c r="CN40" s="668"/>
      <c r="CO40" s="668"/>
      <c r="CP40" s="668"/>
      <c r="CQ40" s="669"/>
      <c r="CR40" s="629">
        <v>13528322</v>
      </c>
      <c r="CS40" s="630"/>
      <c r="CT40" s="630"/>
      <c r="CU40" s="630"/>
      <c r="CV40" s="630"/>
      <c r="CW40" s="630"/>
      <c r="CX40" s="630"/>
      <c r="CY40" s="631"/>
      <c r="CZ40" s="632">
        <v>3.1</v>
      </c>
      <c r="DA40" s="642"/>
      <c r="DB40" s="642"/>
      <c r="DC40" s="643"/>
      <c r="DD40" s="635" t="s">
        <v>503</v>
      </c>
      <c r="DE40" s="630"/>
      <c r="DF40" s="630"/>
      <c r="DG40" s="630"/>
      <c r="DH40" s="630"/>
      <c r="DI40" s="630"/>
      <c r="DJ40" s="630"/>
      <c r="DK40" s="631"/>
      <c r="DL40" s="635" t="s">
        <v>114</v>
      </c>
      <c r="DM40" s="630"/>
      <c r="DN40" s="630"/>
      <c r="DO40" s="630"/>
      <c r="DP40" s="630"/>
      <c r="DQ40" s="630"/>
      <c r="DR40" s="630"/>
      <c r="DS40" s="630"/>
      <c r="DT40" s="630"/>
      <c r="DU40" s="630"/>
      <c r="DV40" s="631"/>
      <c r="DW40" s="632" t="s">
        <v>114</v>
      </c>
      <c r="DX40" s="642"/>
      <c r="DY40" s="642"/>
      <c r="DZ40" s="642"/>
      <c r="EA40" s="642"/>
      <c r="EB40" s="642"/>
      <c r="EC40" s="663"/>
    </row>
    <row r="41" spans="2:133" ht="11.25" customHeight="1" x14ac:dyDescent="0.2">
      <c r="B41" s="626" t="s">
        <v>288</v>
      </c>
      <c r="C41" s="627"/>
      <c r="D41" s="627"/>
      <c r="E41" s="627"/>
      <c r="F41" s="627"/>
      <c r="G41" s="627"/>
      <c r="H41" s="627"/>
      <c r="I41" s="627"/>
      <c r="J41" s="627"/>
      <c r="K41" s="627"/>
      <c r="L41" s="627"/>
      <c r="M41" s="627"/>
      <c r="N41" s="627"/>
      <c r="O41" s="627"/>
      <c r="P41" s="627"/>
      <c r="Q41" s="628"/>
      <c r="R41" s="629" t="s">
        <v>114</v>
      </c>
      <c r="S41" s="630"/>
      <c r="T41" s="630"/>
      <c r="U41" s="630"/>
      <c r="V41" s="630"/>
      <c r="W41" s="630"/>
      <c r="X41" s="630"/>
      <c r="Y41" s="631"/>
      <c r="Z41" s="656" t="s">
        <v>114</v>
      </c>
      <c r="AA41" s="656"/>
      <c r="AB41" s="656"/>
      <c r="AC41" s="656"/>
      <c r="AD41" s="657" t="s">
        <v>114</v>
      </c>
      <c r="AE41" s="657"/>
      <c r="AF41" s="657"/>
      <c r="AG41" s="657"/>
      <c r="AH41" s="657"/>
      <c r="AI41" s="657"/>
      <c r="AJ41" s="657"/>
      <c r="AK41" s="657"/>
      <c r="AL41" s="632" t="s">
        <v>114</v>
      </c>
      <c r="AM41" s="633"/>
      <c r="AN41" s="633"/>
      <c r="AO41" s="658"/>
      <c r="AQ41" s="664" t="s">
        <v>289</v>
      </c>
      <c r="AR41" s="665"/>
      <c r="AS41" s="665"/>
      <c r="AT41" s="665"/>
      <c r="AU41" s="665"/>
      <c r="AV41" s="665"/>
      <c r="AW41" s="665"/>
      <c r="AX41" s="665"/>
      <c r="AY41" s="666"/>
      <c r="AZ41" s="629">
        <v>6462518</v>
      </c>
      <c r="BA41" s="630"/>
      <c r="BB41" s="630"/>
      <c r="BC41" s="630"/>
      <c r="BD41" s="640"/>
      <c r="BE41" s="640"/>
      <c r="BF41" s="667"/>
      <c r="BG41" s="672"/>
      <c r="BH41" s="673"/>
      <c r="BI41" s="673"/>
      <c r="BJ41" s="673"/>
      <c r="BK41" s="673"/>
      <c r="BL41" s="359"/>
      <c r="BM41" s="668" t="s">
        <v>290</v>
      </c>
      <c r="BN41" s="668"/>
      <c r="BO41" s="668"/>
      <c r="BP41" s="668"/>
      <c r="BQ41" s="668"/>
      <c r="BR41" s="668"/>
      <c r="BS41" s="668"/>
      <c r="BT41" s="668"/>
      <c r="BU41" s="669"/>
      <c r="BV41" s="629" t="s">
        <v>114</v>
      </c>
      <c r="BW41" s="630"/>
      <c r="BX41" s="630"/>
      <c r="BY41" s="630"/>
      <c r="BZ41" s="630"/>
      <c r="CA41" s="630"/>
      <c r="CB41" s="670"/>
      <c r="CD41" s="671" t="s">
        <v>522</v>
      </c>
      <c r="CE41" s="668"/>
      <c r="CF41" s="668"/>
      <c r="CG41" s="668"/>
      <c r="CH41" s="668"/>
      <c r="CI41" s="668"/>
      <c r="CJ41" s="668"/>
      <c r="CK41" s="668"/>
      <c r="CL41" s="668"/>
      <c r="CM41" s="668"/>
      <c r="CN41" s="668"/>
      <c r="CO41" s="668"/>
      <c r="CP41" s="668"/>
      <c r="CQ41" s="669"/>
      <c r="CR41" s="629" t="s">
        <v>114</v>
      </c>
      <c r="CS41" s="640"/>
      <c r="CT41" s="640"/>
      <c r="CU41" s="640"/>
      <c r="CV41" s="640"/>
      <c r="CW41" s="640"/>
      <c r="CX41" s="640"/>
      <c r="CY41" s="641"/>
      <c r="CZ41" s="632" t="s">
        <v>114</v>
      </c>
      <c r="DA41" s="642"/>
      <c r="DB41" s="642"/>
      <c r="DC41" s="643"/>
      <c r="DD41" s="635" t="s">
        <v>114</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523</v>
      </c>
      <c r="C42" s="627"/>
      <c r="D42" s="627"/>
      <c r="E42" s="627"/>
      <c r="F42" s="627"/>
      <c r="G42" s="627"/>
      <c r="H42" s="627"/>
      <c r="I42" s="627"/>
      <c r="J42" s="627"/>
      <c r="K42" s="627"/>
      <c r="L42" s="627"/>
      <c r="M42" s="627"/>
      <c r="N42" s="627"/>
      <c r="O42" s="627"/>
      <c r="P42" s="627"/>
      <c r="Q42" s="628"/>
      <c r="R42" s="629" t="s">
        <v>480</v>
      </c>
      <c r="S42" s="630"/>
      <c r="T42" s="630"/>
      <c r="U42" s="630"/>
      <c r="V42" s="630"/>
      <c r="W42" s="630"/>
      <c r="X42" s="630"/>
      <c r="Y42" s="631"/>
      <c r="Z42" s="656" t="s">
        <v>114</v>
      </c>
      <c r="AA42" s="656"/>
      <c r="AB42" s="656"/>
      <c r="AC42" s="656"/>
      <c r="AD42" s="657" t="s">
        <v>114</v>
      </c>
      <c r="AE42" s="657"/>
      <c r="AF42" s="657"/>
      <c r="AG42" s="657"/>
      <c r="AH42" s="657"/>
      <c r="AI42" s="657"/>
      <c r="AJ42" s="657"/>
      <c r="AK42" s="657"/>
      <c r="AL42" s="632" t="s">
        <v>503</v>
      </c>
      <c r="AM42" s="633"/>
      <c r="AN42" s="633"/>
      <c r="AO42" s="658"/>
      <c r="AQ42" s="676" t="s">
        <v>291</v>
      </c>
      <c r="AR42" s="677"/>
      <c r="AS42" s="677"/>
      <c r="AT42" s="677"/>
      <c r="AU42" s="677"/>
      <c r="AV42" s="677"/>
      <c r="AW42" s="677"/>
      <c r="AX42" s="677"/>
      <c r="AY42" s="678"/>
      <c r="AZ42" s="609">
        <v>21745120</v>
      </c>
      <c r="BA42" s="644"/>
      <c r="BB42" s="644"/>
      <c r="BC42" s="644"/>
      <c r="BD42" s="610"/>
      <c r="BE42" s="610"/>
      <c r="BF42" s="659"/>
      <c r="BG42" s="674"/>
      <c r="BH42" s="675"/>
      <c r="BI42" s="675"/>
      <c r="BJ42" s="675"/>
      <c r="BK42" s="675"/>
      <c r="BL42" s="360"/>
      <c r="BM42" s="660" t="s">
        <v>524</v>
      </c>
      <c r="BN42" s="660"/>
      <c r="BO42" s="660"/>
      <c r="BP42" s="660"/>
      <c r="BQ42" s="660"/>
      <c r="BR42" s="660"/>
      <c r="BS42" s="660"/>
      <c r="BT42" s="660"/>
      <c r="BU42" s="661"/>
      <c r="BV42" s="609">
        <v>348</v>
      </c>
      <c r="BW42" s="644"/>
      <c r="BX42" s="644"/>
      <c r="BY42" s="644"/>
      <c r="BZ42" s="644"/>
      <c r="CA42" s="644"/>
      <c r="CB42" s="662"/>
      <c r="CD42" s="626" t="s">
        <v>292</v>
      </c>
      <c r="CE42" s="627"/>
      <c r="CF42" s="627"/>
      <c r="CG42" s="627"/>
      <c r="CH42" s="627"/>
      <c r="CI42" s="627"/>
      <c r="CJ42" s="627"/>
      <c r="CK42" s="627"/>
      <c r="CL42" s="627"/>
      <c r="CM42" s="627"/>
      <c r="CN42" s="627"/>
      <c r="CO42" s="627"/>
      <c r="CP42" s="627"/>
      <c r="CQ42" s="628"/>
      <c r="CR42" s="629">
        <v>44210803</v>
      </c>
      <c r="CS42" s="640"/>
      <c r="CT42" s="640"/>
      <c r="CU42" s="640"/>
      <c r="CV42" s="640"/>
      <c r="CW42" s="640"/>
      <c r="CX42" s="640"/>
      <c r="CY42" s="641"/>
      <c r="CZ42" s="632">
        <v>10.1</v>
      </c>
      <c r="DA42" s="642"/>
      <c r="DB42" s="642"/>
      <c r="DC42" s="643"/>
      <c r="DD42" s="635">
        <v>5626417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293</v>
      </c>
      <c r="C43" s="627"/>
      <c r="D43" s="627"/>
      <c r="E43" s="627"/>
      <c r="F43" s="627"/>
      <c r="G43" s="627"/>
      <c r="H43" s="627"/>
      <c r="I43" s="627"/>
      <c r="J43" s="627"/>
      <c r="K43" s="627"/>
      <c r="L43" s="627"/>
      <c r="M43" s="627"/>
      <c r="N43" s="627"/>
      <c r="O43" s="627"/>
      <c r="P43" s="627"/>
      <c r="Q43" s="628"/>
      <c r="R43" s="629">
        <v>20559400</v>
      </c>
      <c r="S43" s="630"/>
      <c r="T43" s="630"/>
      <c r="U43" s="630"/>
      <c r="V43" s="630"/>
      <c r="W43" s="630"/>
      <c r="X43" s="630"/>
      <c r="Y43" s="631"/>
      <c r="Z43" s="656">
        <v>4.5999999999999996</v>
      </c>
      <c r="AA43" s="656"/>
      <c r="AB43" s="656"/>
      <c r="AC43" s="656"/>
      <c r="AD43" s="657" t="s">
        <v>114</v>
      </c>
      <c r="AE43" s="657"/>
      <c r="AF43" s="657"/>
      <c r="AG43" s="657"/>
      <c r="AH43" s="657"/>
      <c r="AI43" s="657"/>
      <c r="AJ43" s="657"/>
      <c r="AK43" s="657"/>
      <c r="AL43" s="632" t="s">
        <v>114</v>
      </c>
      <c r="AM43" s="633"/>
      <c r="AN43" s="633"/>
      <c r="AO43" s="658"/>
      <c r="BV43" s="209"/>
      <c r="BW43" s="209"/>
      <c r="BX43" s="209"/>
      <c r="BY43" s="209"/>
      <c r="BZ43" s="209"/>
      <c r="CA43" s="209"/>
      <c r="CB43" s="209"/>
      <c r="CD43" s="626" t="s">
        <v>294</v>
      </c>
      <c r="CE43" s="627"/>
      <c r="CF43" s="627"/>
      <c r="CG43" s="627"/>
      <c r="CH43" s="627"/>
      <c r="CI43" s="627"/>
      <c r="CJ43" s="627"/>
      <c r="CK43" s="627"/>
      <c r="CL43" s="627"/>
      <c r="CM43" s="627"/>
      <c r="CN43" s="627"/>
      <c r="CO43" s="627"/>
      <c r="CP43" s="627"/>
      <c r="CQ43" s="628"/>
      <c r="CR43" s="629">
        <v>930089</v>
      </c>
      <c r="CS43" s="640"/>
      <c r="CT43" s="640"/>
      <c r="CU43" s="640"/>
      <c r="CV43" s="640"/>
      <c r="CW43" s="640"/>
      <c r="CX43" s="640"/>
      <c r="CY43" s="641"/>
      <c r="CZ43" s="632">
        <v>0.2</v>
      </c>
      <c r="DA43" s="642"/>
      <c r="DB43" s="642"/>
      <c r="DC43" s="643"/>
      <c r="DD43" s="635">
        <v>910292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295</v>
      </c>
      <c r="C44" s="607"/>
      <c r="D44" s="607"/>
      <c r="E44" s="607"/>
      <c r="F44" s="607"/>
      <c r="G44" s="607"/>
      <c r="H44" s="607"/>
      <c r="I44" s="607"/>
      <c r="J44" s="607"/>
      <c r="K44" s="607"/>
      <c r="L44" s="607"/>
      <c r="M44" s="607"/>
      <c r="N44" s="607"/>
      <c r="O44" s="607"/>
      <c r="P44" s="607"/>
      <c r="Q44" s="608"/>
      <c r="R44" s="609">
        <v>450147850</v>
      </c>
      <c r="S44" s="644"/>
      <c r="T44" s="644"/>
      <c r="U44" s="644"/>
      <c r="V44" s="644"/>
      <c r="W44" s="644"/>
      <c r="X44" s="644"/>
      <c r="Y44" s="645"/>
      <c r="Z44" s="646">
        <v>100</v>
      </c>
      <c r="AA44" s="646"/>
      <c r="AB44" s="646"/>
      <c r="AC44" s="646"/>
      <c r="AD44" s="647">
        <v>225799499</v>
      </c>
      <c r="AE44" s="647"/>
      <c r="AF44" s="647"/>
      <c r="AG44" s="647"/>
      <c r="AH44" s="647"/>
      <c r="AI44" s="647"/>
      <c r="AJ44" s="647"/>
      <c r="AK44" s="647"/>
      <c r="AL44" s="612">
        <v>100</v>
      </c>
      <c r="AM44" s="648"/>
      <c r="AN44" s="648"/>
      <c r="AO44" s="649"/>
      <c r="CD44" s="650" t="s">
        <v>253</v>
      </c>
      <c r="CE44" s="651"/>
      <c r="CF44" s="626" t="s">
        <v>296</v>
      </c>
      <c r="CG44" s="627"/>
      <c r="CH44" s="627"/>
      <c r="CI44" s="627"/>
      <c r="CJ44" s="627"/>
      <c r="CK44" s="627"/>
      <c r="CL44" s="627"/>
      <c r="CM44" s="627"/>
      <c r="CN44" s="627"/>
      <c r="CO44" s="627"/>
      <c r="CP44" s="627"/>
      <c r="CQ44" s="628"/>
      <c r="CR44" s="629">
        <v>44210803</v>
      </c>
      <c r="CS44" s="630"/>
      <c r="CT44" s="630"/>
      <c r="CU44" s="630"/>
      <c r="CV44" s="630"/>
      <c r="CW44" s="630"/>
      <c r="CX44" s="630"/>
      <c r="CY44" s="631"/>
      <c r="CZ44" s="632">
        <v>10.1</v>
      </c>
      <c r="DA44" s="633"/>
      <c r="DB44" s="633"/>
      <c r="DC44" s="634"/>
      <c r="DD44" s="635">
        <v>5626417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652"/>
      <c r="CE45" s="653"/>
      <c r="CF45" s="626" t="s">
        <v>297</v>
      </c>
      <c r="CG45" s="627"/>
      <c r="CH45" s="627"/>
      <c r="CI45" s="627"/>
      <c r="CJ45" s="627"/>
      <c r="CK45" s="627"/>
      <c r="CL45" s="627"/>
      <c r="CM45" s="627"/>
      <c r="CN45" s="627"/>
      <c r="CO45" s="627"/>
      <c r="CP45" s="627"/>
      <c r="CQ45" s="628"/>
      <c r="CR45" s="629">
        <v>26678405</v>
      </c>
      <c r="CS45" s="640"/>
      <c r="CT45" s="640"/>
      <c r="CU45" s="640"/>
      <c r="CV45" s="640"/>
      <c r="CW45" s="640"/>
      <c r="CX45" s="640"/>
      <c r="CY45" s="641"/>
      <c r="CZ45" s="632">
        <v>6.1</v>
      </c>
      <c r="DA45" s="642"/>
      <c r="DB45" s="642"/>
      <c r="DC45" s="643"/>
      <c r="DD45" s="635">
        <v>930735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11" t="s">
        <v>298</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652"/>
      <c r="CE46" s="653"/>
      <c r="CF46" s="626" t="s">
        <v>299</v>
      </c>
      <c r="CG46" s="627"/>
      <c r="CH46" s="627"/>
      <c r="CI46" s="627"/>
      <c r="CJ46" s="627"/>
      <c r="CK46" s="627"/>
      <c r="CL46" s="627"/>
      <c r="CM46" s="627"/>
      <c r="CN46" s="627"/>
      <c r="CO46" s="627"/>
      <c r="CP46" s="627"/>
      <c r="CQ46" s="628"/>
      <c r="CR46" s="629">
        <v>15089333</v>
      </c>
      <c r="CS46" s="630"/>
      <c r="CT46" s="630"/>
      <c r="CU46" s="630"/>
      <c r="CV46" s="630"/>
      <c r="CW46" s="630"/>
      <c r="CX46" s="630"/>
      <c r="CY46" s="631"/>
      <c r="CZ46" s="632">
        <v>3.4</v>
      </c>
      <c r="DA46" s="633"/>
      <c r="DB46" s="633"/>
      <c r="DC46" s="634"/>
      <c r="DD46" s="635">
        <v>4507666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300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301</v>
      </c>
      <c r="CG47" s="627"/>
      <c r="CH47" s="627"/>
      <c r="CI47" s="627"/>
      <c r="CJ47" s="627"/>
      <c r="CK47" s="627"/>
      <c r="CL47" s="627"/>
      <c r="CM47" s="627"/>
      <c r="CN47" s="627"/>
      <c r="CO47" s="627"/>
      <c r="CP47" s="627"/>
      <c r="CQ47" s="628"/>
      <c r="CR47" s="629" t="s">
        <v>114</v>
      </c>
      <c r="CS47" s="640"/>
      <c r="CT47" s="640"/>
      <c r="CU47" s="640"/>
      <c r="CV47" s="640"/>
      <c r="CW47" s="640"/>
      <c r="CX47" s="640"/>
      <c r="CY47" s="641"/>
      <c r="CZ47" s="632" t="s">
        <v>480</v>
      </c>
      <c r="DA47" s="642"/>
      <c r="DB47" s="642"/>
      <c r="DC47" s="643"/>
      <c r="DD47" s="635" t="s">
        <v>114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302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303</v>
      </c>
      <c r="CG48" s="627"/>
      <c r="CH48" s="627"/>
      <c r="CI48" s="627"/>
      <c r="CJ48" s="627"/>
      <c r="CK48" s="627"/>
      <c r="CL48" s="627"/>
      <c r="CM48" s="627"/>
      <c r="CN48" s="627"/>
      <c r="CO48" s="627"/>
      <c r="CP48" s="627"/>
      <c r="CQ48" s="628"/>
      <c r="CR48" s="629" t="s">
        <v>114</v>
      </c>
      <c r="CS48" s="630"/>
      <c r="CT48" s="630"/>
      <c r="CU48" s="630"/>
      <c r="CV48" s="630"/>
      <c r="CW48" s="630"/>
      <c r="CX48" s="630"/>
      <c r="CY48" s="631"/>
      <c r="CZ48" s="632" t="s">
        <v>480</v>
      </c>
      <c r="DA48" s="633"/>
      <c r="DB48" s="633"/>
      <c r="DC48" s="634"/>
      <c r="DD48" s="635" t="s">
        <v>114</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58"/>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606" t="s">
        <v>304</v>
      </c>
      <c r="CE49" s="607"/>
      <c r="CF49" s="607"/>
      <c r="CG49" s="607"/>
      <c r="CH49" s="607"/>
      <c r="CI49" s="607"/>
      <c r="CJ49" s="607"/>
      <c r="CK49" s="607"/>
      <c r="CL49" s="607"/>
      <c r="CM49" s="607"/>
      <c r="CN49" s="607"/>
      <c r="CO49" s="607"/>
      <c r="CP49" s="607"/>
      <c r="CQ49" s="608"/>
      <c r="CR49" s="609">
        <v>438857264</v>
      </c>
      <c r="CS49" s="610"/>
      <c r="CT49" s="610"/>
      <c r="CU49" s="610"/>
      <c r="CV49" s="610"/>
      <c r="CW49" s="610"/>
      <c r="CX49" s="610"/>
      <c r="CY49" s="611"/>
      <c r="CZ49" s="612">
        <v>100</v>
      </c>
      <c r="DA49" s="613"/>
      <c r="DB49" s="613"/>
      <c r="DC49" s="614"/>
      <c r="DD49" s="615">
        <v>264033403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356"/>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11" sqref="B11:P11"/>
    </sheetView>
  </sheetViews>
  <sheetFormatPr defaultColWidth="0" defaultRowHeight="13" zeroHeight="1" x14ac:dyDescent="0.2"/>
  <cols>
    <col min="1" max="130" width="2.7265625" style="217" customWidth="1"/>
    <col min="131" max="131" width="1.63281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119" t="s">
        <v>305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20" t="s">
        <v>306</v>
      </c>
      <c r="DK2" s="1121"/>
      <c r="DL2" s="1121"/>
      <c r="DM2" s="1121"/>
      <c r="DN2" s="1121"/>
      <c r="DO2" s="1122"/>
      <c r="DP2" s="214"/>
      <c r="DQ2" s="1120" t="s">
        <v>307</v>
      </c>
      <c r="DR2" s="1121"/>
      <c r="DS2" s="1121"/>
      <c r="DT2" s="1121"/>
      <c r="DU2" s="1121"/>
      <c r="DV2" s="1121"/>
      <c r="DW2" s="1121"/>
      <c r="DX2" s="1121"/>
      <c r="DY2" s="1121"/>
      <c r="DZ2" s="1122"/>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0" customFormat="1" ht="26.25" customHeight="1" thickBot="1" x14ac:dyDescent="0.25">
      <c r="A4" s="1088" t="s">
        <v>308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364"/>
      <c r="BA4" s="364"/>
      <c r="BB4" s="364"/>
      <c r="BC4" s="364"/>
      <c r="BD4" s="364"/>
      <c r="BE4" s="218"/>
      <c r="BF4" s="218"/>
      <c r="BG4" s="218"/>
      <c r="BH4" s="218"/>
      <c r="BI4" s="218"/>
      <c r="BJ4" s="218"/>
      <c r="BK4" s="218"/>
      <c r="BL4" s="218"/>
      <c r="BM4" s="218"/>
      <c r="BN4" s="218"/>
      <c r="BO4" s="218"/>
      <c r="BP4" s="218"/>
      <c r="BQ4" s="759" t="s">
        <v>309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9"/>
    </row>
    <row r="5" spans="1:131" s="220" customFormat="1" ht="26.25" customHeight="1" x14ac:dyDescent="0.2">
      <c r="A5" s="1024" t="s">
        <v>310</v>
      </c>
      <c r="B5" s="1025"/>
      <c r="C5" s="1025"/>
      <c r="D5" s="1025"/>
      <c r="E5" s="1025"/>
      <c r="F5" s="1025"/>
      <c r="G5" s="1025"/>
      <c r="H5" s="1025"/>
      <c r="I5" s="1025"/>
      <c r="J5" s="1025"/>
      <c r="K5" s="1025"/>
      <c r="L5" s="1025"/>
      <c r="M5" s="1025"/>
      <c r="N5" s="1025"/>
      <c r="O5" s="1025"/>
      <c r="P5" s="1026"/>
      <c r="Q5" s="1030" t="s">
        <v>311</v>
      </c>
      <c r="R5" s="1031"/>
      <c r="S5" s="1031"/>
      <c r="T5" s="1031"/>
      <c r="U5" s="1032"/>
      <c r="V5" s="1030" t="s">
        <v>525</v>
      </c>
      <c r="W5" s="1031"/>
      <c r="X5" s="1031"/>
      <c r="Y5" s="1031"/>
      <c r="Z5" s="1032"/>
      <c r="AA5" s="1030" t="s">
        <v>312</v>
      </c>
      <c r="AB5" s="1031"/>
      <c r="AC5" s="1031"/>
      <c r="AD5" s="1031"/>
      <c r="AE5" s="1031"/>
      <c r="AF5" s="1123" t="s">
        <v>526</v>
      </c>
      <c r="AG5" s="1031"/>
      <c r="AH5" s="1031"/>
      <c r="AI5" s="1031"/>
      <c r="AJ5" s="1044"/>
      <c r="AK5" s="1031" t="s">
        <v>313</v>
      </c>
      <c r="AL5" s="1031"/>
      <c r="AM5" s="1031"/>
      <c r="AN5" s="1031"/>
      <c r="AO5" s="1032"/>
      <c r="AP5" s="1030" t="s">
        <v>314</v>
      </c>
      <c r="AQ5" s="1031"/>
      <c r="AR5" s="1031"/>
      <c r="AS5" s="1031"/>
      <c r="AT5" s="1032"/>
      <c r="AU5" s="1030" t="s">
        <v>315</v>
      </c>
      <c r="AV5" s="1031"/>
      <c r="AW5" s="1031"/>
      <c r="AX5" s="1031"/>
      <c r="AY5" s="1044"/>
      <c r="AZ5" s="364"/>
      <c r="BA5" s="364"/>
      <c r="BB5" s="364"/>
      <c r="BC5" s="364"/>
      <c r="BD5" s="364"/>
      <c r="BE5" s="218"/>
      <c r="BF5" s="218"/>
      <c r="BG5" s="218"/>
      <c r="BH5" s="218"/>
      <c r="BI5" s="218"/>
      <c r="BJ5" s="218"/>
      <c r="BK5" s="218"/>
      <c r="BL5" s="218"/>
      <c r="BM5" s="218"/>
      <c r="BN5" s="218"/>
      <c r="BO5" s="218"/>
      <c r="BP5" s="218"/>
      <c r="BQ5" s="1024" t="s">
        <v>316</v>
      </c>
      <c r="BR5" s="1025"/>
      <c r="BS5" s="1025"/>
      <c r="BT5" s="1025"/>
      <c r="BU5" s="1025"/>
      <c r="BV5" s="1025"/>
      <c r="BW5" s="1025"/>
      <c r="BX5" s="1025"/>
      <c r="BY5" s="1025"/>
      <c r="BZ5" s="1025"/>
      <c r="CA5" s="1025"/>
      <c r="CB5" s="1025"/>
      <c r="CC5" s="1025"/>
      <c r="CD5" s="1025"/>
      <c r="CE5" s="1025"/>
      <c r="CF5" s="1025"/>
      <c r="CG5" s="1026"/>
      <c r="CH5" s="1030" t="s">
        <v>527</v>
      </c>
      <c r="CI5" s="1031"/>
      <c r="CJ5" s="1031"/>
      <c r="CK5" s="1031"/>
      <c r="CL5" s="1032"/>
      <c r="CM5" s="1030" t="s">
        <v>528</v>
      </c>
      <c r="CN5" s="1031"/>
      <c r="CO5" s="1031"/>
      <c r="CP5" s="1031"/>
      <c r="CQ5" s="1032"/>
      <c r="CR5" s="1030" t="s">
        <v>529</v>
      </c>
      <c r="CS5" s="1031"/>
      <c r="CT5" s="1031"/>
      <c r="CU5" s="1031"/>
      <c r="CV5" s="1032"/>
      <c r="CW5" s="1030" t="s">
        <v>530</v>
      </c>
      <c r="CX5" s="1031"/>
      <c r="CY5" s="1031"/>
      <c r="CZ5" s="1031"/>
      <c r="DA5" s="1032"/>
      <c r="DB5" s="1030" t="s">
        <v>531</v>
      </c>
      <c r="DC5" s="1031"/>
      <c r="DD5" s="1031"/>
      <c r="DE5" s="1031"/>
      <c r="DF5" s="1032"/>
      <c r="DG5" s="1113" t="s">
        <v>317</v>
      </c>
      <c r="DH5" s="1114"/>
      <c r="DI5" s="1114"/>
      <c r="DJ5" s="1114"/>
      <c r="DK5" s="1115"/>
      <c r="DL5" s="1113" t="s">
        <v>532</v>
      </c>
      <c r="DM5" s="1114"/>
      <c r="DN5" s="1114"/>
      <c r="DO5" s="1114"/>
      <c r="DP5" s="1115"/>
      <c r="DQ5" s="1030" t="s">
        <v>318</v>
      </c>
      <c r="DR5" s="1031"/>
      <c r="DS5" s="1031"/>
      <c r="DT5" s="1031"/>
      <c r="DU5" s="1032"/>
      <c r="DV5" s="1030" t="s">
        <v>315</v>
      </c>
      <c r="DW5" s="1031"/>
      <c r="DX5" s="1031"/>
      <c r="DY5" s="1031"/>
      <c r="DZ5" s="1044"/>
      <c r="EA5" s="219"/>
    </row>
    <row r="6" spans="1:131" s="220"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364"/>
      <c r="BA6" s="364"/>
      <c r="BB6" s="364"/>
      <c r="BC6" s="364"/>
      <c r="BD6" s="364"/>
      <c r="BE6" s="218"/>
      <c r="BF6" s="218"/>
      <c r="BG6" s="218"/>
      <c r="BH6" s="218"/>
      <c r="BI6" s="218"/>
      <c r="BJ6" s="218"/>
      <c r="BK6" s="218"/>
      <c r="BL6" s="218"/>
      <c r="BM6" s="218"/>
      <c r="BN6" s="218"/>
      <c r="BO6" s="218"/>
      <c r="BP6" s="218"/>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19"/>
    </row>
    <row r="7" spans="1:131" s="220" customFormat="1" ht="26.25" customHeight="1" thickTop="1" x14ac:dyDescent="0.2">
      <c r="A7" s="221">
        <v>1</v>
      </c>
      <c r="B7" s="1076" t="s">
        <v>533</v>
      </c>
      <c r="C7" s="1077"/>
      <c r="D7" s="1077"/>
      <c r="E7" s="1077"/>
      <c r="F7" s="1077"/>
      <c r="G7" s="1077"/>
      <c r="H7" s="1077"/>
      <c r="I7" s="1077"/>
      <c r="J7" s="1077"/>
      <c r="K7" s="1077"/>
      <c r="L7" s="1077"/>
      <c r="M7" s="1077"/>
      <c r="N7" s="1077"/>
      <c r="O7" s="1077"/>
      <c r="P7" s="1078"/>
      <c r="Q7" s="1131">
        <v>449049</v>
      </c>
      <c r="R7" s="1132"/>
      <c r="S7" s="1132"/>
      <c r="T7" s="1132"/>
      <c r="U7" s="1132"/>
      <c r="V7" s="1132">
        <v>438419</v>
      </c>
      <c r="W7" s="1132"/>
      <c r="X7" s="1132"/>
      <c r="Y7" s="1132"/>
      <c r="Z7" s="1132"/>
      <c r="AA7" s="1132">
        <v>10630</v>
      </c>
      <c r="AB7" s="1132"/>
      <c r="AC7" s="1132"/>
      <c r="AD7" s="1132"/>
      <c r="AE7" s="1133"/>
      <c r="AF7" s="1134">
        <v>6905</v>
      </c>
      <c r="AG7" s="1135"/>
      <c r="AH7" s="1135"/>
      <c r="AI7" s="1135"/>
      <c r="AJ7" s="1136"/>
      <c r="AK7" s="1137"/>
      <c r="AL7" s="1138"/>
      <c r="AM7" s="1138"/>
      <c r="AN7" s="1138"/>
      <c r="AO7" s="1138"/>
      <c r="AP7" s="1138">
        <v>663751</v>
      </c>
      <c r="AQ7" s="1138"/>
      <c r="AR7" s="1138"/>
      <c r="AS7" s="1138"/>
      <c r="AT7" s="1138"/>
      <c r="AU7" s="1139"/>
      <c r="AV7" s="1139"/>
      <c r="AW7" s="1139"/>
      <c r="AX7" s="1139"/>
      <c r="AY7" s="1140"/>
      <c r="AZ7" s="364"/>
      <c r="BA7" s="364"/>
      <c r="BB7" s="364"/>
      <c r="BC7" s="364"/>
      <c r="BD7" s="364"/>
      <c r="BE7" s="218"/>
      <c r="BF7" s="218"/>
      <c r="BG7" s="218"/>
      <c r="BH7" s="218"/>
      <c r="BI7" s="218"/>
      <c r="BJ7" s="218"/>
      <c r="BK7" s="218"/>
      <c r="BL7" s="218"/>
      <c r="BM7" s="218"/>
      <c r="BN7" s="218"/>
      <c r="BO7" s="218"/>
      <c r="BP7" s="218"/>
      <c r="BQ7" s="221">
        <v>1</v>
      </c>
      <c r="BR7" s="222"/>
      <c r="BS7" s="1128" t="s">
        <v>534</v>
      </c>
      <c r="BT7" s="1129"/>
      <c r="BU7" s="1129"/>
      <c r="BV7" s="1129"/>
      <c r="BW7" s="1129"/>
      <c r="BX7" s="1129"/>
      <c r="BY7" s="1129"/>
      <c r="BZ7" s="1129"/>
      <c r="CA7" s="1129"/>
      <c r="CB7" s="1129"/>
      <c r="CC7" s="1129"/>
      <c r="CD7" s="1129"/>
      <c r="CE7" s="1129"/>
      <c r="CF7" s="1129"/>
      <c r="CG7" s="1141"/>
      <c r="CH7" s="1125">
        <v>-6</v>
      </c>
      <c r="CI7" s="1126"/>
      <c r="CJ7" s="1126"/>
      <c r="CK7" s="1126"/>
      <c r="CL7" s="1127"/>
      <c r="CM7" s="1125">
        <v>1004</v>
      </c>
      <c r="CN7" s="1126"/>
      <c r="CO7" s="1126"/>
      <c r="CP7" s="1126"/>
      <c r="CQ7" s="1127"/>
      <c r="CR7" s="1125">
        <v>1000</v>
      </c>
      <c r="CS7" s="1126"/>
      <c r="CT7" s="1126"/>
      <c r="CU7" s="1126"/>
      <c r="CV7" s="1127"/>
      <c r="CW7" s="1125">
        <v>34</v>
      </c>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19"/>
    </row>
    <row r="8" spans="1:131" s="220" customFormat="1" ht="26.25" customHeight="1" x14ac:dyDescent="0.2">
      <c r="A8" s="223">
        <v>2</v>
      </c>
      <c r="B8" s="1059" t="s">
        <v>535</v>
      </c>
      <c r="C8" s="1060"/>
      <c r="D8" s="1060"/>
      <c r="E8" s="1060"/>
      <c r="F8" s="1060"/>
      <c r="G8" s="1060"/>
      <c r="H8" s="1060"/>
      <c r="I8" s="1060"/>
      <c r="J8" s="1060"/>
      <c r="K8" s="1060"/>
      <c r="L8" s="1060"/>
      <c r="M8" s="1060"/>
      <c r="N8" s="1060"/>
      <c r="O8" s="1060"/>
      <c r="P8" s="1061"/>
      <c r="Q8" s="1067">
        <v>78708</v>
      </c>
      <c r="R8" s="1068"/>
      <c r="S8" s="1068"/>
      <c r="T8" s="1068"/>
      <c r="U8" s="1068"/>
      <c r="V8" s="1068">
        <v>78708</v>
      </c>
      <c r="W8" s="1068"/>
      <c r="X8" s="1068"/>
      <c r="Y8" s="1068"/>
      <c r="Z8" s="1068"/>
      <c r="AA8" s="1068">
        <v>0</v>
      </c>
      <c r="AB8" s="1068"/>
      <c r="AC8" s="1068"/>
      <c r="AD8" s="1068"/>
      <c r="AE8" s="1069"/>
      <c r="AF8" s="1064" t="s">
        <v>536</v>
      </c>
      <c r="AG8" s="1065"/>
      <c r="AH8" s="1065"/>
      <c r="AI8" s="1065"/>
      <c r="AJ8" s="1066"/>
      <c r="AK8" s="1109">
        <v>48511</v>
      </c>
      <c r="AL8" s="1110"/>
      <c r="AM8" s="1110"/>
      <c r="AN8" s="1110"/>
      <c r="AO8" s="1110"/>
      <c r="AP8" s="1110"/>
      <c r="AQ8" s="1110"/>
      <c r="AR8" s="1110"/>
      <c r="AS8" s="1110"/>
      <c r="AT8" s="1110"/>
      <c r="AU8" s="1111"/>
      <c r="AV8" s="1111"/>
      <c r="AW8" s="1111"/>
      <c r="AX8" s="1111"/>
      <c r="AY8" s="1112"/>
      <c r="AZ8" s="364"/>
      <c r="BA8" s="364"/>
      <c r="BB8" s="364"/>
      <c r="BC8" s="364"/>
      <c r="BD8" s="364"/>
      <c r="BE8" s="218"/>
      <c r="BF8" s="218"/>
      <c r="BG8" s="218"/>
      <c r="BH8" s="218"/>
      <c r="BI8" s="218"/>
      <c r="BJ8" s="218"/>
      <c r="BK8" s="218"/>
      <c r="BL8" s="218"/>
      <c r="BM8" s="218"/>
      <c r="BN8" s="218"/>
      <c r="BO8" s="218"/>
      <c r="BP8" s="218"/>
      <c r="BQ8" s="223">
        <v>2</v>
      </c>
      <c r="BR8" s="224"/>
      <c r="BS8" s="1021" t="s">
        <v>537</v>
      </c>
      <c r="BT8" s="1022"/>
      <c r="BU8" s="1022"/>
      <c r="BV8" s="1022"/>
      <c r="BW8" s="1022"/>
      <c r="BX8" s="1022"/>
      <c r="BY8" s="1022"/>
      <c r="BZ8" s="1022"/>
      <c r="CA8" s="1022"/>
      <c r="CB8" s="1022"/>
      <c r="CC8" s="1022"/>
      <c r="CD8" s="1022"/>
      <c r="CE8" s="1022"/>
      <c r="CF8" s="1022"/>
      <c r="CG8" s="1043"/>
      <c r="CH8" s="1018">
        <v>-15</v>
      </c>
      <c r="CI8" s="1019"/>
      <c r="CJ8" s="1019"/>
      <c r="CK8" s="1019"/>
      <c r="CL8" s="1020"/>
      <c r="CM8" s="1018">
        <v>1150</v>
      </c>
      <c r="CN8" s="1019"/>
      <c r="CO8" s="1019"/>
      <c r="CP8" s="1019"/>
      <c r="CQ8" s="1020"/>
      <c r="CR8" s="1018">
        <v>1000</v>
      </c>
      <c r="CS8" s="1019"/>
      <c r="CT8" s="1019"/>
      <c r="CU8" s="1019"/>
      <c r="CV8" s="1020"/>
      <c r="CW8" s="1018">
        <v>190</v>
      </c>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19"/>
    </row>
    <row r="9" spans="1:131" s="220" customFormat="1" ht="26.25" customHeight="1" x14ac:dyDescent="0.2">
      <c r="A9" s="223">
        <v>3</v>
      </c>
      <c r="B9" s="1059" t="s">
        <v>538</v>
      </c>
      <c r="C9" s="1060"/>
      <c r="D9" s="1060"/>
      <c r="E9" s="1060"/>
      <c r="F9" s="1060"/>
      <c r="G9" s="1060"/>
      <c r="H9" s="1060"/>
      <c r="I9" s="1060"/>
      <c r="J9" s="1060"/>
      <c r="K9" s="1060"/>
      <c r="L9" s="1060"/>
      <c r="M9" s="1060"/>
      <c r="N9" s="1060"/>
      <c r="O9" s="1060"/>
      <c r="P9" s="1061"/>
      <c r="Q9" s="1067">
        <v>949</v>
      </c>
      <c r="R9" s="1068"/>
      <c r="S9" s="1068"/>
      <c r="T9" s="1068"/>
      <c r="U9" s="1068"/>
      <c r="V9" s="1068">
        <v>288</v>
      </c>
      <c r="W9" s="1068"/>
      <c r="X9" s="1068"/>
      <c r="Y9" s="1068"/>
      <c r="Z9" s="1068"/>
      <c r="AA9" s="1068">
        <v>661</v>
      </c>
      <c r="AB9" s="1068"/>
      <c r="AC9" s="1068"/>
      <c r="AD9" s="1068"/>
      <c r="AE9" s="1069"/>
      <c r="AF9" s="1064">
        <v>661</v>
      </c>
      <c r="AG9" s="1065"/>
      <c r="AH9" s="1065"/>
      <c r="AI9" s="1065"/>
      <c r="AJ9" s="1066"/>
      <c r="AK9" s="1109">
        <v>8</v>
      </c>
      <c r="AL9" s="1110"/>
      <c r="AM9" s="1110"/>
      <c r="AN9" s="1110"/>
      <c r="AO9" s="1110"/>
      <c r="AP9" s="1110">
        <v>3109</v>
      </c>
      <c r="AQ9" s="1110"/>
      <c r="AR9" s="1110"/>
      <c r="AS9" s="1110"/>
      <c r="AT9" s="1110"/>
      <c r="AU9" s="1111"/>
      <c r="AV9" s="1111"/>
      <c r="AW9" s="1111"/>
      <c r="AX9" s="1111"/>
      <c r="AY9" s="1112"/>
      <c r="AZ9" s="364"/>
      <c r="BA9" s="364"/>
      <c r="BB9" s="364"/>
      <c r="BC9" s="364"/>
      <c r="BD9" s="364"/>
      <c r="BE9" s="218"/>
      <c r="BF9" s="218"/>
      <c r="BG9" s="218"/>
      <c r="BH9" s="218"/>
      <c r="BI9" s="218"/>
      <c r="BJ9" s="218"/>
      <c r="BK9" s="218"/>
      <c r="BL9" s="218"/>
      <c r="BM9" s="218"/>
      <c r="BN9" s="218"/>
      <c r="BO9" s="218"/>
      <c r="BP9" s="218"/>
      <c r="BQ9" s="223">
        <v>3</v>
      </c>
      <c r="BR9" s="224"/>
      <c r="BS9" s="1021" t="s">
        <v>539</v>
      </c>
      <c r="BT9" s="1022"/>
      <c r="BU9" s="1022"/>
      <c r="BV9" s="1022"/>
      <c r="BW9" s="1022"/>
      <c r="BX9" s="1022"/>
      <c r="BY9" s="1022"/>
      <c r="BZ9" s="1022"/>
      <c r="CA9" s="1022"/>
      <c r="CB9" s="1022"/>
      <c r="CC9" s="1022"/>
      <c r="CD9" s="1022"/>
      <c r="CE9" s="1022"/>
      <c r="CF9" s="1022"/>
      <c r="CG9" s="1043"/>
      <c r="CH9" s="1018">
        <v>1</v>
      </c>
      <c r="CI9" s="1019"/>
      <c r="CJ9" s="1019"/>
      <c r="CK9" s="1019"/>
      <c r="CL9" s="1020"/>
      <c r="CM9" s="1018">
        <v>238</v>
      </c>
      <c r="CN9" s="1019"/>
      <c r="CO9" s="1019"/>
      <c r="CP9" s="1019"/>
      <c r="CQ9" s="1020"/>
      <c r="CR9" s="1018">
        <v>100</v>
      </c>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19"/>
    </row>
    <row r="10" spans="1:131" s="220" customFormat="1" ht="26.25" customHeight="1" x14ac:dyDescent="0.2">
      <c r="A10" s="223">
        <v>4</v>
      </c>
      <c r="B10" s="1059" t="s">
        <v>540</v>
      </c>
      <c r="C10" s="1060"/>
      <c r="D10" s="1060"/>
      <c r="E10" s="1060"/>
      <c r="F10" s="1060"/>
      <c r="G10" s="1060"/>
      <c r="H10" s="1060"/>
      <c r="I10" s="1060"/>
      <c r="J10" s="1060"/>
      <c r="K10" s="1060"/>
      <c r="L10" s="1060"/>
      <c r="M10" s="1060"/>
      <c r="N10" s="1060"/>
      <c r="O10" s="1060"/>
      <c r="P10" s="1061"/>
      <c r="Q10" s="1067">
        <v>196</v>
      </c>
      <c r="R10" s="1068"/>
      <c r="S10" s="1068"/>
      <c r="T10" s="1068"/>
      <c r="U10" s="1068"/>
      <c r="V10" s="1068">
        <v>196</v>
      </c>
      <c r="W10" s="1068"/>
      <c r="X10" s="1068"/>
      <c r="Y10" s="1068"/>
      <c r="Z10" s="1068"/>
      <c r="AA10" s="1068">
        <v>0</v>
      </c>
      <c r="AB10" s="1068"/>
      <c r="AC10" s="1068"/>
      <c r="AD10" s="1068"/>
      <c r="AE10" s="1069"/>
      <c r="AF10" s="1064" t="s">
        <v>541</v>
      </c>
      <c r="AG10" s="1065"/>
      <c r="AH10" s="1065"/>
      <c r="AI10" s="1065"/>
      <c r="AJ10" s="1066"/>
      <c r="AK10" s="1109"/>
      <c r="AL10" s="1110"/>
      <c r="AM10" s="1110"/>
      <c r="AN10" s="1110"/>
      <c r="AO10" s="1110"/>
      <c r="AP10" s="1110">
        <v>196</v>
      </c>
      <c r="AQ10" s="1110"/>
      <c r="AR10" s="1110"/>
      <c r="AS10" s="1110"/>
      <c r="AT10" s="1110"/>
      <c r="AU10" s="1111"/>
      <c r="AV10" s="1111"/>
      <c r="AW10" s="1111"/>
      <c r="AX10" s="1111"/>
      <c r="AY10" s="1112"/>
      <c r="AZ10" s="364"/>
      <c r="BA10" s="364"/>
      <c r="BB10" s="364"/>
      <c r="BC10" s="364"/>
      <c r="BD10" s="364"/>
      <c r="BE10" s="218"/>
      <c r="BF10" s="218"/>
      <c r="BG10" s="218"/>
      <c r="BH10" s="218"/>
      <c r="BI10" s="218"/>
      <c r="BJ10" s="218"/>
      <c r="BK10" s="218"/>
      <c r="BL10" s="218"/>
      <c r="BM10" s="218"/>
      <c r="BN10" s="218"/>
      <c r="BO10" s="218"/>
      <c r="BP10" s="218"/>
      <c r="BQ10" s="223">
        <v>4</v>
      </c>
      <c r="BR10" s="224"/>
      <c r="BS10" s="1021" t="s">
        <v>542</v>
      </c>
      <c r="BT10" s="1022"/>
      <c r="BU10" s="1022"/>
      <c r="BV10" s="1022"/>
      <c r="BW10" s="1022"/>
      <c r="BX10" s="1022"/>
      <c r="BY10" s="1022"/>
      <c r="BZ10" s="1022"/>
      <c r="CA10" s="1022"/>
      <c r="CB10" s="1022"/>
      <c r="CC10" s="1022"/>
      <c r="CD10" s="1022"/>
      <c r="CE10" s="1022"/>
      <c r="CF10" s="1022"/>
      <c r="CG10" s="1043"/>
      <c r="CH10" s="1018">
        <v>-3</v>
      </c>
      <c r="CI10" s="1019"/>
      <c r="CJ10" s="1019"/>
      <c r="CK10" s="1019"/>
      <c r="CL10" s="1020"/>
      <c r="CM10" s="1018">
        <v>555</v>
      </c>
      <c r="CN10" s="1019"/>
      <c r="CO10" s="1019"/>
      <c r="CP10" s="1019"/>
      <c r="CQ10" s="1020"/>
      <c r="CR10" s="1018">
        <v>50</v>
      </c>
      <c r="CS10" s="1019"/>
      <c r="CT10" s="1019"/>
      <c r="CU10" s="1019"/>
      <c r="CV10" s="1020"/>
      <c r="CW10" s="1018">
        <v>116</v>
      </c>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19"/>
    </row>
    <row r="11" spans="1:131" s="220" customFormat="1" ht="26.25" customHeight="1" x14ac:dyDescent="0.2">
      <c r="A11" s="223">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364"/>
      <c r="BA11" s="364"/>
      <c r="BB11" s="364"/>
      <c r="BC11" s="364"/>
      <c r="BD11" s="364"/>
      <c r="BE11" s="218"/>
      <c r="BF11" s="218"/>
      <c r="BG11" s="218"/>
      <c r="BH11" s="218"/>
      <c r="BI11" s="218"/>
      <c r="BJ11" s="218"/>
      <c r="BK11" s="218"/>
      <c r="BL11" s="218"/>
      <c r="BM11" s="218"/>
      <c r="BN11" s="218"/>
      <c r="BO11" s="218"/>
      <c r="BP11" s="218"/>
      <c r="BQ11" s="223">
        <v>5</v>
      </c>
      <c r="BR11" s="224"/>
      <c r="BS11" s="1021" t="s">
        <v>543</v>
      </c>
      <c r="BT11" s="1022"/>
      <c r="BU11" s="1022"/>
      <c r="BV11" s="1022"/>
      <c r="BW11" s="1022"/>
      <c r="BX11" s="1022"/>
      <c r="BY11" s="1022"/>
      <c r="BZ11" s="1022"/>
      <c r="CA11" s="1022"/>
      <c r="CB11" s="1022"/>
      <c r="CC11" s="1022"/>
      <c r="CD11" s="1022"/>
      <c r="CE11" s="1022"/>
      <c r="CF11" s="1022"/>
      <c r="CG11" s="1043"/>
      <c r="CH11" s="1018">
        <v>-14</v>
      </c>
      <c r="CI11" s="1019"/>
      <c r="CJ11" s="1019"/>
      <c r="CK11" s="1019"/>
      <c r="CL11" s="1020"/>
      <c r="CM11" s="1018">
        <v>559</v>
      </c>
      <c r="CN11" s="1019"/>
      <c r="CO11" s="1019"/>
      <c r="CP11" s="1019"/>
      <c r="CQ11" s="1020"/>
      <c r="CR11" s="1018">
        <v>301</v>
      </c>
      <c r="CS11" s="1019"/>
      <c r="CT11" s="1019"/>
      <c r="CU11" s="1019"/>
      <c r="CV11" s="1020"/>
      <c r="CW11" s="1018">
        <v>149</v>
      </c>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19"/>
    </row>
    <row r="12" spans="1:131" s="220" customFormat="1" ht="26.25" customHeight="1" x14ac:dyDescent="0.2">
      <c r="A12" s="223">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364"/>
      <c r="BA12" s="364"/>
      <c r="BB12" s="364"/>
      <c r="BC12" s="364"/>
      <c r="BD12" s="364"/>
      <c r="BE12" s="218"/>
      <c r="BF12" s="218"/>
      <c r="BG12" s="218"/>
      <c r="BH12" s="218"/>
      <c r="BI12" s="218"/>
      <c r="BJ12" s="218"/>
      <c r="BK12" s="218"/>
      <c r="BL12" s="218"/>
      <c r="BM12" s="218"/>
      <c r="BN12" s="218"/>
      <c r="BO12" s="218"/>
      <c r="BP12" s="218"/>
      <c r="BQ12" s="223">
        <v>6</v>
      </c>
      <c r="BR12" s="224"/>
      <c r="BS12" s="1021" t="s">
        <v>544</v>
      </c>
      <c r="BT12" s="1022"/>
      <c r="BU12" s="1022"/>
      <c r="BV12" s="1022"/>
      <c r="BW12" s="1022"/>
      <c r="BX12" s="1022"/>
      <c r="BY12" s="1022"/>
      <c r="BZ12" s="1022"/>
      <c r="CA12" s="1022"/>
      <c r="CB12" s="1022"/>
      <c r="CC12" s="1022"/>
      <c r="CD12" s="1022"/>
      <c r="CE12" s="1022"/>
      <c r="CF12" s="1022"/>
      <c r="CG12" s="1043"/>
      <c r="CH12" s="1018">
        <v>-1</v>
      </c>
      <c r="CI12" s="1019"/>
      <c r="CJ12" s="1019"/>
      <c r="CK12" s="1019"/>
      <c r="CL12" s="1020"/>
      <c r="CM12" s="1018">
        <v>260</v>
      </c>
      <c r="CN12" s="1019"/>
      <c r="CO12" s="1019"/>
      <c r="CP12" s="1019"/>
      <c r="CQ12" s="1020"/>
      <c r="CR12" s="1018">
        <v>100</v>
      </c>
      <c r="CS12" s="1019"/>
      <c r="CT12" s="1019"/>
      <c r="CU12" s="1019"/>
      <c r="CV12" s="1020"/>
      <c r="CW12" s="1018">
        <v>12</v>
      </c>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19"/>
    </row>
    <row r="13" spans="1:131" s="220" customFormat="1" ht="26.25" customHeight="1" x14ac:dyDescent="0.2">
      <c r="A13" s="223">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364"/>
      <c r="BA13" s="364"/>
      <c r="BB13" s="364"/>
      <c r="BC13" s="364"/>
      <c r="BD13" s="364"/>
      <c r="BE13" s="218"/>
      <c r="BF13" s="218"/>
      <c r="BG13" s="218"/>
      <c r="BH13" s="218"/>
      <c r="BI13" s="218"/>
      <c r="BJ13" s="218"/>
      <c r="BK13" s="218"/>
      <c r="BL13" s="218"/>
      <c r="BM13" s="218"/>
      <c r="BN13" s="218"/>
      <c r="BO13" s="218"/>
      <c r="BP13" s="218"/>
      <c r="BQ13" s="223">
        <v>7</v>
      </c>
      <c r="BR13" s="224"/>
      <c r="BS13" s="1021" t="s">
        <v>545</v>
      </c>
      <c r="BT13" s="1022"/>
      <c r="BU13" s="1022"/>
      <c r="BV13" s="1022"/>
      <c r="BW13" s="1022"/>
      <c r="BX13" s="1022"/>
      <c r="BY13" s="1022"/>
      <c r="BZ13" s="1022"/>
      <c r="CA13" s="1022"/>
      <c r="CB13" s="1022"/>
      <c r="CC13" s="1022"/>
      <c r="CD13" s="1022"/>
      <c r="CE13" s="1022"/>
      <c r="CF13" s="1022"/>
      <c r="CG13" s="1043"/>
      <c r="CH13" s="1018">
        <v>-25</v>
      </c>
      <c r="CI13" s="1019"/>
      <c r="CJ13" s="1019"/>
      <c r="CK13" s="1019"/>
      <c r="CL13" s="1020"/>
      <c r="CM13" s="1018">
        <v>80</v>
      </c>
      <c r="CN13" s="1019"/>
      <c r="CO13" s="1019"/>
      <c r="CP13" s="1019"/>
      <c r="CQ13" s="1020"/>
      <c r="CR13" s="1018">
        <v>48</v>
      </c>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19"/>
    </row>
    <row r="14" spans="1:131" s="220" customFormat="1" ht="26.25" customHeight="1" x14ac:dyDescent="0.2">
      <c r="A14" s="223">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364"/>
      <c r="BA14" s="364"/>
      <c r="BB14" s="364"/>
      <c r="BC14" s="364"/>
      <c r="BD14" s="364"/>
      <c r="BE14" s="218"/>
      <c r="BF14" s="218"/>
      <c r="BG14" s="218"/>
      <c r="BH14" s="218"/>
      <c r="BI14" s="218"/>
      <c r="BJ14" s="218"/>
      <c r="BK14" s="218"/>
      <c r="BL14" s="218"/>
      <c r="BM14" s="218"/>
      <c r="BN14" s="218"/>
      <c r="BO14" s="218"/>
      <c r="BP14" s="218"/>
      <c r="BQ14" s="223">
        <v>8</v>
      </c>
      <c r="BR14" s="224"/>
      <c r="BS14" s="1021" t="s">
        <v>546</v>
      </c>
      <c r="BT14" s="1022"/>
      <c r="BU14" s="1022"/>
      <c r="BV14" s="1022"/>
      <c r="BW14" s="1022"/>
      <c r="BX14" s="1022"/>
      <c r="BY14" s="1022"/>
      <c r="BZ14" s="1022"/>
      <c r="CA14" s="1022"/>
      <c r="CB14" s="1022"/>
      <c r="CC14" s="1022"/>
      <c r="CD14" s="1022"/>
      <c r="CE14" s="1022"/>
      <c r="CF14" s="1022"/>
      <c r="CG14" s="1043"/>
      <c r="CH14" s="1018">
        <v>1</v>
      </c>
      <c r="CI14" s="1019"/>
      <c r="CJ14" s="1019"/>
      <c r="CK14" s="1019"/>
      <c r="CL14" s="1020"/>
      <c r="CM14" s="1018">
        <v>515</v>
      </c>
      <c r="CN14" s="1019"/>
      <c r="CO14" s="1019"/>
      <c r="CP14" s="1019"/>
      <c r="CQ14" s="1020"/>
      <c r="CR14" s="1018">
        <v>501</v>
      </c>
      <c r="CS14" s="1019"/>
      <c r="CT14" s="1019"/>
      <c r="CU14" s="1019"/>
      <c r="CV14" s="1020"/>
      <c r="CW14" s="1018">
        <v>37</v>
      </c>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19"/>
    </row>
    <row r="15" spans="1:131" s="220" customFormat="1" ht="26.25" customHeight="1" x14ac:dyDescent="0.2">
      <c r="A15" s="223">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364"/>
      <c r="BA15" s="364"/>
      <c r="BB15" s="364"/>
      <c r="BC15" s="364"/>
      <c r="BD15" s="364"/>
      <c r="BE15" s="218"/>
      <c r="BF15" s="218"/>
      <c r="BG15" s="218"/>
      <c r="BH15" s="218"/>
      <c r="BI15" s="218"/>
      <c r="BJ15" s="218"/>
      <c r="BK15" s="218"/>
      <c r="BL15" s="218"/>
      <c r="BM15" s="218"/>
      <c r="BN15" s="218"/>
      <c r="BO15" s="218"/>
      <c r="BP15" s="218"/>
      <c r="BQ15" s="223">
        <v>9</v>
      </c>
      <c r="BR15" s="224"/>
      <c r="BS15" s="1021" t="s">
        <v>547</v>
      </c>
      <c r="BT15" s="1022"/>
      <c r="BU15" s="1022"/>
      <c r="BV15" s="1022"/>
      <c r="BW15" s="1022"/>
      <c r="BX15" s="1022"/>
      <c r="BY15" s="1022"/>
      <c r="BZ15" s="1022"/>
      <c r="CA15" s="1022"/>
      <c r="CB15" s="1022"/>
      <c r="CC15" s="1022"/>
      <c r="CD15" s="1022"/>
      <c r="CE15" s="1022"/>
      <c r="CF15" s="1022"/>
      <c r="CG15" s="1043"/>
      <c r="CH15" s="1018">
        <v>3</v>
      </c>
      <c r="CI15" s="1019"/>
      <c r="CJ15" s="1019"/>
      <c r="CK15" s="1019"/>
      <c r="CL15" s="1020"/>
      <c r="CM15" s="1018">
        <v>32</v>
      </c>
      <c r="CN15" s="1019"/>
      <c r="CO15" s="1019"/>
      <c r="CP15" s="1019"/>
      <c r="CQ15" s="1020"/>
      <c r="CR15" s="1018">
        <v>2</v>
      </c>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19"/>
    </row>
    <row r="16" spans="1:131" s="220" customFormat="1" ht="26.25" customHeight="1" x14ac:dyDescent="0.2">
      <c r="A16" s="223">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364"/>
      <c r="BA16" s="364"/>
      <c r="BB16" s="364"/>
      <c r="BC16" s="364"/>
      <c r="BD16" s="364"/>
      <c r="BE16" s="218"/>
      <c r="BF16" s="218"/>
      <c r="BG16" s="218"/>
      <c r="BH16" s="218"/>
      <c r="BI16" s="218"/>
      <c r="BJ16" s="218"/>
      <c r="BK16" s="218"/>
      <c r="BL16" s="218"/>
      <c r="BM16" s="218"/>
      <c r="BN16" s="218"/>
      <c r="BO16" s="218"/>
      <c r="BP16" s="218"/>
      <c r="BQ16" s="223">
        <v>10</v>
      </c>
      <c r="BR16" s="224"/>
      <c r="BS16" s="1021" t="s">
        <v>548</v>
      </c>
      <c r="BT16" s="1022"/>
      <c r="BU16" s="1022"/>
      <c r="BV16" s="1022"/>
      <c r="BW16" s="1022"/>
      <c r="BX16" s="1022"/>
      <c r="BY16" s="1022"/>
      <c r="BZ16" s="1022"/>
      <c r="CA16" s="1022"/>
      <c r="CB16" s="1022"/>
      <c r="CC16" s="1022"/>
      <c r="CD16" s="1022"/>
      <c r="CE16" s="1022"/>
      <c r="CF16" s="1022"/>
      <c r="CG16" s="1043"/>
      <c r="CH16" s="1018">
        <v>95</v>
      </c>
      <c r="CI16" s="1019"/>
      <c r="CJ16" s="1019"/>
      <c r="CK16" s="1019"/>
      <c r="CL16" s="1020"/>
      <c r="CM16" s="1018">
        <v>1308</v>
      </c>
      <c r="CN16" s="1019"/>
      <c r="CO16" s="1019"/>
      <c r="CP16" s="1019"/>
      <c r="CQ16" s="1020"/>
      <c r="CR16" s="1018">
        <v>17</v>
      </c>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19"/>
    </row>
    <row r="17" spans="1:131" s="220" customFormat="1" ht="26.25" customHeight="1" x14ac:dyDescent="0.2">
      <c r="A17" s="223">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364"/>
      <c r="BA17" s="364"/>
      <c r="BB17" s="364"/>
      <c r="BC17" s="364"/>
      <c r="BD17" s="364"/>
      <c r="BE17" s="218"/>
      <c r="BF17" s="218"/>
      <c r="BG17" s="218"/>
      <c r="BH17" s="218"/>
      <c r="BI17" s="218"/>
      <c r="BJ17" s="218"/>
      <c r="BK17" s="218"/>
      <c r="BL17" s="218"/>
      <c r="BM17" s="218"/>
      <c r="BN17" s="218"/>
      <c r="BO17" s="218"/>
      <c r="BP17" s="218"/>
      <c r="BQ17" s="223">
        <v>11</v>
      </c>
      <c r="BR17" s="224"/>
      <c r="BS17" s="1021" t="s">
        <v>549</v>
      </c>
      <c r="BT17" s="1022"/>
      <c r="BU17" s="1022"/>
      <c r="BV17" s="1022"/>
      <c r="BW17" s="1022"/>
      <c r="BX17" s="1022"/>
      <c r="BY17" s="1022"/>
      <c r="BZ17" s="1022"/>
      <c r="CA17" s="1022"/>
      <c r="CB17" s="1022"/>
      <c r="CC17" s="1022"/>
      <c r="CD17" s="1022"/>
      <c r="CE17" s="1022"/>
      <c r="CF17" s="1022"/>
      <c r="CG17" s="1043"/>
      <c r="CH17" s="1018">
        <v>35</v>
      </c>
      <c r="CI17" s="1019"/>
      <c r="CJ17" s="1019"/>
      <c r="CK17" s="1019"/>
      <c r="CL17" s="1020"/>
      <c r="CM17" s="1018">
        <v>-399</v>
      </c>
      <c r="CN17" s="1019"/>
      <c r="CO17" s="1019"/>
      <c r="CP17" s="1019"/>
      <c r="CQ17" s="1020"/>
      <c r="CR17" s="1018">
        <v>53</v>
      </c>
      <c r="CS17" s="1019"/>
      <c r="CT17" s="1019"/>
      <c r="CU17" s="1019"/>
      <c r="CV17" s="1020"/>
      <c r="CW17" s="1018"/>
      <c r="CX17" s="1019"/>
      <c r="CY17" s="1019"/>
      <c r="CZ17" s="1019"/>
      <c r="DA17" s="1020"/>
      <c r="DB17" s="1018">
        <v>810</v>
      </c>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19"/>
    </row>
    <row r="18" spans="1:131" s="220" customFormat="1" ht="26.25" customHeight="1" x14ac:dyDescent="0.2">
      <c r="A18" s="223">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364"/>
      <c r="BA18" s="364"/>
      <c r="BB18" s="364"/>
      <c r="BC18" s="364"/>
      <c r="BD18" s="364"/>
      <c r="BE18" s="218"/>
      <c r="BF18" s="218"/>
      <c r="BG18" s="218"/>
      <c r="BH18" s="218"/>
      <c r="BI18" s="218"/>
      <c r="BJ18" s="218"/>
      <c r="BK18" s="218"/>
      <c r="BL18" s="218"/>
      <c r="BM18" s="218"/>
      <c r="BN18" s="218"/>
      <c r="BO18" s="218"/>
      <c r="BP18" s="218"/>
      <c r="BQ18" s="223">
        <v>12</v>
      </c>
      <c r="BR18" s="224"/>
      <c r="BS18" s="1021" t="s">
        <v>550</v>
      </c>
      <c r="BT18" s="1022"/>
      <c r="BU18" s="1022"/>
      <c r="BV18" s="1022"/>
      <c r="BW18" s="1022"/>
      <c r="BX18" s="1022"/>
      <c r="BY18" s="1022"/>
      <c r="BZ18" s="1022"/>
      <c r="CA18" s="1022"/>
      <c r="CB18" s="1022"/>
      <c r="CC18" s="1022"/>
      <c r="CD18" s="1022"/>
      <c r="CE18" s="1022"/>
      <c r="CF18" s="1022"/>
      <c r="CG18" s="1043"/>
      <c r="CH18" s="1018">
        <v>32</v>
      </c>
      <c r="CI18" s="1019"/>
      <c r="CJ18" s="1019"/>
      <c r="CK18" s="1019"/>
      <c r="CL18" s="1020"/>
      <c r="CM18" s="1018">
        <v>2294</v>
      </c>
      <c r="CN18" s="1019"/>
      <c r="CO18" s="1019"/>
      <c r="CP18" s="1019"/>
      <c r="CQ18" s="1020"/>
      <c r="CR18" s="1018">
        <v>30</v>
      </c>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v>8281</v>
      </c>
      <c r="DM18" s="1019"/>
      <c r="DN18" s="1019"/>
      <c r="DO18" s="1019"/>
      <c r="DP18" s="1020"/>
      <c r="DQ18" s="1018"/>
      <c r="DR18" s="1019"/>
      <c r="DS18" s="1019"/>
      <c r="DT18" s="1019"/>
      <c r="DU18" s="1020"/>
      <c r="DV18" s="1021"/>
      <c r="DW18" s="1022"/>
      <c r="DX18" s="1022"/>
      <c r="DY18" s="1022"/>
      <c r="DZ18" s="1023"/>
      <c r="EA18" s="219"/>
    </row>
    <row r="19" spans="1:131" s="220" customFormat="1" ht="26.25" customHeight="1" x14ac:dyDescent="0.2">
      <c r="A19" s="223">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364"/>
      <c r="BA19" s="364"/>
      <c r="BB19" s="364"/>
      <c r="BC19" s="364"/>
      <c r="BD19" s="364"/>
      <c r="BE19" s="218"/>
      <c r="BF19" s="218"/>
      <c r="BG19" s="218"/>
      <c r="BH19" s="218"/>
      <c r="BI19" s="218"/>
      <c r="BJ19" s="218"/>
      <c r="BK19" s="218"/>
      <c r="BL19" s="218"/>
      <c r="BM19" s="218"/>
      <c r="BN19" s="218"/>
      <c r="BO19" s="218"/>
      <c r="BP19" s="218"/>
      <c r="BQ19" s="223">
        <v>13</v>
      </c>
      <c r="BR19" s="224"/>
      <c r="BS19" s="1021" t="s">
        <v>551</v>
      </c>
      <c r="BT19" s="1022"/>
      <c r="BU19" s="1022"/>
      <c r="BV19" s="1022"/>
      <c r="BW19" s="1022"/>
      <c r="BX19" s="1022"/>
      <c r="BY19" s="1022"/>
      <c r="BZ19" s="1022"/>
      <c r="CA19" s="1022"/>
      <c r="CB19" s="1022"/>
      <c r="CC19" s="1022"/>
      <c r="CD19" s="1022"/>
      <c r="CE19" s="1022"/>
      <c r="CF19" s="1022"/>
      <c r="CG19" s="1043"/>
      <c r="CH19" s="1018">
        <v>3</v>
      </c>
      <c r="CI19" s="1019"/>
      <c r="CJ19" s="1019"/>
      <c r="CK19" s="1019"/>
      <c r="CL19" s="1020"/>
      <c r="CM19" s="1018">
        <v>41</v>
      </c>
      <c r="CN19" s="1019"/>
      <c r="CO19" s="1019"/>
      <c r="CP19" s="1019"/>
      <c r="CQ19" s="1020"/>
      <c r="CR19" s="1018">
        <v>39</v>
      </c>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19"/>
    </row>
    <row r="20" spans="1:131" s="220" customFormat="1" ht="26.25" customHeight="1" x14ac:dyDescent="0.2">
      <c r="A20" s="223">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364"/>
      <c r="BA20" s="364"/>
      <c r="BB20" s="364"/>
      <c r="BC20" s="364"/>
      <c r="BD20" s="364"/>
      <c r="BE20" s="218"/>
      <c r="BF20" s="218"/>
      <c r="BG20" s="218"/>
      <c r="BH20" s="218"/>
      <c r="BI20" s="218"/>
      <c r="BJ20" s="218"/>
      <c r="BK20" s="218"/>
      <c r="BL20" s="218"/>
      <c r="BM20" s="218"/>
      <c r="BN20" s="218"/>
      <c r="BO20" s="218"/>
      <c r="BP20" s="218"/>
      <c r="BQ20" s="223">
        <v>14</v>
      </c>
      <c r="BR20" s="224"/>
      <c r="BS20" s="1021" t="s">
        <v>552</v>
      </c>
      <c r="BT20" s="1022"/>
      <c r="BU20" s="1022"/>
      <c r="BV20" s="1022"/>
      <c r="BW20" s="1022"/>
      <c r="BX20" s="1022"/>
      <c r="BY20" s="1022"/>
      <c r="BZ20" s="1022"/>
      <c r="CA20" s="1022"/>
      <c r="CB20" s="1022"/>
      <c r="CC20" s="1022"/>
      <c r="CD20" s="1022"/>
      <c r="CE20" s="1022"/>
      <c r="CF20" s="1022"/>
      <c r="CG20" s="1043"/>
      <c r="CH20" s="1018">
        <v>1</v>
      </c>
      <c r="CI20" s="1019"/>
      <c r="CJ20" s="1019"/>
      <c r="CK20" s="1019"/>
      <c r="CL20" s="1020"/>
      <c r="CM20" s="1018">
        <v>18</v>
      </c>
      <c r="CN20" s="1019"/>
      <c r="CO20" s="1019"/>
      <c r="CP20" s="1019"/>
      <c r="CQ20" s="1020"/>
      <c r="CR20" s="1018">
        <v>6</v>
      </c>
      <c r="CS20" s="1019"/>
      <c r="CT20" s="1019"/>
      <c r="CU20" s="1019"/>
      <c r="CV20" s="1020"/>
      <c r="CW20" s="1018">
        <v>5</v>
      </c>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19"/>
    </row>
    <row r="21" spans="1:131" s="220" customFormat="1" ht="26.25" customHeight="1" thickBot="1" x14ac:dyDescent="0.25">
      <c r="A21" s="223">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364"/>
      <c r="BA21" s="364"/>
      <c r="BB21" s="364"/>
      <c r="BC21" s="364"/>
      <c r="BD21" s="364"/>
      <c r="BE21" s="218"/>
      <c r="BF21" s="218"/>
      <c r="BG21" s="218"/>
      <c r="BH21" s="218"/>
      <c r="BI21" s="218"/>
      <c r="BJ21" s="218"/>
      <c r="BK21" s="218"/>
      <c r="BL21" s="218"/>
      <c r="BM21" s="218"/>
      <c r="BN21" s="218"/>
      <c r="BO21" s="218"/>
      <c r="BP21" s="218"/>
      <c r="BQ21" s="223">
        <v>15</v>
      </c>
      <c r="BR21" s="224"/>
      <c r="BS21" s="1021" t="s">
        <v>553</v>
      </c>
      <c r="BT21" s="1022"/>
      <c r="BU21" s="1022"/>
      <c r="BV21" s="1022"/>
      <c r="BW21" s="1022"/>
      <c r="BX21" s="1022"/>
      <c r="BY21" s="1022"/>
      <c r="BZ21" s="1022"/>
      <c r="CA21" s="1022"/>
      <c r="CB21" s="1022"/>
      <c r="CC21" s="1022"/>
      <c r="CD21" s="1022"/>
      <c r="CE21" s="1022"/>
      <c r="CF21" s="1022"/>
      <c r="CG21" s="1043"/>
      <c r="CH21" s="1018">
        <v>-3</v>
      </c>
      <c r="CI21" s="1019"/>
      <c r="CJ21" s="1019"/>
      <c r="CK21" s="1019"/>
      <c r="CL21" s="1020"/>
      <c r="CM21" s="1018">
        <v>48</v>
      </c>
      <c r="CN21" s="1019"/>
      <c r="CO21" s="1019"/>
      <c r="CP21" s="1019"/>
      <c r="CQ21" s="1020"/>
      <c r="CR21" s="1018">
        <v>17</v>
      </c>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19"/>
    </row>
    <row r="22" spans="1:131" s="220" customFormat="1" ht="26.25" customHeight="1" x14ac:dyDescent="0.2">
      <c r="A22" s="223">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319</v>
      </c>
      <c r="BA22" s="1057"/>
      <c r="BB22" s="1057"/>
      <c r="BC22" s="1057"/>
      <c r="BD22" s="1058"/>
      <c r="BE22" s="218"/>
      <c r="BF22" s="218"/>
      <c r="BG22" s="218"/>
      <c r="BH22" s="218"/>
      <c r="BI22" s="218"/>
      <c r="BJ22" s="218"/>
      <c r="BK22" s="218"/>
      <c r="BL22" s="218"/>
      <c r="BM22" s="218"/>
      <c r="BN22" s="218"/>
      <c r="BO22" s="218"/>
      <c r="BP22" s="218"/>
      <c r="BQ22" s="223">
        <v>16</v>
      </c>
      <c r="BR22" s="224"/>
      <c r="BS22" s="1021" t="s">
        <v>554</v>
      </c>
      <c r="BT22" s="1022"/>
      <c r="BU22" s="1022"/>
      <c r="BV22" s="1022"/>
      <c r="BW22" s="1022"/>
      <c r="BX22" s="1022"/>
      <c r="BY22" s="1022"/>
      <c r="BZ22" s="1022"/>
      <c r="CA22" s="1022"/>
      <c r="CB22" s="1022"/>
      <c r="CC22" s="1022"/>
      <c r="CD22" s="1022"/>
      <c r="CE22" s="1022"/>
      <c r="CF22" s="1022"/>
      <c r="CG22" s="1043"/>
      <c r="CH22" s="1018">
        <v>18</v>
      </c>
      <c r="CI22" s="1019"/>
      <c r="CJ22" s="1019"/>
      <c r="CK22" s="1019"/>
      <c r="CL22" s="1020"/>
      <c r="CM22" s="1018">
        <v>75</v>
      </c>
      <c r="CN22" s="1019"/>
      <c r="CO22" s="1019"/>
      <c r="CP22" s="1019"/>
      <c r="CQ22" s="1020"/>
      <c r="CR22" s="1018">
        <v>10</v>
      </c>
      <c r="CS22" s="1019"/>
      <c r="CT22" s="1019"/>
      <c r="CU22" s="1019"/>
      <c r="CV22" s="1020"/>
      <c r="CW22" s="1018">
        <v>28</v>
      </c>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19"/>
    </row>
    <row r="23" spans="1:131" s="220" customFormat="1" ht="26.25" customHeight="1" thickBot="1" x14ac:dyDescent="0.25">
      <c r="A23" s="225" t="s">
        <v>320</v>
      </c>
      <c r="B23" s="966" t="s">
        <v>321</v>
      </c>
      <c r="C23" s="967"/>
      <c r="D23" s="967"/>
      <c r="E23" s="967"/>
      <c r="F23" s="967"/>
      <c r="G23" s="967"/>
      <c r="H23" s="967"/>
      <c r="I23" s="967"/>
      <c r="J23" s="967"/>
      <c r="K23" s="967"/>
      <c r="L23" s="967"/>
      <c r="M23" s="967"/>
      <c r="N23" s="967"/>
      <c r="O23" s="967"/>
      <c r="P23" s="977"/>
      <c r="Q23" s="1096">
        <v>450148</v>
      </c>
      <c r="R23" s="1090"/>
      <c r="S23" s="1090"/>
      <c r="T23" s="1090"/>
      <c r="U23" s="1090"/>
      <c r="V23" s="1090">
        <v>438857</v>
      </c>
      <c r="W23" s="1090"/>
      <c r="X23" s="1090"/>
      <c r="Y23" s="1090"/>
      <c r="Z23" s="1090"/>
      <c r="AA23" s="1090">
        <v>11291</v>
      </c>
      <c r="AB23" s="1090"/>
      <c r="AC23" s="1090"/>
      <c r="AD23" s="1090"/>
      <c r="AE23" s="1097"/>
      <c r="AF23" s="1098">
        <v>7566</v>
      </c>
      <c r="AG23" s="1090"/>
      <c r="AH23" s="1090"/>
      <c r="AI23" s="1090"/>
      <c r="AJ23" s="1099"/>
      <c r="AK23" s="1100"/>
      <c r="AL23" s="1101"/>
      <c r="AM23" s="1101"/>
      <c r="AN23" s="1101"/>
      <c r="AO23" s="1101"/>
      <c r="AP23" s="1090">
        <v>667056</v>
      </c>
      <c r="AQ23" s="1090"/>
      <c r="AR23" s="1090"/>
      <c r="AS23" s="1090"/>
      <c r="AT23" s="1090"/>
      <c r="AU23" s="1091"/>
      <c r="AV23" s="1091"/>
      <c r="AW23" s="1091"/>
      <c r="AX23" s="1091"/>
      <c r="AY23" s="1092"/>
      <c r="AZ23" s="1093" t="s">
        <v>555</v>
      </c>
      <c r="BA23" s="1094"/>
      <c r="BB23" s="1094"/>
      <c r="BC23" s="1094"/>
      <c r="BD23" s="1095"/>
      <c r="BE23" s="218"/>
      <c r="BF23" s="218"/>
      <c r="BG23" s="218"/>
      <c r="BH23" s="218"/>
      <c r="BI23" s="218"/>
      <c r="BJ23" s="218"/>
      <c r="BK23" s="218"/>
      <c r="BL23" s="218"/>
      <c r="BM23" s="218"/>
      <c r="BN23" s="218"/>
      <c r="BO23" s="218"/>
      <c r="BP23" s="218"/>
      <c r="BQ23" s="223">
        <v>17</v>
      </c>
      <c r="BR23" s="224"/>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19"/>
    </row>
    <row r="24" spans="1:131" s="220" customFormat="1" ht="26.25" customHeight="1" x14ac:dyDescent="0.2">
      <c r="A24" s="1089" t="s">
        <v>556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364"/>
      <c r="BA24" s="364"/>
      <c r="BB24" s="364"/>
      <c r="BC24" s="364"/>
      <c r="BD24" s="364"/>
      <c r="BE24" s="218"/>
      <c r="BF24" s="218"/>
      <c r="BG24" s="218"/>
      <c r="BH24" s="218"/>
      <c r="BI24" s="218"/>
      <c r="BJ24" s="218"/>
      <c r="BK24" s="218"/>
      <c r="BL24" s="218"/>
      <c r="BM24" s="218"/>
      <c r="BN24" s="218"/>
      <c r="BO24" s="218"/>
      <c r="BP24" s="218"/>
      <c r="BQ24" s="223">
        <v>18</v>
      </c>
      <c r="BR24" s="224"/>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19"/>
    </row>
    <row r="25" spans="1:131" ht="26.25" customHeight="1" thickBot="1" x14ac:dyDescent="0.25">
      <c r="A25" s="1088" t="s">
        <v>322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364"/>
      <c r="BK25" s="364"/>
      <c r="BL25" s="364"/>
      <c r="BM25" s="364"/>
      <c r="BN25" s="364"/>
      <c r="BO25" s="226"/>
      <c r="BP25" s="226"/>
      <c r="BQ25" s="223">
        <v>19</v>
      </c>
      <c r="BR25" s="224"/>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16"/>
    </row>
    <row r="26" spans="1:131" ht="26.25" customHeight="1" x14ac:dyDescent="0.2">
      <c r="A26" s="1024" t="s">
        <v>310</v>
      </c>
      <c r="B26" s="1025"/>
      <c r="C26" s="1025"/>
      <c r="D26" s="1025"/>
      <c r="E26" s="1025"/>
      <c r="F26" s="1025"/>
      <c r="G26" s="1025"/>
      <c r="H26" s="1025"/>
      <c r="I26" s="1025"/>
      <c r="J26" s="1025"/>
      <c r="K26" s="1025"/>
      <c r="L26" s="1025"/>
      <c r="M26" s="1025"/>
      <c r="N26" s="1025"/>
      <c r="O26" s="1025"/>
      <c r="P26" s="1026"/>
      <c r="Q26" s="1030" t="s">
        <v>557</v>
      </c>
      <c r="R26" s="1031"/>
      <c r="S26" s="1031"/>
      <c r="T26" s="1031"/>
      <c r="U26" s="1032"/>
      <c r="V26" s="1030" t="s">
        <v>558</v>
      </c>
      <c r="W26" s="1031"/>
      <c r="X26" s="1031"/>
      <c r="Y26" s="1031"/>
      <c r="Z26" s="1032"/>
      <c r="AA26" s="1030" t="s">
        <v>559</v>
      </c>
      <c r="AB26" s="1031"/>
      <c r="AC26" s="1031"/>
      <c r="AD26" s="1031"/>
      <c r="AE26" s="1031"/>
      <c r="AF26" s="1084" t="s">
        <v>560</v>
      </c>
      <c r="AG26" s="1037"/>
      <c r="AH26" s="1037"/>
      <c r="AI26" s="1037"/>
      <c r="AJ26" s="1085"/>
      <c r="AK26" s="1031" t="s">
        <v>561</v>
      </c>
      <c r="AL26" s="1031"/>
      <c r="AM26" s="1031"/>
      <c r="AN26" s="1031"/>
      <c r="AO26" s="1032"/>
      <c r="AP26" s="1030" t="s">
        <v>562</v>
      </c>
      <c r="AQ26" s="1031"/>
      <c r="AR26" s="1031"/>
      <c r="AS26" s="1031"/>
      <c r="AT26" s="1032"/>
      <c r="AU26" s="1030" t="s">
        <v>563</v>
      </c>
      <c r="AV26" s="1031"/>
      <c r="AW26" s="1031"/>
      <c r="AX26" s="1031"/>
      <c r="AY26" s="1032"/>
      <c r="AZ26" s="1030" t="s">
        <v>323</v>
      </c>
      <c r="BA26" s="1031"/>
      <c r="BB26" s="1031"/>
      <c r="BC26" s="1031"/>
      <c r="BD26" s="1032"/>
      <c r="BE26" s="1030" t="s">
        <v>315</v>
      </c>
      <c r="BF26" s="1031"/>
      <c r="BG26" s="1031"/>
      <c r="BH26" s="1031"/>
      <c r="BI26" s="1044"/>
      <c r="BJ26" s="364"/>
      <c r="BK26" s="364"/>
      <c r="BL26" s="364"/>
      <c r="BM26" s="364"/>
      <c r="BN26" s="364"/>
      <c r="BO26" s="226"/>
      <c r="BP26" s="226"/>
      <c r="BQ26" s="223">
        <v>20</v>
      </c>
      <c r="BR26" s="224"/>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1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364"/>
      <c r="BK27" s="364"/>
      <c r="BL27" s="364"/>
      <c r="BM27" s="364"/>
      <c r="BN27" s="364"/>
      <c r="BO27" s="226"/>
      <c r="BP27" s="226"/>
      <c r="BQ27" s="223">
        <v>21</v>
      </c>
      <c r="BR27" s="224"/>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16"/>
    </row>
    <row r="28" spans="1:131" ht="26.25" customHeight="1" thickTop="1" x14ac:dyDescent="0.2">
      <c r="A28" s="227">
        <v>1</v>
      </c>
      <c r="B28" s="1076" t="s">
        <v>564</v>
      </c>
      <c r="C28" s="1077"/>
      <c r="D28" s="1077"/>
      <c r="E28" s="1077"/>
      <c r="F28" s="1077"/>
      <c r="G28" s="1077"/>
      <c r="H28" s="1077"/>
      <c r="I28" s="1077"/>
      <c r="J28" s="1077"/>
      <c r="K28" s="1077"/>
      <c r="L28" s="1077"/>
      <c r="M28" s="1077"/>
      <c r="N28" s="1077"/>
      <c r="O28" s="1077"/>
      <c r="P28" s="1078"/>
      <c r="Q28" s="1079">
        <v>73834</v>
      </c>
      <c r="R28" s="1080"/>
      <c r="S28" s="1080"/>
      <c r="T28" s="1080"/>
      <c r="U28" s="1080"/>
      <c r="V28" s="1080">
        <v>73342</v>
      </c>
      <c r="W28" s="1080"/>
      <c r="X28" s="1080"/>
      <c r="Y28" s="1080"/>
      <c r="Z28" s="1080"/>
      <c r="AA28" s="1080">
        <v>492</v>
      </c>
      <c r="AB28" s="1080"/>
      <c r="AC28" s="1080"/>
      <c r="AD28" s="1080"/>
      <c r="AE28" s="1081"/>
      <c r="AF28" s="1082">
        <v>492</v>
      </c>
      <c r="AG28" s="1080"/>
      <c r="AH28" s="1080"/>
      <c r="AI28" s="1080"/>
      <c r="AJ28" s="1083"/>
      <c r="AK28" s="1071">
        <v>6463</v>
      </c>
      <c r="AL28" s="1072"/>
      <c r="AM28" s="1072"/>
      <c r="AN28" s="1072"/>
      <c r="AO28" s="1072"/>
      <c r="AP28" s="1072">
        <v>0</v>
      </c>
      <c r="AQ28" s="1072"/>
      <c r="AR28" s="1072"/>
      <c r="AS28" s="1072"/>
      <c r="AT28" s="1072"/>
      <c r="AU28" s="1072">
        <v>0</v>
      </c>
      <c r="AV28" s="1072"/>
      <c r="AW28" s="1072"/>
      <c r="AX28" s="1072"/>
      <c r="AY28" s="1072"/>
      <c r="AZ28" s="1073" t="s">
        <v>398</v>
      </c>
      <c r="BA28" s="1073"/>
      <c r="BB28" s="1073"/>
      <c r="BC28" s="1073"/>
      <c r="BD28" s="1073"/>
      <c r="BE28" s="1074"/>
      <c r="BF28" s="1074"/>
      <c r="BG28" s="1074"/>
      <c r="BH28" s="1074"/>
      <c r="BI28" s="1075"/>
      <c r="BJ28" s="364"/>
      <c r="BK28" s="364"/>
      <c r="BL28" s="364"/>
      <c r="BM28" s="364"/>
      <c r="BN28" s="364"/>
      <c r="BO28" s="226"/>
      <c r="BP28" s="226"/>
      <c r="BQ28" s="223">
        <v>22</v>
      </c>
      <c r="BR28" s="224"/>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16"/>
    </row>
    <row r="29" spans="1:131" ht="26.25" customHeight="1" x14ac:dyDescent="0.2">
      <c r="A29" s="227">
        <v>2</v>
      </c>
      <c r="B29" s="1059" t="s">
        <v>565</v>
      </c>
      <c r="C29" s="1060"/>
      <c r="D29" s="1060"/>
      <c r="E29" s="1060"/>
      <c r="F29" s="1060"/>
      <c r="G29" s="1060"/>
      <c r="H29" s="1060"/>
      <c r="I29" s="1060"/>
      <c r="J29" s="1060"/>
      <c r="K29" s="1060"/>
      <c r="L29" s="1060"/>
      <c r="M29" s="1060"/>
      <c r="N29" s="1060"/>
      <c r="O29" s="1060"/>
      <c r="P29" s="1061"/>
      <c r="Q29" s="1067">
        <v>83251</v>
      </c>
      <c r="R29" s="1068"/>
      <c r="S29" s="1068"/>
      <c r="T29" s="1068"/>
      <c r="U29" s="1068"/>
      <c r="V29" s="1068">
        <v>81851</v>
      </c>
      <c r="W29" s="1068"/>
      <c r="X29" s="1068"/>
      <c r="Y29" s="1068"/>
      <c r="Z29" s="1068"/>
      <c r="AA29" s="1068">
        <v>1400</v>
      </c>
      <c r="AB29" s="1068"/>
      <c r="AC29" s="1068"/>
      <c r="AD29" s="1068"/>
      <c r="AE29" s="1069"/>
      <c r="AF29" s="1064">
        <v>1400</v>
      </c>
      <c r="AG29" s="1065"/>
      <c r="AH29" s="1065"/>
      <c r="AI29" s="1065"/>
      <c r="AJ29" s="1066"/>
      <c r="AK29" s="1009">
        <v>12459</v>
      </c>
      <c r="AL29" s="1000"/>
      <c r="AM29" s="1000"/>
      <c r="AN29" s="1000"/>
      <c r="AO29" s="1000"/>
      <c r="AP29" s="1000">
        <v>0</v>
      </c>
      <c r="AQ29" s="1000"/>
      <c r="AR29" s="1000"/>
      <c r="AS29" s="1000"/>
      <c r="AT29" s="1000"/>
      <c r="AU29" s="1000">
        <v>0</v>
      </c>
      <c r="AV29" s="1000"/>
      <c r="AW29" s="1000"/>
      <c r="AX29" s="1000"/>
      <c r="AY29" s="1000"/>
      <c r="AZ29" s="1070" t="s">
        <v>398</v>
      </c>
      <c r="BA29" s="1070"/>
      <c r="BB29" s="1070"/>
      <c r="BC29" s="1070"/>
      <c r="BD29" s="1070"/>
      <c r="BE29" s="1001"/>
      <c r="BF29" s="1001"/>
      <c r="BG29" s="1001"/>
      <c r="BH29" s="1001"/>
      <c r="BI29" s="1002"/>
      <c r="BJ29" s="364"/>
      <c r="BK29" s="364"/>
      <c r="BL29" s="364"/>
      <c r="BM29" s="364"/>
      <c r="BN29" s="364"/>
      <c r="BO29" s="226"/>
      <c r="BP29" s="226"/>
      <c r="BQ29" s="223">
        <v>23</v>
      </c>
      <c r="BR29" s="224"/>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16"/>
    </row>
    <row r="30" spans="1:131" ht="26.25" customHeight="1" x14ac:dyDescent="0.2">
      <c r="A30" s="227">
        <v>3</v>
      </c>
      <c r="B30" s="1059" t="s">
        <v>566</v>
      </c>
      <c r="C30" s="1060"/>
      <c r="D30" s="1060"/>
      <c r="E30" s="1060"/>
      <c r="F30" s="1060"/>
      <c r="G30" s="1060"/>
      <c r="H30" s="1060"/>
      <c r="I30" s="1060"/>
      <c r="J30" s="1060"/>
      <c r="K30" s="1060"/>
      <c r="L30" s="1060"/>
      <c r="M30" s="1060"/>
      <c r="N30" s="1060"/>
      <c r="O30" s="1060"/>
      <c r="P30" s="1061"/>
      <c r="Q30" s="1067">
        <v>9429</v>
      </c>
      <c r="R30" s="1068"/>
      <c r="S30" s="1068"/>
      <c r="T30" s="1068"/>
      <c r="U30" s="1068"/>
      <c r="V30" s="1068">
        <v>9413</v>
      </c>
      <c r="W30" s="1068"/>
      <c r="X30" s="1068"/>
      <c r="Y30" s="1068"/>
      <c r="Z30" s="1068"/>
      <c r="AA30" s="1068">
        <v>16</v>
      </c>
      <c r="AB30" s="1068"/>
      <c r="AC30" s="1068"/>
      <c r="AD30" s="1068"/>
      <c r="AE30" s="1069"/>
      <c r="AF30" s="1064">
        <v>16</v>
      </c>
      <c r="AG30" s="1065"/>
      <c r="AH30" s="1065"/>
      <c r="AI30" s="1065"/>
      <c r="AJ30" s="1066"/>
      <c r="AK30" s="1009">
        <v>1980</v>
      </c>
      <c r="AL30" s="1000"/>
      <c r="AM30" s="1000"/>
      <c r="AN30" s="1000"/>
      <c r="AO30" s="1000"/>
      <c r="AP30" s="1000">
        <v>0</v>
      </c>
      <c r="AQ30" s="1000"/>
      <c r="AR30" s="1000"/>
      <c r="AS30" s="1000"/>
      <c r="AT30" s="1000"/>
      <c r="AU30" s="1000">
        <v>0</v>
      </c>
      <c r="AV30" s="1000"/>
      <c r="AW30" s="1000"/>
      <c r="AX30" s="1000"/>
      <c r="AY30" s="1000"/>
      <c r="AZ30" s="1070" t="s">
        <v>398</v>
      </c>
      <c r="BA30" s="1070"/>
      <c r="BB30" s="1070"/>
      <c r="BC30" s="1070"/>
      <c r="BD30" s="1070"/>
      <c r="BE30" s="1001"/>
      <c r="BF30" s="1001"/>
      <c r="BG30" s="1001"/>
      <c r="BH30" s="1001"/>
      <c r="BI30" s="1002"/>
      <c r="BJ30" s="364"/>
      <c r="BK30" s="364"/>
      <c r="BL30" s="364"/>
      <c r="BM30" s="364"/>
      <c r="BN30" s="364"/>
      <c r="BO30" s="226"/>
      <c r="BP30" s="226"/>
      <c r="BQ30" s="223">
        <v>24</v>
      </c>
      <c r="BR30" s="224"/>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16"/>
    </row>
    <row r="31" spans="1:131" ht="26.25" customHeight="1" x14ac:dyDescent="0.2">
      <c r="A31" s="227">
        <v>4</v>
      </c>
      <c r="B31" s="1059" t="s">
        <v>567</v>
      </c>
      <c r="C31" s="1060"/>
      <c r="D31" s="1060"/>
      <c r="E31" s="1060"/>
      <c r="F31" s="1060"/>
      <c r="G31" s="1060"/>
      <c r="H31" s="1060"/>
      <c r="I31" s="1060"/>
      <c r="J31" s="1060"/>
      <c r="K31" s="1060"/>
      <c r="L31" s="1060"/>
      <c r="M31" s="1060"/>
      <c r="N31" s="1060"/>
      <c r="O31" s="1060"/>
      <c r="P31" s="1061"/>
      <c r="Q31" s="1067">
        <v>11549</v>
      </c>
      <c r="R31" s="1068"/>
      <c r="S31" s="1068"/>
      <c r="T31" s="1068"/>
      <c r="U31" s="1068"/>
      <c r="V31" s="1068">
        <v>4719</v>
      </c>
      <c r="W31" s="1068"/>
      <c r="X31" s="1068"/>
      <c r="Y31" s="1068"/>
      <c r="Z31" s="1068"/>
      <c r="AA31" s="1068">
        <v>6830</v>
      </c>
      <c r="AB31" s="1068"/>
      <c r="AC31" s="1068"/>
      <c r="AD31" s="1068"/>
      <c r="AE31" s="1069"/>
      <c r="AF31" s="1064">
        <v>6830</v>
      </c>
      <c r="AG31" s="1065"/>
      <c r="AH31" s="1065"/>
      <c r="AI31" s="1065"/>
      <c r="AJ31" s="1066"/>
      <c r="AK31" s="1009">
        <v>45</v>
      </c>
      <c r="AL31" s="1000"/>
      <c r="AM31" s="1000"/>
      <c r="AN31" s="1000"/>
      <c r="AO31" s="1000"/>
      <c r="AP31" s="1000">
        <v>48093</v>
      </c>
      <c r="AQ31" s="1000"/>
      <c r="AR31" s="1000"/>
      <c r="AS31" s="1000"/>
      <c r="AT31" s="1000"/>
      <c r="AU31" s="1000">
        <v>866</v>
      </c>
      <c r="AV31" s="1000"/>
      <c r="AW31" s="1000"/>
      <c r="AX31" s="1000"/>
      <c r="AY31" s="1000"/>
      <c r="AZ31" s="1070" t="s">
        <v>398</v>
      </c>
      <c r="BA31" s="1070"/>
      <c r="BB31" s="1070"/>
      <c r="BC31" s="1070"/>
      <c r="BD31" s="1070"/>
      <c r="BE31" s="1001" t="s">
        <v>568</v>
      </c>
      <c r="BF31" s="1001"/>
      <c r="BG31" s="1001"/>
      <c r="BH31" s="1001"/>
      <c r="BI31" s="1002"/>
      <c r="BJ31" s="364"/>
      <c r="BK31" s="364"/>
      <c r="BL31" s="364"/>
      <c r="BM31" s="364"/>
      <c r="BN31" s="364"/>
      <c r="BO31" s="226"/>
      <c r="BP31" s="226"/>
      <c r="BQ31" s="223">
        <v>25</v>
      </c>
      <c r="BR31" s="224"/>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16"/>
    </row>
    <row r="32" spans="1:131" ht="26.25" customHeight="1" x14ac:dyDescent="0.2">
      <c r="A32" s="227">
        <v>5</v>
      </c>
      <c r="B32" s="1059" t="s">
        <v>569</v>
      </c>
      <c r="C32" s="1060"/>
      <c r="D32" s="1060"/>
      <c r="E32" s="1060"/>
      <c r="F32" s="1060"/>
      <c r="G32" s="1060"/>
      <c r="H32" s="1060"/>
      <c r="I32" s="1060"/>
      <c r="J32" s="1060"/>
      <c r="K32" s="1060"/>
      <c r="L32" s="1060"/>
      <c r="M32" s="1060"/>
      <c r="N32" s="1060"/>
      <c r="O32" s="1060"/>
      <c r="P32" s="1061"/>
      <c r="Q32" s="1067">
        <v>11291</v>
      </c>
      <c r="R32" s="1068"/>
      <c r="S32" s="1068"/>
      <c r="T32" s="1068"/>
      <c r="U32" s="1068"/>
      <c r="V32" s="1068">
        <v>2738</v>
      </c>
      <c r="W32" s="1068"/>
      <c r="X32" s="1068"/>
      <c r="Y32" s="1068"/>
      <c r="Z32" s="1068"/>
      <c r="AA32" s="1068">
        <v>8553</v>
      </c>
      <c r="AB32" s="1068"/>
      <c r="AC32" s="1068"/>
      <c r="AD32" s="1068"/>
      <c r="AE32" s="1069"/>
      <c r="AF32" s="1064">
        <v>8553</v>
      </c>
      <c r="AG32" s="1065"/>
      <c r="AH32" s="1065"/>
      <c r="AI32" s="1065"/>
      <c r="AJ32" s="1066"/>
      <c r="AK32" s="1009">
        <v>3608</v>
      </c>
      <c r="AL32" s="1000"/>
      <c r="AM32" s="1000"/>
      <c r="AN32" s="1000"/>
      <c r="AO32" s="1000"/>
      <c r="AP32" s="1000">
        <v>20308</v>
      </c>
      <c r="AQ32" s="1000"/>
      <c r="AR32" s="1000"/>
      <c r="AS32" s="1000"/>
      <c r="AT32" s="1000"/>
      <c r="AU32" s="1000">
        <v>12295</v>
      </c>
      <c r="AV32" s="1000"/>
      <c r="AW32" s="1000"/>
      <c r="AX32" s="1000"/>
      <c r="AY32" s="1000"/>
      <c r="AZ32" s="1070" t="s">
        <v>398</v>
      </c>
      <c r="BA32" s="1070"/>
      <c r="BB32" s="1070"/>
      <c r="BC32" s="1070"/>
      <c r="BD32" s="1070"/>
      <c r="BE32" s="1001" t="s">
        <v>568</v>
      </c>
      <c r="BF32" s="1001"/>
      <c r="BG32" s="1001"/>
      <c r="BH32" s="1001"/>
      <c r="BI32" s="1002"/>
      <c r="BJ32" s="364"/>
      <c r="BK32" s="364"/>
      <c r="BL32" s="364"/>
      <c r="BM32" s="364"/>
      <c r="BN32" s="364"/>
      <c r="BO32" s="226"/>
      <c r="BP32" s="226"/>
      <c r="BQ32" s="223">
        <v>26</v>
      </c>
      <c r="BR32" s="224"/>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16"/>
    </row>
    <row r="33" spans="1:131" ht="26.25" customHeight="1" x14ac:dyDescent="0.2">
      <c r="A33" s="227">
        <v>6</v>
      </c>
      <c r="B33" s="1059" t="s">
        <v>570</v>
      </c>
      <c r="C33" s="1060"/>
      <c r="D33" s="1060"/>
      <c r="E33" s="1060"/>
      <c r="F33" s="1060"/>
      <c r="G33" s="1060"/>
      <c r="H33" s="1060"/>
      <c r="I33" s="1060"/>
      <c r="J33" s="1060"/>
      <c r="K33" s="1060"/>
      <c r="L33" s="1060"/>
      <c r="M33" s="1060"/>
      <c r="N33" s="1060"/>
      <c r="O33" s="1060"/>
      <c r="P33" s="1061"/>
      <c r="Q33" s="1067">
        <v>6359</v>
      </c>
      <c r="R33" s="1068"/>
      <c r="S33" s="1068"/>
      <c r="T33" s="1068"/>
      <c r="U33" s="1068"/>
      <c r="V33" s="1068">
        <v>4391</v>
      </c>
      <c r="W33" s="1068"/>
      <c r="X33" s="1068"/>
      <c r="Y33" s="1068"/>
      <c r="Z33" s="1068"/>
      <c r="AA33" s="1068">
        <v>1968</v>
      </c>
      <c r="AB33" s="1068"/>
      <c r="AC33" s="1068"/>
      <c r="AD33" s="1068"/>
      <c r="AE33" s="1069"/>
      <c r="AF33" s="1064">
        <v>1969</v>
      </c>
      <c r="AG33" s="1065"/>
      <c r="AH33" s="1065"/>
      <c r="AI33" s="1065"/>
      <c r="AJ33" s="1066"/>
      <c r="AK33" s="1009">
        <v>13602</v>
      </c>
      <c r="AL33" s="1000"/>
      <c r="AM33" s="1000"/>
      <c r="AN33" s="1000"/>
      <c r="AO33" s="1000"/>
      <c r="AP33" s="1000">
        <v>305827</v>
      </c>
      <c r="AQ33" s="1000"/>
      <c r="AR33" s="1000"/>
      <c r="AS33" s="1000"/>
      <c r="AT33" s="1000"/>
      <c r="AU33" s="1000">
        <v>159642</v>
      </c>
      <c r="AV33" s="1000"/>
      <c r="AW33" s="1000"/>
      <c r="AX33" s="1000"/>
      <c r="AY33" s="1000"/>
      <c r="AZ33" s="1070" t="s">
        <v>398</v>
      </c>
      <c r="BA33" s="1070"/>
      <c r="BB33" s="1070"/>
      <c r="BC33" s="1070"/>
      <c r="BD33" s="1070"/>
      <c r="BE33" s="1001" t="s">
        <v>568</v>
      </c>
      <c r="BF33" s="1001"/>
      <c r="BG33" s="1001"/>
      <c r="BH33" s="1001"/>
      <c r="BI33" s="1002"/>
      <c r="BJ33" s="364"/>
      <c r="BK33" s="364"/>
      <c r="BL33" s="364"/>
      <c r="BM33" s="364"/>
      <c r="BN33" s="364"/>
      <c r="BO33" s="226"/>
      <c r="BP33" s="226"/>
      <c r="BQ33" s="223">
        <v>27</v>
      </c>
      <c r="BR33" s="224"/>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16"/>
    </row>
    <row r="34" spans="1:131" ht="26.25" customHeight="1" x14ac:dyDescent="0.2">
      <c r="A34" s="227">
        <v>7</v>
      </c>
      <c r="B34" s="1059" t="s">
        <v>571</v>
      </c>
      <c r="C34" s="1060"/>
      <c r="D34" s="1060"/>
      <c r="E34" s="1060"/>
      <c r="F34" s="1060"/>
      <c r="G34" s="1060"/>
      <c r="H34" s="1060"/>
      <c r="I34" s="1060"/>
      <c r="J34" s="1060"/>
      <c r="K34" s="1060"/>
      <c r="L34" s="1060"/>
      <c r="M34" s="1060"/>
      <c r="N34" s="1060"/>
      <c r="O34" s="1060"/>
      <c r="P34" s="1061"/>
      <c r="Q34" s="1067">
        <v>1226</v>
      </c>
      <c r="R34" s="1068"/>
      <c r="S34" s="1068"/>
      <c r="T34" s="1068"/>
      <c r="U34" s="1068"/>
      <c r="V34" s="1068">
        <v>1226</v>
      </c>
      <c r="W34" s="1068"/>
      <c r="X34" s="1068"/>
      <c r="Y34" s="1068"/>
      <c r="Z34" s="1068"/>
      <c r="AA34" s="1068">
        <v>0</v>
      </c>
      <c r="AB34" s="1068"/>
      <c r="AC34" s="1068"/>
      <c r="AD34" s="1068"/>
      <c r="AE34" s="1069"/>
      <c r="AF34" s="1064">
        <v>0</v>
      </c>
      <c r="AG34" s="1065"/>
      <c r="AH34" s="1065"/>
      <c r="AI34" s="1065"/>
      <c r="AJ34" s="1066"/>
      <c r="AK34" s="1009">
        <v>551</v>
      </c>
      <c r="AL34" s="1000"/>
      <c r="AM34" s="1000"/>
      <c r="AN34" s="1000"/>
      <c r="AO34" s="1000"/>
      <c r="AP34" s="1000">
        <v>3284</v>
      </c>
      <c r="AQ34" s="1000"/>
      <c r="AR34" s="1000"/>
      <c r="AS34" s="1000"/>
      <c r="AT34" s="1000"/>
      <c r="AU34" s="1000">
        <v>1885</v>
      </c>
      <c r="AV34" s="1000"/>
      <c r="AW34" s="1000"/>
      <c r="AX34" s="1000"/>
      <c r="AY34" s="1000"/>
      <c r="AZ34" s="1070" t="s">
        <v>398</v>
      </c>
      <c r="BA34" s="1070"/>
      <c r="BB34" s="1070"/>
      <c r="BC34" s="1070"/>
      <c r="BD34" s="1070"/>
      <c r="BE34" s="1001" t="s">
        <v>572</v>
      </c>
      <c r="BF34" s="1001"/>
      <c r="BG34" s="1001"/>
      <c r="BH34" s="1001"/>
      <c r="BI34" s="1002"/>
      <c r="BJ34" s="364"/>
      <c r="BK34" s="364"/>
      <c r="BL34" s="364"/>
      <c r="BM34" s="364"/>
      <c r="BN34" s="364"/>
      <c r="BO34" s="226"/>
      <c r="BP34" s="226"/>
      <c r="BQ34" s="223">
        <v>28</v>
      </c>
      <c r="BR34" s="224"/>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16"/>
    </row>
    <row r="35" spans="1:131" ht="26.25" customHeight="1" x14ac:dyDescent="0.2">
      <c r="A35" s="227">
        <v>8</v>
      </c>
      <c r="B35" s="1059" t="s">
        <v>573</v>
      </c>
      <c r="C35" s="1060"/>
      <c r="D35" s="1060"/>
      <c r="E35" s="1060"/>
      <c r="F35" s="1060"/>
      <c r="G35" s="1060"/>
      <c r="H35" s="1060"/>
      <c r="I35" s="1060"/>
      <c r="J35" s="1060"/>
      <c r="K35" s="1060"/>
      <c r="L35" s="1060"/>
      <c r="M35" s="1060"/>
      <c r="N35" s="1060"/>
      <c r="O35" s="1060"/>
      <c r="P35" s="1061"/>
      <c r="Q35" s="1067">
        <v>238</v>
      </c>
      <c r="R35" s="1068"/>
      <c r="S35" s="1068"/>
      <c r="T35" s="1068"/>
      <c r="U35" s="1068"/>
      <c r="V35" s="1068">
        <v>238</v>
      </c>
      <c r="W35" s="1068"/>
      <c r="X35" s="1068"/>
      <c r="Y35" s="1068"/>
      <c r="Z35" s="1068"/>
      <c r="AA35" s="1068">
        <v>0</v>
      </c>
      <c r="AB35" s="1068"/>
      <c r="AC35" s="1068"/>
      <c r="AD35" s="1068"/>
      <c r="AE35" s="1069"/>
      <c r="AF35" s="1064">
        <v>0</v>
      </c>
      <c r="AG35" s="1065"/>
      <c r="AH35" s="1065"/>
      <c r="AI35" s="1065"/>
      <c r="AJ35" s="1066"/>
      <c r="AK35" s="1009">
        <v>89</v>
      </c>
      <c r="AL35" s="1000"/>
      <c r="AM35" s="1000"/>
      <c r="AN35" s="1000"/>
      <c r="AO35" s="1000"/>
      <c r="AP35" s="1000">
        <v>581</v>
      </c>
      <c r="AQ35" s="1000"/>
      <c r="AR35" s="1000"/>
      <c r="AS35" s="1000"/>
      <c r="AT35" s="1000"/>
      <c r="AU35" s="1000">
        <v>221</v>
      </c>
      <c r="AV35" s="1000"/>
      <c r="AW35" s="1000"/>
      <c r="AX35" s="1000"/>
      <c r="AY35" s="1000"/>
      <c r="AZ35" s="1070" t="s">
        <v>398</v>
      </c>
      <c r="BA35" s="1070"/>
      <c r="BB35" s="1070"/>
      <c r="BC35" s="1070"/>
      <c r="BD35" s="1070"/>
      <c r="BE35" s="1001" t="s">
        <v>572</v>
      </c>
      <c r="BF35" s="1001"/>
      <c r="BG35" s="1001"/>
      <c r="BH35" s="1001"/>
      <c r="BI35" s="1002"/>
      <c r="BJ35" s="364"/>
      <c r="BK35" s="364"/>
      <c r="BL35" s="364"/>
      <c r="BM35" s="364"/>
      <c r="BN35" s="364"/>
      <c r="BO35" s="226"/>
      <c r="BP35" s="226"/>
      <c r="BQ35" s="223">
        <v>29</v>
      </c>
      <c r="BR35" s="224"/>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16"/>
    </row>
    <row r="36" spans="1:131" ht="26.25" customHeight="1" x14ac:dyDescent="0.2">
      <c r="A36" s="227">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364"/>
      <c r="BK36" s="364"/>
      <c r="BL36" s="364"/>
      <c r="BM36" s="364"/>
      <c r="BN36" s="364"/>
      <c r="BO36" s="226"/>
      <c r="BP36" s="226"/>
      <c r="BQ36" s="223">
        <v>30</v>
      </c>
      <c r="BR36" s="224"/>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16"/>
    </row>
    <row r="37" spans="1:131" ht="26.25" customHeight="1" x14ac:dyDescent="0.2">
      <c r="A37" s="227">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364"/>
      <c r="BK37" s="364"/>
      <c r="BL37" s="364"/>
      <c r="BM37" s="364"/>
      <c r="BN37" s="364"/>
      <c r="BO37" s="226"/>
      <c r="BP37" s="226"/>
      <c r="BQ37" s="223">
        <v>31</v>
      </c>
      <c r="BR37" s="224"/>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16"/>
    </row>
    <row r="38" spans="1:131" ht="26.25" customHeight="1" x14ac:dyDescent="0.2">
      <c r="A38" s="227">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364"/>
      <c r="BK38" s="364"/>
      <c r="BL38" s="364"/>
      <c r="BM38" s="364"/>
      <c r="BN38" s="364"/>
      <c r="BO38" s="226"/>
      <c r="BP38" s="226"/>
      <c r="BQ38" s="223">
        <v>32</v>
      </c>
      <c r="BR38" s="224"/>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16"/>
    </row>
    <row r="39" spans="1:131" ht="26.25" customHeight="1" x14ac:dyDescent="0.2">
      <c r="A39" s="227">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364"/>
      <c r="BK39" s="364"/>
      <c r="BL39" s="364"/>
      <c r="BM39" s="364"/>
      <c r="BN39" s="364"/>
      <c r="BO39" s="226"/>
      <c r="BP39" s="226"/>
      <c r="BQ39" s="223">
        <v>33</v>
      </c>
      <c r="BR39" s="224"/>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16"/>
    </row>
    <row r="40" spans="1:131" ht="26.25" customHeight="1" x14ac:dyDescent="0.2">
      <c r="A40" s="223">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364"/>
      <c r="BK40" s="364"/>
      <c r="BL40" s="364"/>
      <c r="BM40" s="364"/>
      <c r="BN40" s="364"/>
      <c r="BO40" s="226"/>
      <c r="BP40" s="226"/>
      <c r="BQ40" s="223">
        <v>34</v>
      </c>
      <c r="BR40" s="224"/>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16"/>
    </row>
    <row r="41" spans="1:131" ht="26.25" customHeight="1" x14ac:dyDescent="0.2">
      <c r="A41" s="223">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364"/>
      <c r="BK41" s="364"/>
      <c r="BL41" s="364"/>
      <c r="BM41" s="364"/>
      <c r="BN41" s="364"/>
      <c r="BO41" s="226"/>
      <c r="BP41" s="226"/>
      <c r="BQ41" s="223">
        <v>35</v>
      </c>
      <c r="BR41" s="224"/>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16"/>
    </row>
    <row r="42" spans="1:131" ht="26.25" customHeight="1" x14ac:dyDescent="0.2">
      <c r="A42" s="223">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364"/>
      <c r="BK42" s="364"/>
      <c r="BL42" s="364"/>
      <c r="BM42" s="364"/>
      <c r="BN42" s="364"/>
      <c r="BO42" s="226"/>
      <c r="BP42" s="226"/>
      <c r="BQ42" s="223">
        <v>36</v>
      </c>
      <c r="BR42" s="224"/>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16"/>
    </row>
    <row r="43" spans="1:131" ht="26.25" customHeight="1" x14ac:dyDescent="0.2">
      <c r="A43" s="223">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364"/>
      <c r="BK43" s="364"/>
      <c r="BL43" s="364"/>
      <c r="BM43" s="364"/>
      <c r="BN43" s="364"/>
      <c r="BO43" s="226"/>
      <c r="BP43" s="226"/>
      <c r="BQ43" s="223">
        <v>37</v>
      </c>
      <c r="BR43" s="224"/>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16"/>
    </row>
    <row r="44" spans="1:131" ht="26.25" customHeight="1" x14ac:dyDescent="0.2">
      <c r="A44" s="223">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364"/>
      <c r="BK44" s="364"/>
      <c r="BL44" s="364"/>
      <c r="BM44" s="364"/>
      <c r="BN44" s="364"/>
      <c r="BO44" s="226"/>
      <c r="BP44" s="226"/>
      <c r="BQ44" s="223">
        <v>38</v>
      </c>
      <c r="BR44" s="224"/>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16"/>
    </row>
    <row r="45" spans="1:131" ht="26.25" customHeight="1" x14ac:dyDescent="0.2">
      <c r="A45" s="223">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364"/>
      <c r="BK45" s="364"/>
      <c r="BL45" s="364"/>
      <c r="BM45" s="364"/>
      <c r="BN45" s="364"/>
      <c r="BO45" s="226"/>
      <c r="BP45" s="226"/>
      <c r="BQ45" s="223">
        <v>39</v>
      </c>
      <c r="BR45" s="224"/>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16"/>
    </row>
    <row r="46" spans="1:131" ht="26.25" customHeight="1" x14ac:dyDescent="0.2">
      <c r="A46" s="223">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364"/>
      <c r="BK46" s="364"/>
      <c r="BL46" s="364"/>
      <c r="BM46" s="364"/>
      <c r="BN46" s="364"/>
      <c r="BO46" s="226"/>
      <c r="BP46" s="226"/>
      <c r="BQ46" s="223">
        <v>40</v>
      </c>
      <c r="BR46" s="224"/>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16"/>
    </row>
    <row r="47" spans="1:131" ht="26.25" customHeight="1" x14ac:dyDescent="0.2">
      <c r="A47" s="223">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364"/>
      <c r="BK47" s="364"/>
      <c r="BL47" s="364"/>
      <c r="BM47" s="364"/>
      <c r="BN47" s="364"/>
      <c r="BO47" s="226"/>
      <c r="BP47" s="226"/>
      <c r="BQ47" s="223">
        <v>41</v>
      </c>
      <c r="BR47" s="224"/>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16"/>
    </row>
    <row r="48" spans="1:131" ht="26.25" customHeight="1" x14ac:dyDescent="0.2">
      <c r="A48" s="223">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364"/>
      <c r="BK48" s="364"/>
      <c r="BL48" s="364"/>
      <c r="BM48" s="364"/>
      <c r="BN48" s="364"/>
      <c r="BO48" s="226"/>
      <c r="BP48" s="226"/>
      <c r="BQ48" s="223">
        <v>42</v>
      </c>
      <c r="BR48" s="224"/>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16"/>
    </row>
    <row r="49" spans="1:131" ht="26.25" customHeight="1" x14ac:dyDescent="0.2">
      <c r="A49" s="223">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364"/>
      <c r="BK49" s="364"/>
      <c r="BL49" s="364"/>
      <c r="BM49" s="364"/>
      <c r="BN49" s="364"/>
      <c r="BO49" s="226"/>
      <c r="BP49" s="226"/>
      <c r="BQ49" s="223">
        <v>43</v>
      </c>
      <c r="BR49" s="224"/>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16"/>
    </row>
    <row r="50" spans="1:131" ht="26.25" customHeight="1" x14ac:dyDescent="0.2">
      <c r="A50" s="223">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364"/>
      <c r="BK50" s="364"/>
      <c r="BL50" s="364"/>
      <c r="BM50" s="364"/>
      <c r="BN50" s="364"/>
      <c r="BO50" s="226"/>
      <c r="BP50" s="226"/>
      <c r="BQ50" s="223">
        <v>44</v>
      </c>
      <c r="BR50" s="224"/>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16"/>
    </row>
    <row r="51" spans="1:131" ht="26.25" customHeight="1" x14ac:dyDescent="0.2">
      <c r="A51" s="223">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364"/>
      <c r="BK51" s="364"/>
      <c r="BL51" s="364"/>
      <c r="BM51" s="364"/>
      <c r="BN51" s="364"/>
      <c r="BO51" s="226"/>
      <c r="BP51" s="226"/>
      <c r="BQ51" s="223">
        <v>45</v>
      </c>
      <c r="BR51" s="224"/>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16"/>
    </row>
    <row r="52" spans="1:131" ht="26.25" customHeight="1" x14ac:dyDescent="0.2">
      <c r="A52" s="223">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364"/>
      <c r="BK52" s="364"/>
      <c r="BL52" s="364"/>
      <c r="BM52" s="364"/>
      <c r="BN52" s="364"/>
      <c r="BO52" s="226"/>
      <c r="BP52" s="226"/>
      <c r="BQ52" s="223">
        <v>46</v>
      </c>
      <c r="BR52" s="224"/>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16"/>
    </row>
    <row r="53" spans="1:131" ht="26.25" customHeight="1" x14ac:dyDescent="0.2">
      <c r="A53" s="223">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364"/>
      <c r="BK53" s="364"/>
      <c r="BL53" s="364"/>
      <c r="BM53" s="364"/>
      <c r="BN53" s="364"/>
      <c r="BO53" s="226"/>
      <c r="BP53" s="226"/>
      <c r="BQ53" s="223">
        <v>47</v>
      </c>
      <c r="BR53" s="224"/>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16"/>
    </row>
    <row r="54" spans="1:131" ht="26.25" customHeight="1" x14ac:dyDescent="0.2">
      <c r="A54" s="223">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364"/>
      <c r="BK54" s="364"/>
      <c r="BL54" s="364"/>
      <c r="BM54" s="364"/>
      <c r="BN54" s="364"/>
      <c r="BO54" s="226"/>
      <c r="BP54" s="226"/>
      <c r="BQ54" s="223">
        <v>48</v>
      </c>
      <c r="BR54" s="224"/>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16"/>
    </row>
    <row r="55" spans="1:131" ht="26.25" customHeight="1" x14ac:dyDescent="0.2">
      <c r="A55" s="223">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364"/>
      <c r="BK55" s="364"/>
      <c r="BL55" s="364"/>
      <c r="BM55" s="364"/>
      <c r="BN55" s="364"/>
      <c r="BO55" s="226"/>
      <c r="BP55" s="226"/>
      <c r="BQ55" s="223">
        <v>49</v>
      </c>
      <c r="BR55" s="224"/>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16"/>
    </row>
    <row r="56" spans="1:131" ht="26.25" customHeight="1" x14ac:dyDescent="0.2">
      <c r="A56" s="223">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364"/>
      <c r="BK56" s="364"/>
      <c r="BL56" s="364"/>
      <c r="BM56" s="364"/>
      <c r="BN56" s="364"/>
      <c r="BO56" s="226"/>
      <c r="BP56" s="226"/>
      <c r="BQ56" s="223">
        <v>50</v>
      </c>
      <c r="BR56" s="224"/>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16"/>
    </row>
    <row r="57" spans="1:131" ht="26.25" customHeight="1" x14ac:dyDescent="0.2">
      <c r="A57" s="223">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364"/>
      <c r="BK57" s="364"/>
      <c r="BL57" s="364"/>
      <c r="BM57" s="364"/>
      <c r="BN57" s="364"/>
      <c r="BO57" s="226"/>
      <c r="BP57" s="226"/>
      <c r="BQ57" s="223">
        <v>51</v>
      </c>
      <c r="BR57" s="224"/>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16"/>
    </row>
    <row r="58" spans="1:131" ht="26.25" customHeight="1" x14ac:dyDescent="0.2">
      <c r="A58" s="223">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364"/>
      <c r="BK58" s="364"/>
      <c r="BL58" s="364"/>
      <c r="BM58" s="364"/>
      <c r="BN58" s="364"/>
      <c r="BO58" s="226"/>
      <c r="BP58" s="226"/>
      <c r="BQ58" s="223">
        <v>52</v>
      </c>
      <c r="BR58" s="224"/>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16"/>
    </row>
    <row r="59" spans="1:131" ht="26.25" customHeight="1" x14ac:dyDescent="0.2">
      <c r="A59" s="223">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364"/>
      <c r="BK59" s="364"/>
      <c r="BL59" s="364"/>
      <c r="BM59" s="364"/>
      <c r="BN59" s="364"/>
      <c r="BO59" s="226"/>
      <c r="BP59" s="226"/>
      <c r="BQ59" s="223">
        <v>53</v>
      </c>
      <c r="BR59" s="224"/>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16"/>
    </row>
    <row r="60" spans="1:131" ht="26.25" customHeight="1" x14ac:dyDescent="0.2">
      <c r="A60" s="223">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364"/>
      <c r="BK60" s="364"/>
      <c r="BL60" s="364"/>
      <c r="BM60" s="364"/>
      <c r="BN60" s="364"/>
      <c r="BO60" s="226"/>
      <c r="BP60" s="226"/>
      <c r="BQ60" s="223">
        <v>54</v>
      </c>
      <c r="BR60" s="224"/>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16"/>
    </row>
    <row r="61" spans="1:131" ht="26.25" customHeight="1" thickBot="1" x14ac:dyDescent="0.25">
      <c r="A61" s="223">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364"/>
      <c r="BK61" s="364"/>
      <c r="BL61" s="364"/>
      <c r="BM61" s="364"/>
      <c r="BN61" s="364"/>
      <c r="BO61" s="226"/>
      <c r="BP61" s="226"/>
      <c r="BQ61" s="223">
        <v>55</v>
      </c>
      <c r="BR61" s="224"/>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16"/>
    </row>
    <row r="62" spans="1:131" ht="26.25" customHeight="1" x14ac:dyDescent="0.2">
      <c r="A62" s="223">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324</v>
      </c>
      <c r="BK62" s="1057"/>
      <c r="BL62" s="1057"/>
      <c r="BM62" s="1057"/>
      <c r="BN62" s="1058"/>
      <c r="BO62" s="226"/>
      <c r="BP62" s="226"/>
      <c r="BQ62" s="223">
        <v>56</v>
      </c>
      <c r="BR62" s="224"/>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16"/>
    </row>
    <row r="63" spans="1:131" ht="26.25" customHeight="1" thickBot="1" x14ac:dyDescent="0.25">
      <c r="A63" s="225" t="s">
        <v>320</v>
      </c>
      <c r="B63" s="966" t="s">
        <v>325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19260</v>
      </c>
      <c r="AG63" s="988"/>
      <c r="AH63" s="988"/>
      <c r="AI63" s="988"/>
      <c r="AJ63" s="1051"/>
      <c r="AK63" s="1052"/>
      <c r="AL63" s="992"/>
      <c r="AM63" s="992"/>
      <c r="AN63" s="992"/>
      <c r="AO63" s="992"/>
      <c r="AP63" s="988">
        <v>378093</v>
      </c>
      <c r="AQ63" s="988"/>
      <c r="AR63" s="988"/>
      <c r="AS63" s="988"/>
      <c r="AT63" s="988"/>
      <c r="AU63" s="988">
        <v>174909</v>
      </c>
      <c r="AV63" s="988"/>
      <c r="AW63" s="988"/>
      <c r="AX63" s="988"/>
      <c r="AY63" s="988"/>
      <c r="AZ63" s="1046"/>
      <c r="BA63" s="1046"/>
      <c r="BB63" s="1046"/>
      <c r="BC63" s="1046"/>
      <c r="BD63" s="1046"/>
      <c r="BE63" s="989"/>
      <c r="BF63" s="989"/>
      <c r="BG63" s="989"/>
      <c r="BH63" s="989"/>
      <c r="BI63" s="990"/>
      <c r="BJ63" s="1047" t="s">
        <v>574</v>
      </c>
      <c r="BK63" s="982"/>
      <c r="BL63" s="982"/>
      <c r="BM63" s="982"/>
      <c r="BN63" s="1048"/>
      <c r="BO63" s="226"/>
      <c r="BP63" s="226"/>
      <c r="BQ63" s="223">
        <v>57</v>
      </c>
      <c r="BR63" s="224"/>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16"/>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16"/>
    </row>
    <row r="65" spans="1:131" ht="26.25" customHeight="1" thickBot="1" x14ac:dyDescent="0.25">
      <c r="A65" s="364" t="s">
        <v>326</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6"/>
      <c r="BF65" s="226"/>
      <c r="BG65" s="226"/>
      <c r="BH65" s="226"/>
      <c r="BI65" s="226"/>
      <c r="BJ65" s="226"/>
      <c r="BK65" s="226"/>
      <c r="BL65" s="226"/>
      <c r="BM65" s="226"/>
      <c r="BN65" s="226"/>
      <c r="BO65" s="226"/>
      <c r="BP65" s="226"/>
      <c r="BQ65" s="223">
        <v>59</v>
      </c>
      <c r="BR65" s="224"/>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16"/>
    </row>
    <row r="66" spans="1:131" ht="26.25" customHeight="1" x14ac:dyDescent="0.2">
      <c r="A66" s="1024" t="s">
        <v>327</v>
      </c>
      <c r="B66" s="1025"/>
      <c r="C66" s="1025"/>
      <c r="D66" s="1025"/>
      <c r="E66" s="1025"/>
      <c r="F66" s="1025"/>
      <c r="G66" s="1025"/>
      <c r="H66" s="1025"/>
      <c r="I66" s="1025"/>
      <c r="J66" s="1025"/>
      <c r="K66" s="1025"/>
      <c r="L66" s="1025"/>
      <c r="M66" s="1025"/>
      <c r="N66" s="1025"/>
      <c r="O66" s="1025"/>
      <c r="P66" s="1026"/>
      <c r="Q66" s="1030" t="s">
        <v>557</v>
      </c>
      <c r="R66" s="1031"/>
      <c r="S66" s="1031"/>
      <c r="T66" s="1031"/>
      <c r="U66" s="1032"/>
      <c r="V66" s="1030" t="s">
        <v>558</v>
      </c>
      <c r="W66" s="1031"/>
      <c r="X66" s="1031"/>
      <c r="Y66" s="1031"/>
      <c r="Z66" s="1032"/>
      <c r="AA66" s="1030" t="s">
        <v>575</v>
      </c>
      <c r="AB66" s="1031"/>
      <c r="AC66" s="1031"/>
      <c r="AD66" s="1031"/>
      <c r="AE66" s="1032"/>
      <c r="AF66" s="1036" t="s">
        <v>576</v>
      </c>
      <c r="AG66" s="1037"/>
      <c r="AH66" s="1037"/>
      <c r="AI66" s="1037"/>
      <c r="AJ66" s="1038"/>
      <c r="AK66" s="1030" t="s">
        <v>577</v>
      </c>
      <c r="AL66" s="1025"/>
      <c r="AM66" s="1025"/>
      <c r="AN66" s="1025"/>
      <c r="AO66" s="1026"/>
      <c r="AP66" s="1030" t="s">
        <v>562</v>
      </c>
      <c r="AQ66" s="1031"/>
      <c r="AR66" s="1031"/>
      <c r="AS66" s="1031"/>
      <c r="AT66" s="1032"/>
      <c r="AU66" s="1030" t="s">
        <v>578</v>
      </c>
      <c r="AV66" s="1031"/>
      <c r="AW66" s="1031"/>
      <c r="AX66" s="1031"/>
      <c r="AY66" s="1032"/>
      <c r="AZ66" s="1030" t="s">
        <v>315</v>
      </c>
      <c r="BA66" s="1031"/>
      <c r="BB66" s="1031"/>
      <c r="BC66" s="1031"/>
      <c r="BD66" s="1044"/>
      <c r="BE66" s="226"/>
      <c r="BF66" s="226"/>
      <c r="BG66" s="226"/>
      <c r="BH66" s="226"/>
      <c r="BI66" s="226"/>
      <c r="BJ66" s="226"/>
      <c r="BK66" s="226"/>
      <c r="BL66" s="226"/>
      <c r="BM66" s="226"/>
      <c r="BN66" s="226"/>
      <c r="BO66" s="226"/>
      <c r="BP66" s="226"/>
      <c r="BQ66" s="223">
        <v>60</v>
      </c>
      <c r="BR66" s="228"/>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1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26"/>
      <c r="BF67" s="226"/>
      <c r="BG67" s="226"/>
      <c r="BH67" s="226"/>
      <c r="BI67" s="226"/>
      <c r="BJ67" s="226"/>
      <c r="BK67" s="226"/>
      <c r="BL67" s="226"/>
      <c r="BM67" s="226"/>
      <c r="BN67" s="226"/>
      <c r="BO67" s="226"/>
      <c r="BP67" s="226"/>
      <c r="BQ67" s="223">
        <v>61</v>
      </c>
      <c r="BR67" s="228"/>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16"/>
    </row>
    <row r="68" spans="1:131" ht="26.25" customHeight="1" thickTop="1" x14ac:dyDescent="0.2">
      <c r="A68" s="221">
        <v>1</v>
      </c>
      <c r="B68" s="1014" t="s">
        <v>579</v>
      </c>
      <c r="C68" s="1015"/>
      <c r="D68" s="1015"/>
      <c r="E68" s="1015"/>
      <c r="F68" s="1015"/>
      <c r="G68" s="1015"/>
      <c r="H68" s="1015"/>
      <c r="I68" s="1015"/>
      <c r="J68" s="1015"/>
      <c r="K68" s="1015"/>
      <c r="L68" s="1015"/>
      <c r="M68" s="1015"/>
      <c r="N68" s="1015"/>
      <c r="O68" s="1015"/>
      <c r="P68" s="1016"/>
      <c r="Q68" s="1017">
        <v>982</v>
      </c>
      <c r="R68" s="1011"/>
      <c r="S68" s="1011"/>
      <c r="T68" s="1011"/>
      <c r="U68" s="1011"/>
      <c r="V68" s="1011">
        <v>855</v>
      </c>
      <c r="W68" s="1011"/>
      <c r="X68" s="1011"/>
      <c r="Y68" s="1011"/>
      <c r="Z68" s="1011"/>
      <c r="AA68" s="1011">
        <v>127</v>
      </c>
      <c r="AB68" s="1011"/>
      <c r="AC68" s="1011"/>
      <c r="AD68" s="1011"/>
      <c r="AE68" s="1011"/>
      <c r="AF68" s="1011">
        <v>127</v>
      </c>
      <c r="AG68" s="1011"/>
      <c r="AH68" s="1011"/>
      <c r="AI68" s="1011"/>
      <c r="AJ68" s="1011"/>
      <c r="AK68" s="1011">
        <v>0</v>
      </c>
      <c r="AL68" s="1011"/>
      <c r="AM68" s="1011"/>
      <c r="AN68" s="1011"/>
      <c r="AO68" s="1011"/>
      <c r="AP68" s="1011">
        <v>5</v>
      </c>
      <c r="AQ68" s="1011"/>
      <c r="AR68" s="1011"/>
      <c r="AS68" s="1011"/>
      <c r="AT68" s="1011"/>
      <c r="AU68" s="1011">
        <v>1</v>
      </c>
      <c r="AV68" s="1011"/>
      <c r="AW68" s="1011"/>
      <c r="AX68" s="1011"/>
      <c r="AY68" s="1011"/>
      <c r="AZ68" s="1012"/>
      <c r="BA68" s="1012"/>
      <c r="BB68" s="1012"/>
      <c r="BC68" s="1012"/>
      <c r="BD68" s="1013"/>
      <c r="BE68" s="226"/>
      <c r="BF68" s="226"/>
      <c r="BG68" s="226"/>
      <c r="BH68" s="226"/>
      <c r="BI68" s="226"/>
      <c r="BJ68" s="226"/>
      <c r="BK68" s="226"/>
      <c r="BL68" s="226"/>
      <c r="BM68" s="226"/>
      <c r="BN68" s="226"/>
      <c r="BO68" s="226"/>
      <c r="BP68" s="226"/>
      <c r="BQ68" s="223">
        <v>62</v>
      </c>
      <c r="BR68" s="228"/>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16"/>
    </row>
    <row r="69" spans="1:131" ht="26.25" customHeight="1" x14ac:dyDescent="0.2">
      <c r="A69" s="223">
        <v>2</v>
      </c>
      <c r="B69" s="1003" t="s">
        <v>580</v>
      </c>
      <c r="C69" s="1004"/>
      <c r="D69" s="1004"/>
      <c r="E69" s="1004"/>
      <c r="F69" s="1004"/>
      <c r="G69" s="1004"/>
      <c r="H69" s="1004"/>
      <c r="I69" s="1004"/>
      <c r="J69" s="1004"/>
      <c r="K69" s="1004"/>
      <c r="L69" s="1004"/>
      <c r="M69" s="1004"/>
      <c r="N69" s="1004"/>
      <c r="O69" s="1004"/>
      <c r="P69" s="1005"/>
      <c r="Q69" s="1006">
        <v>225</v>
      </c>
      <c r="R69" s="1000"/>
      <c r="S69" s="1000"/>
      <c r="T69" s="1000"/>
      <c r="U69" s="1000"/>
      <c r="V69" s="1000">
        <v>224</v>
      </c>
      <c r="W69" s="1000"/>
      <c r="X69" s="1000"/>
      <c r="Y69" s="1000"/>
      <c r="Z69" s="1000"/>
      <c r="AA69" s="1000">
        <v>1</v>
      </c>
      <c r="AB69" s="1000"/>
      <c r="AC69" s="1000"/>
      <c r="AD69" s="1000"/>
      <c r="AE69" s="1000"/>
      <c r="AF69" s="1000">
        <v>1</v>
      </c>
      <c r="AG69" s="1000"/>
      <c r="AH69" s="1000"/>
      <c r="AI69" s="1000"/>
      <c r="AJ69" s="1000"/>
      <c r="AK69" s="1000">
        <v>71</v>
      </c>
      <c r="AL69" s="1000"/>
      <c r="AM69" s="1000"/>
      <c r="AN69" s="1000"/>
      <c r="AO69" s="1000"/>
      <c r="AP69" s="1000">
        <v>1097</v>
      </c>
      <c r="AQ69" s="1000"/>
      <c r="AR69" s="1000"/>
      <c r="AS69" s="1000"/>
      <c r="AT69" s="1000"/>
      <c r="AU69" s="1000">
        <v>277</v>
      </c>
      <c r="AV69" s="1000"/>
      <c r="AW69" s="1000"/>
      <c r="AX69" s="1000"/>
      <c r="AY69" s="1000"/>
      <c r="AZ69" s="1001" t="s">
        <v>581</v>
      </c>
      <c r="BA69" s="1001"/>
      <c r="BB69" s="1001"/>
      <c r="BC69" s="1001"/>
      <c r="BD69" s="1002"/>
      <c r="BE69" s="226"/>
      <c r="BF69" s="226"/>
      <c r="BG69" s="226"/>
      <c r="BH69" s="226"/>
      <c r="BI69" s="226"/>
      <c r="BJ69" s="226"/>
      <c r="BK69" s="226"/>
      <c r="BL69" s="226"/>
      <c r="BM69" s="226"/>
      <c r="BN69" s="226"/>
      <c r="BO69" s="226"/>
      <c r="BP69" s="226"/>
      <c r="BQ69" s="223">
        <v>63</v>
      </c>
      <c r="BR69" s="228"/>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16"/>
    </row>
    <row r="70" spans="1:131" ht="26.25" customHeight="1" x14ac:dyDescent="0.2">
      <c r="A70" s="223">
        <v>3</v>
      </c>
      <c r="B70" s="1003" t="s">
        <v>582</v>
      </c>
      <c r="C70" s="1004"/>
      <c r="D70" s="1004"/>
      <c r="E70" s="1004"/>
      <c r="F70" s="1004"/>
      <c r="G70" s="1004"/>
      <c r="H70" s="1004"/>
      <c r="I70" s="1004"/>
      <c r="J70" s="1004"/>
      <c r="K70" s="1004"/>
      <c r="L70" s="1004"/>
      <c r="M70" s="1004"/>
      <c r="N70" s="1004"/>
      <c r="O70" s="1004"/>
      <c r="P70" s="1005"/>
      <c r="Q70" s="1006">
        <v>1554</v>
      </c>
      <c r="R70" s="1000"/>
      <c r="S70" s="1000"/>
      <c r="T70" s="1000"/>
      <c r="U70" s="1000"/>
      <c r="V70" s="1000">
        <v>1432</v>
      </c>
      <c r="W70" s="1000"/>
      <c r="X70" s="1000"/>
      <c r="Y70" s="1000"/>
      <c r="Z70" s="1000"/>
      <c r="AA70" s="1000">
        <v>122</v>
      </c>
      <c r="AB70" s="1000"/>
      <c r="AC70" s="1000"/>
      <c r="AD70" s="1000"/>
      <c r="AE70" s="1000"/>
      <c r="AF70" s="1000">
        <v>122</v>
      </c>
      <c r="AG70" s="1000"/>
      <c r="AH70" s="1000"/>
      <c r="AI70" s="1000"/>
      <c r="AJ70" s="1000"/>
      <c r="AK70" s="1000">
        <v>0</v>
      </c>
      <c r="AL70" s="1000"/>
      <c r="AM70" s="1000"/>
      <c r="AN70" s="1000"/>
      <c r="AO70" s="1000"/>
      <c r="AP70" s="1000">
        <v>2084</v>
      </c>
      <c r="AQ70" s="1000"/>
      <c r="AR70" s="1000"/>
      <c r="AS70" s="1000"/>
      <c r="AT70" s="1000"/>
      <c r="AU70" s="1000">
        <v>277</v>
      </c>
      <c r="AV70" s="1000"/>
      <c r="AW70" s="1000"/>
      <c r="AX70" s="1000"/>
      <c r="AY70" s="1000"/>
      <c r="AZ70" s="1001"/>
      <c r="BA70" s="1001"/>
      <c r="BB70" s="1001"/>
      <c r="BC70" s="1001"/>
      <c r="BD70" s="1002"/>
      <c r="BE70" s="226"/>
      <c r="BF70" s="226"/>
      <c r="BG70" s="226"/>
      <c r="BH70" s="226"/>
      <c r="BI70" s="226"/>
      <c r="BJ70" s="226"/>
      <c r="BK70" s="226"/>
      <c r="BL70" s="226"/>
      <c r="BM70" s="226"/>
      <c r="BN70" s="226"/>
      <c r="BO70" s="226"/>
      <c r="BP70" s="226"/>
      <c r="BQ70" s="223">
        <v>64</v>
      </c>
      <c r="BR70" s="228"/>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16"/>
    </row>
    <row r="71" spans="1:131" ht="26.25" customHeight="1" x14ac:dyDescent="0.2">
      <c r="A71" s="223">
        <v>4</v>
      </c>
      <c r="B71" s="1003" t="s">
        <v>583</v>
      </c>
      <c r="C71" s="1004"/>
      <c r="D71" s="1004"/>
      <c r="E71" s="1004"/>
      <c r="F71" s="1004"/>
      <c r="G71" s="1004"/>
      <c r="H71" s="1004"/>
      <c r="I71" s="1004"/>
      <c r="J71" s="1004"/>
      <c r="K71" s="1004"/>
      <c r="L71" s="1004"/>
      <c r="M71" s="1004"/>
      <c r="N71" s="1004"/>
      <c r="O71" s="1004"/>
      <c r="P71" s="1005"/>
      <c r="Q71" s="1006">
        <v>593</v>
      </c>
      <c r="R71" s="1000"/>
      <c r="S71" s="1000"/>
      <c r="T71" s="1000"/>
      <c r="U71" s="1000"/>
      <c r="V71" s="1000">
        <v>533</v>
      </c>
      <c r="W71" s="1000"/>
      <c r="X71" s="1000"/>
      <c r="Y71" s="1000"/>
      <c r="Z71" s="1000"/>
      <c r="AA71" s="1000">
        <v>60</v>
      </c>
      <c r="AB71" s="1000"/>
      <c r="AC71" s="1000"/>
      <c r="AD71" s="1000"/>
      <c r="AE71" s="1000"/>
      <c r="AF71" s="1000">
        <v>60</v>
      </c>
      <c r="AG71" s="1000"/>
      <c r="AH71" s="1000"/>
      <c r="AI71" s="1000"/>
      <c r="AJ71" s="1000"/>
      <c r="AK71" s="1000">
        <v>0</v>
      </c>
      <c r="AL71" s="1000"/>
      <c r="AM71" s="1000"/>
      <c r="AN71" s="1000"/>
      <c r="AO71" s="1000"/>
      <c r="AP71" s="1000">
        <v>105</v>
      </c>
      <c r="AQ71" s="1000"/>
      <c r="AR71" s="1000"/>
      <c r="AS71" s="1000"/>
      <c r="AT71" s="1000"/>
      <c r="AU71" s="1000">
        <v>34</v>
      </c>
      <c r="AV71" s="1000"/>
      <c r="AW71" s="1000"/>
      <c r="AX71" s="1000"/>
      <c r="AY71" s="1000"/>
      <c r="AZ71" s="1001"/>
      <c r="BA71" s="1001"/>
      <c r="BB71" s="1001"/>
      <c r="BC71" s="1001"/>
      <c r="BD71" s="1002"/>
      <c r="BE71" s="226"/>
      <c r="BF71" s="226"/>
      <c r="BG71" s="226"/>
      <c r="BH71" s="226"/>
      <c r="BI71" s="226"/>
      <c r="BJ71" s="226"/>
      <c r="BK71" s="226"/>
      <c r="BL71" s="226"/>
      <c r="BM71" s="226"/>
      <c r="BN71" s="226"/>
      <c r="BO71" s="226"/>
      <c r="BP71" s="226"/>
      <c r="BQ71" s="223">
        <v>65</v>
      </c>
      <c r="BR71" s="228"/>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16"/>
    </row>
    <row r="72" spans="1:131" ht="26.25" customHeight="1" x14ac:dyDescent="0.2">
      <c r="A72" s="223">
        <v>5</v>
      </c>
      <c r="B72" s="1003" t="s">
        <v>584</v>
      </c>
      <c r="C72" s="1004"/>
      <c r="D72" s="1004"/>
      <c r="E72" s="1004"/>
      <c r="F72" s="1004"/>
      <c r="G72" s="1004"/>
      <c r="H72" s="1004"/>
      <c r="I72" s="1004"/>
      <c r="J72" s="1004"/>
      <c r="K72" s="1004"/>
      <c r="L72" s="1004"/>
      <c r="M72" s="1004"/>
      <c r="N72" s="1004"/>
      <c r="O72" s="1004"/>
      <c r="P72" s="1005"/>
      <c r="Q72" s="1006">
        <v>674</v>
      </c>
      <c r="R72" s="1000"/>
      <c r="S72" s="1000"/>
      <c r="T72" s="1000"/>
      <c r="U72" s="1000"/>
      <c r="V72" s="1000">
        <v>622</v>
      </c>
      <c r="W72" s="1000"/>
      <c r="X72" s="1000"/>
      <c r="Y72" s="1000"/>
      <c r="Z72" s="1000"/>
      <c r="AA72" s="1000">
        <v>52</v>
      </c>
      <c r="AB72" s="1000"/>
      <c r="AC72" s="1000"/>
      <c r="AD72" s="1000"/>
      <c r="AE72" s="1000"/>
      <c r="AF72" s="1000">
        <v>52</v>
      </c>
      <c r="AG72" s="1000"/>
      <c r="AH72" s="1000"/>
      <c r="AI72" s="1000"/>
      <c r="AJ72" s="1000"/>
      <c r="AK72" s="1000">
        <v>0</v>
      </c>
      <c r="AL72" s="1000"/>
      <c r="AM72" s="1000"/>
      <c r="AN72" s="1000"/>
      <c r="AO72" s="1000"/>
      <c r="AP72" s="1000">
        <v>164</v>
      </c>
      <c r="AQ72" s="1000"/>
      <c r="AR72" s="1000"/>
      <c r="AS72" s="1000"/>
      <c r="AT72" s="1000"/>
      <c r="AU72" s="1000">
        <v>93</v>
      </c>
      <c r="AV72" s="1000"/>
      <c r="AW72" s="1000"/>
      <c r="AX72" s="1000"/>
      <c r="AY72" s="1000"/>
      <c r="AZ72" s="1001"/>
      <c r="BA72" s="1001"/>
      <c r="BB72" s="1001"/>
      <c r="BC72" s="1001"/>
      <c r="BD72" s="1002"/>
      <c r="BE72" s="226"/>
      <c r="BF72" s="226"/>
      <c r="BG72" s="226"/>
      <c r="BH72" s="226"/>
      <c r="BI72" s="226"/>
      <c r="BJ72" s="226"/>
      <c r="BK72" s="226"/>
      <c r="BL72" s="226"/>
      <c r="BM72" s="226"/>
      <c r="BN72" s="226"/>
      <c r="BO72" s="226"/>
      <c r="BP72" s="226"/>
      <c r="BQ72" s="223">
        <v>66</v>
      </c>
      <c r="BR72" s="228"/>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16"/>
    </row>
    <row r="73" spans="1:131" ht="26.25" customHeight="1" x14ac:dyDescent="0.2">
      <c r="A73" s="223">
        <v>6</v>
      </c>
      <c r="B73" s="1003" t="s">
        <v>585</v>
      </c>
      <c r="C73" s="1004"/>
      <c r="D73" s="1004"/>
      <c r="E73" s="1004"/>
      <c r="F73" s="1004"/>
      <c r="G73" s="1004"/>
      <c r="H73" s="1004"/>
      <c r="I73" s="1004"/>
      <c r="J73" s="1004"/>
      <c r="K73" s="1004"/>
      <c r="L73" s="1004"/>
      <c r="M73" s="1004"/>
      <c r="N73" s="1004"/>
      <c r="O73" s="1004"/>
      <c r="P73" s="1005"/>
      <c r="Q73" s="1006">
        <v>196</v>
      </c>
      <c r="R73" s="1000"/>
      <c r="S73" s="1000"/>
      <c r="T73" s="1000"/>
      <c r="U73" s="1000"/>
      <c r="V73" s="1000">
        <v>194</v>
      </c>
      <c r="W73" s="1000"/>
      <c r="X73" s="1000"/>
      <c r="Y73" s="1000"/>
      <c r="Z73" s="1000"/>
      <c r="AA73" s="1000">
        <v>2</v>
      </c>
      <c r="AB73" s="1000"/>
      <c r="AC73" s="1000"/>
      <c r="AD73" s="1000"/>
      <c r="AE73" s="1000"/>
      <c r="AF73" s="1000">
        <v>2</v>
      </c>
      <c r="AG73" s="1000"/>
      <c r="AH73" s="1000"/>
      <c r="AI73" s="1000"/>
      <c r="AJ73" s="1000"/>
      <c r="AK73" s="1000">
        <v>0</v>
      </c>
      <c r="AL73" s="1000"/>
      <c r="AM73" s="1000"/>
      <c r="AN73" s="1000"/>
      <c r="AO73" s="1000"/>
      <c r="AP73" s="1000">
        <v>1</v>
      </c>
      <c r="AQ73" s="1000"/>
      <c r="AR73" s="1000"/>
      <c r="AS73" s="1000"/>
      <c r="AT73" s="1000"/>
      <c r="AU73" s="1000">
        <v>0</v>
      </c>
      <c r="AV73" s="1000"/>
      <c r="AW73" s="1000"/>
      <c r="AX73" s="1000"/>
      <c r="AY73" s="1000"/>
      <c r="AZ73" s="1001"/>
      <c r="BA73" s="1001"/>
      <c r="BB73" s="1001"/>
      <c r="BC73" s="1001"/>
      <c r="BD73" s="1002"/>
      <c r="BE73" s="226"/>
      <c r="BF73" s="226"/>
      <c r="BG73" s="226"/>
      <c r="BH73" s="226"/>
      <c r="BI73" s="226"/>
      <c r="BJ73" s="226"/>
      <c r="BK73" s="226"/>
      <c r="BL73" s="226"/>
      <c r="BM73" s="226"/>
      <c r="BN73" s="226"/>
      <c r="BO73" s="226"/>
      <c r="BP73" s="226"/>
      <c r="BQ73" s="223">
        <v>67</v>
      </c>
      <c r="BR73" s="228"/>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16"/>
    </row>
    <row r="74" spans="1:131" ht="26.25" customHeight="1" x14ac:dyDescent="0.2">
      <c r="A74" s="223">
        <v>7</v>
      </c>
      <c r="B74" s="1003" t="s">
        <v>586</v>
      </c>
      <c r="C74" s="1004"/>
      <c r="D74" s="1004"/>
      <c r="E74" s="1004"/>
      <c r="F74" s="1004"/>
      <c r="G74" s="1004"/>
      <c r="H74" s="1004"/>
      <c r="I74" s="1004"/>
      <c r="J74" s="1004"/>
      <c r="K74" s="1004"/>
      <c r="L74" s="1004"/>
      <c r="M74" s="1004"/>
      <c r="N74" s="1004"/>
      <c r="O74" s="1004"/>
      <c r="P74" s="1005"/>
      <c r="Q74" s="1006">
        <v>717</v>
      </c>
      <c r="R74" s="1000"/>
      <c r="S74" s="1000"/>
      <c r="T74" s="1000"/>
      <c r="U74" s="1000"/>
      <c r="V74" s="1000">
        <v>674</v>
      </c>
      <c r="W74" s="1000"/>
      <c r="X74" s="1000"/>
      <c r="Y74" s="1000"/>
      <c r="Z74" s="1000"/>
      <c r="AA74" s="1000">
        <v>43</v>
      </c>
      <c r="AB74" s="1000"/>
      <c r="AC74" s="1000"/>
      <c r="AD74" s="1000"/>
      <c r="AE74" s="1000"/>
      <c r="AF74" s="1000">
        <v>43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26"/>
      <c r="BF74" s="226"/>
      <c r="BG74" s="226"/>
      <c r="BH74" s="226"/>
      <c r="BI74" s="226"/>
      <c r="BJ74" s="226"/>
      <c r="BK74" s="226"/>
      <c r="BL74" s="226"/>
      <c r="BM74" s="226"/>
      <c r="BN74" s="226"/>
      <c r="BO74" s="226"/>
      <c r="BP74" s="226"/>
      <c r="BQ74" s="223">
        <v>68</v>
      </c>
      <c r="BR74" s="228"/>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16"/>
    </row>
    <row r="75" spans="1:131" ht="26.25" customHeight="1" x14ac:dyDescent="0.2">
      <c r="A75" s="223">
        <v>8</v>
      </c>
      <c r="B75" s="1003" t="s">
        <v>587</v>
      </c>
      <c r="C75" s="1004"/>
      <c r="D75" s="1004"/>
      <c r="E75" s="1004"/>
      <c r="F75" s="1004"/>
      <c r="G75" s="1004"/>
      <c r="H75" s="1004"/>
      <c r="I75" s="1004"/>
      <c r="J75" s="1004"/>
      <c r="K75" s="1004"/>
      <c r="L75" s="1004"/>
      <c r="M75" s="1004"/>
      <c r="N75" s="1004"/>
      <c r="O75" s="1004"/>
      <c r="P75" s="1005"/>
      <c r="Q75" s="1007">
        <v>524</v>
      </c>
      <c r="R75" s="1008"/>
      <c r="S75" s="1008"/>
      <c r="T75" s="1008"/>
      <c r="U75" s="1009"/>
      <c r="V75" s="1010">
        <v>483</v>
      </c>
      <c r="W75" s="1008"/>
      <c r="X75" s="1008"/>
      <c r="Y75" s="1008"/>
      <c r="Z75" s="1009"/>
      <c r="AA75" s="1010">
        <v>41</v>
      </c>
      <c r="AB75" s="1008"/>
      <c r="AC75" s="1008"/>
      <c r="AD75" s="1008"/>
      <c r="AE75" s="1009"/>
      <c r="AF75" s="1010">
        <v>41</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26"/>
      <c r="BF75" s="226"/>
      <c r="BG75" s="226"/>
      <c r="BH75" s="226"/>
      <c r="BI75" s="226"/>
      <c r="BJ75" s="226"/>
      <c r="BK75" s="226"/>
      <c r="BL75" s="226"/>
      <c r="BM75" s="226"/>
      <c r="BN75" s="226"/>
      <c r="BO75" s="226"/>
      <c r="BP75" s="226"/>
      <c r="BQ75" s="223">
        <v>69</v>
      </c>
      <c r="BR75" s="228"/>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16"/>
    </row>
    <row r="76" spans="1:131" ht="26.25" customHeight="1" x14ac:dyDescent="0.2">
      <c r="A76" s="223">
        <v>9</v>
      </c>
      <c r="B76" s="1003" t="s">
        <v>588</v>
      </c>
      <c r="C76" s="1004"/>
      <c r="D76" s="1004"/>
      <c r="E76" s="1004"/>
      <c r="F76" s="1004"/>
      <c r="G76" s="1004"/>
      <c r="H76" s="1004"/>
      <c r="I76" s="1004"/>
      <c r="J76" s="1004"/>
      <c r="K76" s="1004"/>
      <c r="L76" s="1004"/>
      <c r="M76" s="1004"/>
      <c r="N76" s="1004"/>
      <c r="O76" s="1004"/>
      <c r="P76" s="1005"/>
      <c r="Q76" s="1007">
        <v>1041</v>
      </c>
      <c r="R76" s="1008"/>
      <c r="S76" s="1008"/>
      <c r="T76" s="1008"/>
      <c r="U76" s="1009"/>
      <c r="V76" s="1010">
        <v>975</v>
      </c>
      <c r="W76" s="1008"/>
      <c r="X76" s="1008"/>
      <c r="Y76" s="1008"/>
      <c r="Z76" s="1009"/>
      <c r="AA76" s="1010">
        <v>66</v>
      </c>
      <c r="AB76" s="1008"/>
      <c r="AC76" s="1008"/>
      <c r="AD76" s="1008"/>
      <c r="AE76" s="1009"/>
      <c r="AF76" s="1010">
        <v>66</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26"/>
      <c r="BF76" s="226"/>
      <c r="BG76" s="226"/>
      <c r="BH76" s="226"/>
      <c r="BI76" s="226"/>
      <c r="BJ76" s="226"/>
      <c r="BK76" s="226"/>
      <c r="BL76" s="226"/>
      <c r="BM76" s="226"/>
      <c r="BN76" s="226"/>
      <c r="BO76" s="226"/>
      <c r="BP76" s="226"/>
      <c r="BQ76" s="223">
        <v>70</v>
      </c>
      <c r="BR76" s="228"/>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16"/>
    </row>
    <row r="77" spans="1:131" ht="26.25" customHeight="1" x14ac:dyDescent="0.2">
      <c r="A77" s="223">
        <v>10</v>
      </c>
      <c r="B77" s="1003" t="s">
        <v>589</v>
      </c>
      <c r="C77" s="1004"/>
      <c r="D77" s="1004"/>
      <c r="E77" s="1004"/>
      <c r="F77" s="1004"/>
      <c r="G77" s="1004"/>
      <c r="H77" s="1004"/>
      <c r="I77" s="1004"/>
      <c r="J77" s="1004"/>
      <c r="K77" s="1004"/>
      <c r="L77" s="1004"/>
      <c r="M77" s="1004"/>
      <c r="N77" s="1004"/>
      <c r="O77" s="1004"/>
      <c r="P77" s="1005"/>
      <c r="Q77" s="1007">
        <v>278970</v>
      </c>
      <c r="R77" s="1008"/>
      <c r="S77" s="1008"/>
      <c r="T77" s="1008"/>
      <c r="U77" s="1009"/>
      <c r="V77" s="1010">
        <v>271869</v>
      </c>
      <c r="W77" s="1008"/>
      <c r="X77" s="1008"/>
      <c r="Y77" s="1008"/>
      <c r="Z77" s="1009"/>
      <c r="AA77" s="1010">
        <v>7101</v>
      </c>
      <c r="AB77" s="1008"/>
      <c r="AC77" s="1008"/>
      <c r="AD77" s="1008"/>
      <c r="AE77" s="1009"/>
      <c r="AF77" s="1010">
        <v>7101</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26"/>
      <c r="BF77" s="226"/>
      <c r="BG77" s="226"/>
      <c r="BH77" s="226"/>
      <c r="BI77" s="226"/>
      <c r="BJ77" s="226"/>
      <c r="BK77" s="226"/>
      <c r="BL77" s="226"/>
      <c r="BM77" s="226"/>
      <c r="BN77" s="226"/>
      <c r="BO77" s="226"/>
      <c r="BP77" s="226"/>
      <c r="BQ77" s="223">
        <v>71</v>
      </c>
      <c r="BR77" s="228"/>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16"/>
    </row>
    <row r="78" spans="1:131" ht="26.25" customHeight="1" x14ac:dyDescent="0.2">
      <c r="A78" s="223">
        <v>11</v>
      </c>
      <c r="B78" s="1003" t="s">
        <v>590</v>
      </c>
      <c r="C78" s="1004"/>
      <c r="D78" s="1004"/>
      <c r="E78" s="1004"/>
      <c r="F78" s="1004"/>
      <c r="G78" s="1004"/>
      <c r="H78" s="1004"/>
      <c r="I78" s="1004"/>
      <c r="J78" s="1004"/>
      <c r="K78" s="1004"/>
      <c r="L78" s="1004"/>
      <c r="M78" s="1004"/>
      <c r="N78" s="1004"/>
      <c r="O78" s="1004"/>
      <c r="P78" s="1005"/>
      <c r="Q78" s="1006">
        <v>8624</v>
      </c>
      <c r="R78" s="1000"/>
      <c r="S78" s="1000"/>
      <c r="T78" s="1000"/>
      <c r="U78" s="1000"/>
      <c r="V78" s="1000">
        <v>8111</v>
      </c>
      <c r="W78" s="1000"/>
      <c r="X78" s="1000"/>
      <c r="Y78" s="1000"/>
      <c r="Z78" s="1000"/>
      <c r="AA78" s="1000">
        <v>513</v>
      </c>
      <c r="AB78" s="1000"/>
      <c r="AC78" s="1000"/>
      <c r="AD78" s="1000"/>
      <c r="AE78" s="1000"/>
      <c r="AF78" s="1000">
        <v>513</v>
      </c>
      <c r="AG78" s="1000"/>
      <c r="AH78" s="1000"/>
      <c r="AI78" s="1000"/>
      <c r="AJ78" s="1000"/>
      <c r="AK78" s="1000">
        <v>759</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26"/>
      <c r="BF78" s="226"/>
      <c r="BG78" s="226"/>
      <c r="BH78" s="226"/>
      <c r="BI78" s="226"/>
      <c r="BJ78" s="216"/>
      <c r="BK78" s="216"/>
      <c r="BL78" s="216"/>
      <c r="BM78" s="216"/>
      <c r="BN78" s="216"/>
      <c r="BO78" s="226"/>
      <c r="BP78" s="226"/>
      <c r="BQ78" s="223">
        <v>72</v>
      </c>
      <c r="BR78" s="228"/>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16"/>
    </row>
    <row r="79" spans="1:131" ht="26.25" customHeight="1" x14ac:dyDescent="0.2">
      <c r="A79" s="223">
        <v>12</v>
      </c>
      <c r="B79" s="1003" t="s">
        <v>591</v>
      </c>
      <c r="C79" s="1004"/>
      <c r="D79" s="1004"/>
      <c r="E79" s="1004"/>
      <c r="F79" s="1004"/>
      <c r="G79" s="1004"/>
      <c r="H79" s="1004"/>
      <c r="I79" s="1004"/>
      <c r="J79" s="1004"/>
      <c r="K79" s="1004"/>
      <c r="L79" s="1004"/>
      <c r="M79" s="1004"/>
      <c r="N79" s="1004"/>
      <c r="O79" s="1004"/>
      <c r="P79" s="1005"/>
      <c r="Q79" s="1006">
        <v>957</v>
      </c>
      <c r="R79" s="1000"/>
      <c r="S79" s="1000"/>
      <c r="T79" s="1000"/>
      <c r="U79" s="1000"/>
      <c r="V79" s="1000">
        <v>796</v>
      </c>
      <c r="W79" s="1000"/>
      <c r="X79" s="1000"/>
      <c r="Y79" s="1000"/>
      <c r="Z79" s="1000"/>
      <c r="AA79" s="1000">
        <v>161</v>
      </c>
      <c r="AB79" s="1000"/>
      <c r="AC79" s="1000"/>
      <c r="AD79" s="1000"/>
      <c r="AE79" s="1000"/>
      <c r="AF79" s="1000">
        <v>161</v>
      </c>
      <c r="AG79" s="1000"/>
      <c r="AH79" s="1000"/>
      <c r="AI79" s="1000"/>
      <c r="AJ79" s="1000"/>
      <c r="AK79" s="1000">
        <v>0</v>
      </c>
      <c r="AL79" s="1000"/>
      <c r="AM79" s="1000"/>
      <c r="AN79" s="1000"/>
      <c r="AO79" s="1000"/>
      <c r="AP79" s="1000">
        <v>1378</v>
      </c>
      <c r="AQ79" s="1000"/>
      <c r="AR79" s="1000"/>
      <c r="AS79" s="1000"/>
      <c r="AT79" s="1000"/>
      <c r="AU79" s="1000">
        <v>0</v>
      </c>
      <c r="AV79" s="1000"/>
      <c r="AW79" s="1000"/>
      <c r="AX79" s="1000"/>
      <c r="AY79" s="1000"/>
      <c r="AZ79" s="1001" t="s">
        <v>581</v>
      </c>
      <c r="BA79" s="1001"/>
      <c r="BB79" s="1001"/>
      <c r="BC79" s="1001"/>
      <c r="BD79" s="1002"/>
      <c r="BE79" s="226"/>
      <c r="BF79" s="226"/>
      <c r="BG79" s="226"/>
      <c r="BH79" s="226"/>
      <c r="BI79" s="226"/>
      <c r="BJ79" s="216"/>
      <c r="BK79" s="216"/>
      <c r="BL79" s="216"/>
      <c r="BM79" s="216"/>
      <c r="BN79" s="216"/>
      <c r="BO79" s="226"/>
      <c r="BP79" s="226"/>
      <c r="BQ79" s="223">
        <v>73</v>
      </c>
      <c r="BR79" s="228"/>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16"/>
    </row>
    <row r="80" spans="1:131" ht="26.25" customHeight="1" x14ac:dyDescent="0.2">
      <c r="A80" s="223">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26"/>
      <c r="BF80" s="226"/>
      <c r="BG80" s="226"/>
      <c r="BH80" s="226"/>
      <c r="BI80" s="226"/>
      <c r="BJ80" s="226"/>
      <c r="BK80" s="226"/>
      <c r="BL80" s="226"/>
      <c r="BM80" s="226"/>
      <c r="BN80" s="226"/>
      <c r="BO80" s="226"/>
      <c r="BP80" s="226"/>
      <c r="BQ80" s="223">
        <v>74</v>
      </c>
      <c r="BR80" s="228"/>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16"/>
    </row>
    <row r="81" spans="1:131" ht="26.25" customHeight="1" x14ac:dyDescent="0.2">
      <c r="A81" s="223">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26"/>
      <c r="BF81" s="226"/>
      <c r="BG81" s="226"/>
      <c r="BH81" s="226"/>
      <c r="BI81" s="226"/>
      <c r="BJ81" s="226"/>
      <c r="BK81" s="226"/>
      <c r="BL81" s="226"/>
      <c r="BM81" s="226"/>
      <c r="BN81" s="226"/>
      <c r="BO81" s="226"/>
      <c r="BP81" s="226"/>
      <c r="BQ81" s="223">
        <v>75</v>
      </c>
      <c r="BR81" s="228"/>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16"/>
    </row>
    <row r="82" spans="1:131" ht="26.25" customHeight="1" x14ac:dyDescent="0.2">
      <c r="A82" s="223">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26"/>
      <c r="BF82" s="226"/>
      <c r="BG82" s="226"/>
      <c r="BH82" s="226"/>
      <c r="BI82" s="226"/>
      <c r="BJ82" s="226"/>
      <c r="BK82" s="226"/>
      <c r="BL82" s="226"/>
      <c r="BM82" s="226"/>
      <c r="BN82" s="226"/>
      <c r="BO82" s="226"/>
      <c r="BP82" s="226"/>
      <c r="BQ82" s="223">
        <v>76</v>
      </c>
      <c r="BR82" s="228"/>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16"/>
    </row>
    <row r="83" spans="1:131" ht="26.25" customHeight="1" x14ac:dyDescent="0.2">
      <c r="A83" s="223">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26"/>
      <c r="BF83" s="226"/>
      <c r="BG83" s="226"/>
      <c r="BH83" s="226"/>
      <c r="BI83" s="226"/>
      <c r="BJ83" s="226"/>
      <c r="BK83" s="226"/>
      <c r="BL83" s="226"/>
      <c r="BM83" s="226"/>
      <c r="BN83" s="226"/>
      <c r="BO83" s="226"/>
      <c r="BP83" s="226"/>
      <c r="BQ83" s="223">
        <v>77</v>
      </c>
      <c r="BR83" s="228"/>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16"/>
    </row>
    <row r="84" spans="1:131" ht="26.25" customHeight="1" x14ac:dyDescent="0.2">
      <c r="A84" s="223">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26"/>
      <c r="BF84" s="226"/>
      <c r="BG84" s="226"/>
      <c r="BH84" s="226"/>
      <c r="BI84" s="226"/>
      <c r="BJ84" s="226"/>
      <c r="BK84" s="226"/>
      <c r="BL84" s="226"/>
      <c r="BM84" s="226"/>
      <c r="BN84" s="226"/>
      <c r="BO84" s="226"/>
      <c r="BP84" s="226"/>
      <c r="BQ84" s="223">
        <v>78</v>
      </c>
      <c r="BR84" s="228"/>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16"/>
    </row>
    <row r="85" spans="1:131" ht="26.25" customHeight="1" x14ac:dyDescent="0.2">
      <c r="A85" s="223">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26"/>
      <c r="BF85" s="226"/>
      <c r="BG85" s="226"/>
      <c r="BH85" s="226"/>
      <c r="BI85" s="226"/>
      <c r="BJ85" s="226"/>
      <c r="BK85" s="226"/>
      <c r="BL85" s="226"/>
      <c r="BM85" s="226"/>
      <c r="BN85" s="226"/>
      <c r="BO85" s="226"/>
      <c r="BP85" s="226"/>
      <c r="BQ85" s="223">
        <v>79</v>
      </c>
      <c r="BR85" s="228"/>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16"/>
    </row>
    <row r="86" spans="1:131" ht="26.25" customHeight="1" x14ac:dyDescent="0.2">
      <c r="A86" s="223">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26"/>
      <c r="BF86" s="226"/>
      <c r="BG86" s="226"/>
      <c r="BH86" s="226"/>
      <c r="BI86" s="226"/>
      <c r="BJ86" s="226"/>
      <c r="BK86" s="226"/>
      <c r="BL86" s="226"/>
      <c r="BM86" s="226"/>
      <c r="BN86" s="226"/>
      <c r="BO86" s="226"/>
      <c r="BP86" s="226"/>
      <c r="BQ86" s="223">
        <v>80</v>
      </c>
      <c r="BR86" s="228"/>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16"/>
    </row>
    <row r="87" spans="1:131" ht="26.25" customHeight="1" x14ac:dyDescent="0.2">
      <c r="A87" s="229">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26"/>
      <c r="BF87" s="226"/>
      <c r="BG87" s="226"/>
      <c r="BH87" s="226"/>
      <c r="BI87" s="226"/>
      <c r="BJ87" s="226"/>
      <c r="BK87" s="226"/>
      <c r="BL87" s="226"/>
      <c r="BM87" s="226"/>
      <c r="BN87" s="226"/>
      <c r="BO87" s="226"/>
      <c r="BP87" s="226"/>
      <c r="BQ87" s="223">
        <v>81</v>
      </c>
      <c r="BR87" s="228"/>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16"/>
    </row>
    <row r="88" spans="1:131" ht="26.25" customHeight="1" thickBot="1" x14ac:dyDescent="0.25">
      <c r="A88" s="225" t="s">
        <v>320</v>
      </c>
      <c r="B88" s="966" t="s">
        <v>328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8289</v>
      </c>
      <c r="AG88" s="988"/>
      <c r="AH88" s="988"/>
      <c r="AI88" s="988"/>
      <c r="AJ88" s="988"/>
      <c r="AK88" s="992"/>
      <c r="AL88" s="992"/>
      <c r="AM88" s="992"/>
      <c r="AN88" s="992"/>
      <c r="AO88" s="992"/>
      <c r="AP88" s="988">
        <v>4834</v>
      </c>
      <c r="AQ88" s="988"/>
      <c r="AR88" s="988"/>
      <c r="AS88" s="988"/>
      <c r="AT88" s="988"/>
      <c r="AU88" s="988">
        <v>682</v>
      </c>
      <c r="AV88" s="988"/>
      <c r="AW88" s="988"/>
      <c r="AX88" s="988"/>
      <c r="AY88" s="988"/>
      <c r="AZ88" s="989"/>
      <c r="BA88" s="989"/>
      <c r="BB88" s="989"/>
      <c r="BC88" s="989"/>
      <c r="BD88" s="990"/>
      <c r="BE88" s="226"/>
      <c r="BF88" s="226"/>
      <c r="BG88" s="226"/>
      <c r="BH88" s="226"/>
      <c r="BI88" s="226"/>
      <c r="BJ88" s="226"/>
      <c r="BK88" s="226"/>
      <c r="BL88" s="226"/>
      <c r="BM88" s="226"/>
      <c r="BN88" s="226"/>
      <c r="BO88" s="226"/>
      <c r="BP88" s="226"/>
      <c r="BQ88" s="223">
        <v>82</v>
      </c>
      <c r="BR88" s="228"/>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16"/>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16"/>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16"/>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16"/>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16"/>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16"/>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16"/>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16"/>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16"/>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16"/>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16"/>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16"/>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16"/>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16"/>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320</v>
      </c>
      <c r="BR102" s="966" t="s">
        <v>329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16"/>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69" t="s">
        <v>592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16"/>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70" t="s">
        <v>593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16"/>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363" t="s">
        <v>330</v>
      </c>
      <c r="B107" s="362"/>
      <c r="C107" s="362"/>
      <c r="D107" s="362"/>
      <c r="E107" s="362"/>
      <c r="F107" s="362"/>
      <c r="G107" s="362"/>
      <c r="H107" s="362"/>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3" t="s">
        <v>594</v>
      </c>
      <c r="AV107" s="362"/>
      <c r="AW107" s="362"/>
      <c r="AX107" s="362"/>
      <c r="AY107" s="362"/>
      <c r="AZ107" s="362"/>
      <c r="BA107" s="362"/>
      <c r="BB107" s="362"/>
      <c r="BC107" s="362"/>
      <c r="BD107" s="362"/>
      <c r="BE107" s="362"/>
      <c r="BF107" s="362"/>
      <c r="BG107" s="362"/>
      <c r="BH107" s="362"/>
      <c r="BI107" s="362"/>
      <c r="BJ107" s="362"/>
      <c r="BK107" s="362"/>
      <c r="BL107" s="362"/>
      <c r="BM107" s="362"/>
      <c r="BN107" s="362"/>
      <c r="BO107" s="362"/>
      <c r="BP107" s="362"/>
      <c r="BQ107" s="362"/>
      <c r="BR107" s="362"/>
      <c r="BS107" s="362"/>
      <c r="BT107" s="362"/>
      <c r="BU107" s="362"/>
      <c r="BV107" s="362"/>
      <c r="BW107" s="362"/>
      <c r="BX107" s="362"/>
      <c r="BY107" s="362"/>
      <c r="BZ107" s="362"/>
      <c r="CA107" s="362"/>
      <c r="CB107" s="362"/>
      <c r="CC107" s="362"/>
      <c r="CD107" s="362"/>
      <c r="CE107" s="362"/>
      <c r="CF107" s="362"/>
      <c r="CG107" s="362"/>
      <c r="CH107" s="362"/>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2"/>
      <c r="DF107" s="362"/>
      <c r="DG107" s="362"/>
      <c r="DH107" s="362"/>
      <c r="DI107" s="362"/>
      <c r="DJ107" s="362"/>
      <c r="DK107" s="362"/>
      <c r="DL107" s="362"/>
      <c r="DM107" s="362"/>
      <c r="DN107" s="362"/>
      <c r="DO107" s="362"/>
      <c r="DP107" s="362"/>
      <c r="DQ107" s="362"/>
      <c r="DR107" s="362"/>
      <c r="DS107" s="362"/>
      <c r="DT107" s="362"/>
      <c r="DU107" s="362"/>
      <c r="DV107" s="362"/>
      <c r="DW107" s="362"/>
      <c r="DX107" s="362"/>
      <c r="DY107" s="362"/>
      <c r="DZ107" s="362"/>
    </row>
    <row r="108" spans="1:131" s="216" customFormat="1" ht="26.25" customHeight="1" x14ac:dyDescent="0.2">
      <c r="A108" s="971" t="s">
        <v>331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332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16" customFormat="1" ht="26.25" customHeight="1" x14ac:dyDescent="0.2">
      <c r="A109" s="924" t="s">
        <v>333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334</v>
      </c>
      <c r="AB109" s="925"/>
      <c r="AC109" s="925"/>
      <c r="AD109" s="925"/>
      <c r="AE109" s="926"/>
      <c r="AF109" s="927" t="s">
        <v>335</v>
      </c>
      <c r="AG109" s="925"/>
      <c r="AH109" s="925"/>
      <c r="AI109" s="925"/>
      <c r="AJ109" s="926"/>
      <c r="AK109" s="927" t="s">
        <v>255</v>
      </c>
      <c r="AL109" s="925"/>
      <c r="AM109" s="925"/>
      <c r="AN109" s="925"/>
      <c r="AO109" s="926"/>
      <c r="AP109" s="927" t="s">
        <v>336</v>
      </c>
      <c r="AQ109" s="925"/>
      <c r="AR109" s="925"/>
      <c r="AS109" s="925"/>
      <c r="AT109" s="958"/>
      <c r="AU109" s="924" t="s">
        <v>333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334</v>
      </c>
      <c r="BR109" s="925"/>
      <c r="BS109" s="925"/>
      <c r="BT109" s="925"/>
      <c r="BU109" s="926"/>
      <c r="BV109" s="927" t="s">
        <v>335</v>
      </c>
      <c r="BW109" s="925"/>
      <c r="BX109" s="925"/>
      <c r="BY109" s="925"/>
      <c r="BZ109" s="926"/>
      <c r="CA109" s="927" t="s">
        <v>255</v>
      </c>
      <c r="CB109" s="925"/>
      <c r="CC109" s="925"/>
      <c r="CD109" s="925"/>
      <c r="CE109" s="926"/>
      <c r="CF109" s="965" t="s">
        <v>336</v>
      </c>
      <c r="CG109" s="965"/>
      <c r="CH109" s="965"/>
      <c r="CI109" s="965"/>
      <c r="CJ109" s="965"/>
      <c r="CK109" s="927" t="s">
        <v>337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334</v>
      </c>
      <c r="DH109" s="925"/>
      <c r="DI109" s="925"/>
      <c r="DJ109" s="925"/>
      <c r="DK109" s="926"/>
      <c r="DL109" s="927" t="s">
        <v>335</v>
      </c>
      <c r="DM109" s="925"/>
      <c r="DN109" s="925"/>
      <c r="DO109" s="925"/>
      <c r="DP109" s="926"/>
      <c r="DQ109" s="927" t="s">
        <v>255</v>
      </c>
      <c r="DR109" s="925"/>
      <c r="DS109" s="925"/>
      <c r="DT109" s="925"/>
      <c r="DU109" s="926"/>
      <c r="DV109" s="927" t="s">
        <v>336</v>
      </c>
      <c r="DW109" s="925"/>
      <c r="DX109" s="925"/>
      <c r="DY109" s="925"/>
      <c r="DZ109" s="958"/>
    </row>
    <row r="110" spans="1:131" s="216" customFormat="1" ht="26.25" customHeight="1" x14ac:dyDescent="0.2">
      <c r="A110" s="836" t="s">
        <v>338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36655534</v>
      </c>
      <c r="AB110" s="918"/>
      <c r="AC110" s="918"/>
      <c r="AD110" s="918"/>
      <c r="AE110" s="919"/>
      <c r="AF110" s="920">
        <v>37350025</v>
      </c>
      <c r="AG110" s="918"/>
      <c r="AH110" s="918"/>
      <c r="AI110" s="918"/>
      <c r="AJ110" s="919"/>
      <c r="AK110" s="920">
        <v>38906003</v>
      </c>
      <c r="AL110" s="918"/>
      <c r="AM110" s="918"/>
      <c r="AN110" s="918"/>
      <c r="AO110" s="919"/>
      <c r="AP110" s="921">
        <v>18.399999999999999</v>
      </c>
      <c r="AQ110" s="922"/>
      <c r="AR110" s="922"/>
      <c r="AS110" s="922"/>
      <c r="AT110" s="923"/>
      <c r="AU110" s="959" t="s">
        <v>73</v>
      </c>
      <c r="AV110" s="960"/>
      <c r="AW110" s="960"/>
      <c r="AX110" s="960"/>
      <c r="AY110" s="960"/>
      <c r="AZ110" s="889" t="s">
        <v>339</v>
      </c>
      <c r="BA110" s="837"/>
      <c r="BB110" s="837"/>
      <c r="BC110" s="837"/>
      <c r="BD110" s="837"/>
      <c r="BE110" s="837"/>
      <c r="BF110" s="837"/>
      <c r="BG110" s="837"/>
      <c r="BH110" s="837"/>
      <c r="BI110" s="837"/>
      <c r="BJ110" s="837"/>
      <c r="BK110" s="837"/>
      <c r="BL110" s="837"/>
      <c r="BM110" s="837"/>
      <c r="BN110" s="837"/>
      <c r="BO110" s="837"/>
      <c r="BP110" s="838"/>
      <c r="BQ110" s="890">
        <v>654359592</v>
      </c>
      <c r="BR110" s="871"/>
      <c r="BS110" s="871"/>
      <c r="BT110" s="871"/>
      <c r="BU110" s="871"/>
      <c r="BV110" s="871">
        <v>665123099</v>
      </c>
      <c r="BW110" s="871"/>
      <c r="BX110" s="871"/>
      <c r="BY110" s="871"/>
      <c r="BZ110" s="871"/>
      <c r="CA110" s="871">
        <v>667056145</v>
      </c>
      <c r="CB110" s="871"/>
      <c r="CC110" s="871"/>
      <c r="CD110" s="871"/>
      <c r="CE110" s="871"/>
      <c r="CF110" s="895">
        <v>316</v>
      </c>
      <c r="CG110" s="896"/>
      <c r="CH110" s="896"/>
      <c r="CI110" s="896"/>
      <c r="CJ110" s="896"/>
      <c r="CK110" s="955" t="s">
        <v>340</v>
      </c>
      <c r="CL110" s="848"/>
      <c r="CM110" s="889" t="s">
        <v>341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574</v>
      </c>
      <c r="DH110" s="871"/>
      <c r="DI110" s="871"/>
      <c r="DJ110" s="871"/>
      <c r="DK110" s="871"/>
      <c r="DL110" s="871" t="s">
        <v>574</v>
      </c>
      <c r="DM110" s="871"/>
      <c r="DN110" s="871"/>
      <c r="DO110" s="871"/>
      <c r="DP110" s="871"/>
      <c r="DQ110" s="871" t="s">
        <v>555</v>
      </c>
      <c r="DR110" s="871"/>
      <c r="DS110" s="871"/>
      <c r="DT110" s="871"/>
      <c r="DU110" s="871"/>
      <c r="DV110" s="872" t="s">
        <v>555</v>
      </c>
      <c r="DW110" s="872"/>
      <c r="DX110" s="872"/>
      <c r="DY110" s="872"/>
      <c r="DZ110" s="873"/>
    </row>
    <row r="111" spans="1:131" s="216" customFormat="1" ht="26.25" customHeight="1" x14ac:dyDescent="0.2">
      <c r="A111" s="803" t="s">
        <v>342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2281897</v>
      </c>
      <c r="AB111" s="948"/>
      <c r="AC111" s="948"/>
      <c r="AD111" s="948"/>
      <c r="AE111" s="949"/>
      <c r="AF111" s="950">
        <v>2128441</v>
      </c>
      <c r="AG111" s="948"/>
      <c r="AH111" s="948"/>
      <c r="AI111" s="948"/>
      <c r="AJ111" s="949"/>
      <c r="AK111" s="950">
        <v>2040598</v>
      </c>
      <c r="AL111" s="948"/>
      <c r="AM111" s="948"/>
      <c r="AN111" s="948"/>
      <c r="AO111" s="949"/>
      <c r="AP111" s="951">
        <v>1</v>
      </c>
      <c r="AQ111" s="952"/>
      <c r="AR111" s="952"/>
      <c r="AS111" s="952"/>
      <c r="AT111" s="953"/>
      <c r="AU111" s="961"/>
      <c r="AV111" s="962"/>
      <c r="AW111" s="962"/>
      <c r="AX111" s="962"/>
      <c r="AY111" s="962"/>
      <c r="AZ111" s="844" t="s">
        <v>343</v>
      </c>
      <c r="BA111" s="781"/>
      <c r="BB111" s="781"/>
      <c r="BC111" s="781"/>
      <c r="BD111" s="781"/>
      <c r="BE111" s="781"/>
      <c r="BF111" s="781"/>
      <c r="BG111" s="781"/>
      <c r="BH111" s="781"/>
      <c r="BI111" s="781"/>
      <c r="BJ111" s="781"/>
      <c r="BK111" s="781"/>
      <c r="BL111" s="781"/>
      <c r="BM111" s="781"/>
      <c r="BN111" s="781"/>
      <c r="BO111" s="781"/>
      <c r="BP111" s="782"/>
      <c r="BQ111" s="845">
        <v>10467161</v>
      </c>
      <c r="BR111" s="846"/>
      <c r="BS111" s="846"/>
      <c r="BT111" s="846"/>
      <c r="BU111" s="846"/>
      <c r="BV111" s="846">
        <v>9810055</v>
      </c>
      <c r="BW111" s="846"/>
      <c r="BX111" s="846"/>
      <c r="BY111" s="846"/>
      <c r="BZ111" s="846"/>
      <c r="CA111" s="846">
        <v>9067318</v>
      </c>
      <c r="CB111" s="846"/>
      <c r="CC111" s="846"/>
      <c r="CD111" s="846"/>
      <c r="CE111" s="846"/>
      <c r="CF111" s="904">
        <v>4.3</v>
      </c>
      <c r="CG111" s="905"/>
      <c r="CH111" s="905"/>
      <c r="CI111" s="905"/>
      <c r="CJ111" s="905"/>
      <c r="CK111" s="956"/>
      <c r="CL111" s="850"/>
      <c r="CM111" s="844" t="s">
        <v>344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555</v>
      </c>
      <c r="DH111" s="846"/>
      <c r="DI111" s="846"/>
      <c r="DJ111" s="846"/>
      <c r="DK111" s="846"/>
      <c r="DL111" s="846" t="s">
        <v>555</v>
      </c>
      <c r="DM111" s="846"/>
      <c r="DN111" s="846"/>
      <c r="DO111" s="846"/>
      <c r="DP111" s="846"/>
      <c r="DQ111" s="846" t="s">
        <v>574</v>
      </c>
      <c r="DR111" s="846"/>
      <c r="DS111" s="846"/>
      <c r="DT111" s="846"/>
      <c r="DU111" s="846"/>
      <c r="DV111" s="823" t="s">
        <v>555</v>
      </c>
      <c r="DW111" s="823"/>
      <c r="DX111" s="823"/>
      <c r="DY111" s="823"/>
      <c r="DZ111" s="824"/>
    </row>
    <row r="112" spans="1:131" s="216" customFormat="1" ht="26.25" customHeight="1" x14ac:dyDescent="0.2">
      <c r="A112" s="941" t="s">
        <v>345</v>
      </c>
      <c r="B112" s="942"/>
      <c r="C112" s="781" t="s">
        <v>346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7579643</v>
      </c>
      <c r="AB112" s="809"/>
      <c r="AC112" s="809"/>
      <c r="AD112" s="809"/>
      <c r="AE112" s="810"/>
      <c r="AF112" s="811">
        <v>7987076</v>
      </c>
      <c r="AG112" s="809"/>
      <c r="AH112" s="809"/>
      <c r="AI112" s="809"/>
      <c r="AJ112" s="810"/>
      <c r="AK112" s="811">
        <v>8029210</v>
      </c>
      <c r="AL112" s="809"/>
      <c r="AM112" s="809"/>
      <c r="AN112" s="809"/>
      <c r="AO112" s="810"/>
      <c r="AP112" s="853">
        <v>3.8</v>
      </c>
      <c r="AQ112" s="854"/>
      <c r="AR112" s="854"/>
      <c r="AS112" s="854"/>
      <c r="AT112" s="855"/>
      <c r="AU112" s="961"/>
      <c r="AV112" s="962"/>
      <c r="AW112" s="962"/>
      <c r="AX112" s="962"/>
      <c r="AY112" s="962"/>
      <c r="AZ112" s="844" t="s">
        <v>347</v>
      </c>
      <c r="BA112" s="781"/>
      <c r="BB112" s="781"/>
      <c r="BC112" s="781"/>
      <c r="BD112" s="781"/>
      <c r="BE112" s="781"/>
      <c r="BF112" s="781"/>
      <c r="BG112" s="781"/>
      <c r="BH112" s="781"/>
      <c r="BI112" s="781"/>
      <c r="BJ112" s="781"/>
      <c r="BK112" s="781"/>
      <c r="BL112" s="781"/>
      <c r="BM112" s="781"/>
      <c r="BN112" s="781"/>
      <c r="BO112" s="781"/>
      <c r="BP112" s="782"/>
      <c r="BQ112" s="845">
        <v>180476584</v>
      </c>
      <c r="BR112" s="846"/>
      <c r="BS112" s="846"/>
      <c r="BT112" s="846"/>
      <c r="BU112" s="846"/>
      <c r="BV112" s="846">
        <v>172244196</v>
      </c>
      <c r="BW112" s="846"/>
      <c r="BX112" s="846"/>
      <c r="BY112" s="846"/>
      <c r="BZ112" s="846"/>
      <c r="CA112" s="846">
        <v>174908100</v>
      </c>
      <c r="CB112" s="846"/>
      <c r="CC112" s="846"/>
      <c r="CD112" s="846"/>
      <c r="CE112" s="846"/>
      <c r="CF112" s="904">
        <v>82.9</v>
      </c>
      <c r="CG112" s="905"/>
      <c r="CH112" s="905"/>
      <c r="CI112" s="905"/>
      <c r="CJ112" s="905"/>
      <c r="CK112" s="956"/>
      <c r="CL112" s="850"/>
      <c r="CM112" s="844" t="s">
        <v>348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v>1038957</v>
      </c>
      <c r="DH112" s="846"/>
      <c r="DI112" s="846"/>
      <c r="DJ112" s="846"/>
      <c r="DK112" s="846"/>
      <c r="DL112" s="846">
        <v>1003745</v>
      </c>
      <c r="DM112" s="846"/>
      <c r="DN112" s="846"/>
      <c r="DO112" s="846"/>
      <c r="DP112" s="846"/>
      <c r="DQ112" s="846">
        <v>919489</v>
      </c>
      <c r="DR112" s="846"/>
      <c r="DS112" s="846"/>
      <c r="DT112" s="846"/>
      <c r="DU112" s="846"/>
      <c r="DV112" s="823">
        <v>0.4</v>
      </c>
      <c r="DW112" s="823"/>
      <c r="DX112" s="823"/>
      <c r="DY112" s="823"/>
      <c r="DZ112" s="824"/>
    </row>
    <row r="113" spans="1:130" s="216" customFormat="1" ht="26.25" customHeight="1" x14ac:dyDescent="0.2">
      <c r="A113" s="943"/>
      <c r="B113" s="944"/>
      <c r="C113" s="781" t="s">
        <v>349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13158734</v>
      </c>
      <c r="AB113" s="948"/>
      <c r="AC113" s="948"/>
      <c r="AD113" s="948"/>
      <c r="AE113" s="949"/>
      <c r="AF113" s="950">
        <v>13478098</v>
      </c>
      <c r="AG113" s="948"/>
      <c r="AH113" s="948"/>
      <c r="AI113" s="948"/>
      <c r="AJ113" s="949"/>
      <c r="AK113" s="950">
        <v>13911042</v>
      </c>
      <c r="AL113" s="948"/>
      <c r="AM113" s="948"/>
      <c r="AN113" s="948"/>
      <c r="AO113" s="949"/>
      <c r="AP113" s="951">
        <v>6.6</v>
      </c>
      <c r="AQ113" s="952"/>
      <c r="AR113" s="952"/>
      <c r="AS113" s="952"/>
      <c r="AT113" s="953"/>
      <c r="AU113" s="961"/>
      <c r="AV113" s="962"/>
      <c r="AW113" s="962"/>
      <c r="AX113" s="962"/>
      <c r="AY113" s="962"/>
      <c r="AZ113" s="844" t="s">
        <v>350</v>
      </c>
      <c r="BA113" s="781"/>
      <c r="BB113" s="781"/>
      <c r="BC113" s="781"/>
      <c r="BD113" s="781"/>
      <c r="BE113" s="781"/>
      <c r="BF113" s="781"/>
      <c r="BG113" s="781"/>
      <c r="BH113" s="781"/>
      <c r="BI113" s="781"/>
      <c r="BJ113" s="781"/>
      <c r="BK113" s="781"/>
      <c r="BL113" s="781"/>
      <c r="BM113" s="781"/>
      <c r="BN113" s="781"/>
      <c r="BO113" s="781"/>
      <c r="BP113" s="782"/>
      <c r="BQ113" s="845">
        <v>438769</v>
      </c>
      <c r="BR113" s="846"/>
      <c r="BS113" s="846"/>
      <c r="BT113" s="846"/>
      <c r="BU113" s="846"/>
      <c r="BV113" s="846">
        <v>425746</v>
      </c>
      <c r="BW113" s="846"/>
      <c r="BX113" s="846"/>
      <c r="BY113" s="846"/>
      <c r="BZ113" s="846"/>
      <c r="CA113" s="846">
        <v>405307</v>
      </c>
      <c r="CB113" s="846"/>
      <c r="CC113" s="846"/>
      <c r="CD113" s="846"/>
      <c r="CE113" s="846"/>
      <c r="CF113" s="904">
        <v>0.2</v>
      </c>
      <c r="CG113" s="905"/>
      <c r="CH113" s="905"/>
      <c r="CI113" s="905"/>
      <c r="CJ113" s="905"/>
      <c r="CK113" s="956"/>
      <c r="CL113" s="850"/>
      <c r="CM113" s="844" t="s">
        <v>595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555</v>
      </c>
      <c r="DH113" s="809"/>
      <c r="DI113" s="809"/>
      <c r="DJ113" s="809"/>
      <c r="DK113" s="810"/>
      <c r="DL113" s="811" t="s">
        <v>555</v>
      </c>
      <c r="DM113" s="809"/>
      <c r="DN113" s="809"/>
      <c r="DO113" s="809"/>
      <c r="DP113" s="810"/>
      <c r="DQ113" s="811" t="s">
        <v>555</v>
      </c>
      <c r="DR113" s="809"/>
      <c r="DS113" s="809"/>
      <c r="DT113" s="809"/>
      <c r="DU113" s="810"/>
      <c r="DV113" s="853" t="s">
        <v>555</v>
      </c>
      <c r="DW113" s="854"/>
      <c r="DX113" s="854"/>
      <c r="DY113" s="854"/>
      <c r="DZ113" s="855"/>
    </row>
    <row r="114" spans="1:130" s="216" customFormat="1" ht="26.25" customHeight="1" x14ac:dyDescent="0.2">
      <c r="A114" s="943"/>
      <c r="B114" s="944"/>
      <c r="C114" s="781" t="s">
        <v>351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23873</v>
      </c>
      <c r="AB114" s="809"/>
      <c r="AC114" s="809"/>
      <c r="AD114" s="809"/>
      <c r="AE114" s="810"/>
      <c r="AF114" s="811">
        <v>11507</v>
      </c>
      <c r="AG114" s="809"/>
      <c r="AH114" s="809"/>
      <c r="AI114" s="809"/>
      <c r="AJ114" s="810"/>
      <c r="AK114" s="811">
        <v>14177</v>
      </c>
      <c r="AL114" s="809"/>
      <c r="AM114" s="809"/>
      <c r="AN114" s="809"/>
      <c r="AO114" s="810"/>
      <c r="AP114" s="853">
        <v>0</v>
      </c>
      <c r="AQ114" s="854"/>
      <c r="AR114" s="854"/>
      <c r="AS114" s="854"/>
      <c r="AT114" s="855"/>
      <c r="AU114" s="961"/>
      <c r="AV114" s="962"/>
      <c r="AW114" s="962"/>
      <c r="AX114" s="962"/>
      <c r="AY114" s="962"/>
      <c r="AZ114" s="844" t="s">
        <v>352</v>
      </c>
      <c r="BA114" s="781"/>
      <c r="BB114" s="781"/>
      <c r="BC114" s="781"/>
      <c r="BD114" s="781"/>
      <c r="BE114" s="781"/>
      <c r="BF114" s="781"/>
      <c r="BG114" s="781"/>
      <c r="BH114" s="781"/>
      <c r="BI114" s="781"/>
      <c r="BJ114" s="781"/>
      <c r="BK114" s="781"/>
      <c r="BL114" s="781"/>
      <c r="BM114" s="781"/>
      <c r="BN114" s="781"/>
      <c r="BO114" s="781"/>
      <c r="BP114" s="782"/>
      <c r="BQ114" s="845">
        <v>76458622</v>
      </c>
      <c r="BR114" s="846"/>
      <c r="BS114" s="846"/>
      <c r="BT114" s="846"/>
      <c r="BU114" s="846"/>
      <c r="BV114" s="846">
        <v>76410328</v>
      </c>
      <c r="BW114" s="846"/>
      <c r="BX114" s="846"/>
      <c r="BY114" s="846"/>
      <c r="BZ114" s="846"/>
      <c r="CA114" s="846">
        <v>74348089</v>
      </c>
      <c r="CB114" s="846"/>
      <c r="CC114" s="846"/>
      <c r="CD114" s="846"/>
      <c r="CE114" s="846"/>
      <c r="CF114" s="904">
        <v>35.200000000000003</v>
      </c>
      <c r="CG114" s="905"/>
      <c r="CH114" s="905"/>
      <c r="CI114" s="905"/>
      <c r="CJ114" s="905"/>
      <c r="CK114" s="956"/>
      <c r="CL114" s="850"/>
      <c r="CM114" s="844" t="s">
        <v>353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555</v>
      </c>
      <c r="DH114" s="809"/>
      <c r="DI114" s="809"/>
      <c r="DJ114" s="809"/>
      <c r="DK114" s="810"/>
      <c r="DL114" s="811" t="s">
        <v>555</v>
      </c>
      <c r="DM114" s="809"/>
      <c r="DN114" s="809"/>
      <c r="DO114" s="809"/>
      <c r="DP114" s="810"/>
      <c r="DQ114" s="811" t="s">
        <v>555</v>
      </c>
      <c r="DR114" s="809"/>
      <c r="DS114" s="809"/>
      <c r="DT114" s="809"/>
      <c r="DU114" s="810"/>
      <c r="DV114" s="853" t="s">
        <v>555</v>
      </c>
      <c r="DW114" s="854"/>
      <c r="DX114" s="854"/>
      <c r="DY114" s="854"/>
      <c r="DZ114" s="855"/>
    </row>
    <row r="115" spans="1:130" s="216" customFormat="1" ht="26.25" customHeight="1" x14ac:dyDescent="0.2">
      <c r="A115" s="943"/>
      <c r="B115" s="944"/>
      <c r="C115" s="781" t="s">
        <v>354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450294</v>
      </c>
      <c r="AB115" s="948"/>
      <c r="AC115" s="948"/>
      <c r="AD115" s="948"/>
      <c r="AE115" s="949"/>
      <c r="AF115" s="950">
        <v>424274</v>
      </c>
      <c r="AG115" s="948"/>
      <c r="AH115" s="948"/>
      <c r="AI115" s="948"/>
      <c r="AJ115" s="949"/>
      <c r="AK115" s="950">
        <v>320527</v>
      </c>
      <c r="AL115" s="948"/>
      <c r="AM115" s="948"/>
      <c r="AN115" s="948"/>
      <c r="AO115" s="949"/>
      <c r="AP115" s="951">
        <v>0.2</v>
      </c>
      <c r="AQ115" s="952"/>
      <c r="AR115" s="952"/>
      <c r="AS115" s="952"/>
      <c r="AT115" s="953"/>
      <c r="AU115" s="961"/>
      <c r="AV115" s="962"/>
      <c r="AW115" s="962"/>
      <c r="AX115" s="962"/>
      <c r="AY115" s="962"/>
      <c r="AZ115" s="844" t="s">
        <v>355</v>
      </c>
      <c r="BA115" s="781"/>
      <c r="BB115" s="781"/>
      <c r="BC115" s="781"/>
      <c r="BD115" s="781"/>
      <c r="BE115" s="781"/>
      <c r="BF115" s="781"/>
      <c r="BG115" s="781"/>
      <c r="BH115" s="781"/>
      <c r="BI115" s="781"/>
      <c r="BJ115" s="781"/>
      <c r="BK115" s="781"/>
      <c r="BL115" s="781"/>
      <c r="BM115" s="781"/>
      <c r="BN115" s="781"/>
      <c r="BO115" s="781"/>
      <c r="BP115" s="782"/>
      <c r="BQ115" s="845">
        <v>115233</v>
      </c>
      <c r="BR115" s="846"/>
      <c r="BS115" s="846"/>
      <c r="BT115" s="846"/>
      <c r="BU115" s="846"/>
      <c r="BV115" s="846">
        <v>56115</v>
      </c>
      <c r="BW115" s="846"/>
      <c r="BX115" s="846"/>
      <c r="BY115" s="846"/>
      <c r="BZ115" s="846"/>
      <c r="CA115" s="846" t="s">
        <v>555</v>
      </c>
      <c r="CB115" s="846"/>
      <c r="CC115" s="846"/>
      <c r="CD115" s="846"/>
      <c r="CE115" s="846"/>
      <c r="CF115" s="904" t="s">
        <v>555</v>
      </c>
      <c r="CG115" s="905"/>
      <c r="CH115" s="905"/>
      <c r="CI115" s="905"/>
      <c r="CJ115" s="905"/>
      <c r="CK115" s="956"/>
      <c r="CL115" s="850"/>
      <c r="CM115" s="844" t="s">
        <v>356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8479936</v>
      </c>
      <c r="DH115" s="809"/>
      <c r="DI115" s="809"/>
      <c r="DJ115" s="809"/>
      <c r="DK115" s="810"/>
      <c r="DL115" s="811">
        <v>8478095</v>
      </c>
      <c r="DM115" s="809"/>
      <c r="DN115" s="809"/>
      <c r="DO115" s="809"/>
      <c r="DP115" s="810"/>
      <c r="DQ115" s="811">
        <v>7927604</v>
      </c>
      <c r="DR115" s="809"/>
      <c r="DS115" s="809"/>
      <c r="DT115" s="809"/>
      <c r="DU115" s="810"/>
      <c r="DV115" s="853">
        <v>3.8</v>
      </c>
      <c r="DW115" s="854"/>
      <c r="DX115" s="854"/>
      <c r="DY115" s="854"/>
      <c r="DZ115" s="855"/>
    </row>
    <row r="116" spans="1:130" s="216" customFormat="1" ht="26.25" customHeight="1" x14ac:dyDescent="0.2">
      <c r="A116" s="945"/>
      <c r="B116" s="946"/>
      <c r="C116" s="868" t="s">
        <v>357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574</v>
      </c>
      <c r="AB116" s="809"/>
      <c r="AC116" s="809"/>
      <c r="AD116" s="809"/>
      <c r="AE116" s="810"/>
      <c r="AF116" s="811" t="s">
        <v>574</v>
      </c>
      <c r="AG116" s="809"/>
      <c r="AH116" s="809"/>
      <c r="AI116" s="809"/>
      <c r="AJ116" s="810"/>
      <c r="AK116" s="811" t="s">
        <v>574</v>
      </c>
      <c r="AL116" s="809"/>
      <c r="AM116" s="809"/>
      <c r="AN116" s="809"/>
      <c r="AO116" s="810"/>
      <c r="AP116" s="853" t="s">
        <v>574</v>
      </c>
      <c r="AQ116" s="854"/>
      <c r="AR116" s="854"/>
      <c r="AS116" s="854"/>
      <c r="AT116" s="855"/>
      <c r="AU116" s="961"/>
      <c r="AV116" s="962"/>
      <c r="AW116" s="962"/>
      <c r="AX116" s="962"/>
      <c r="AY116" s="962"/>
      <c r="AZ116" s="938" t="s">
        <v>596</v>
      </c>
      <c r="BA116" s="939"/>
      <c r="BB116" s="939"/>
      <c r="BC116" s="939"/>
      <c r="BD116" s="939"/>
      <c r="BE116" s="939"/>
      <c r="BF116" s="939"/>
      <c r="BG116" s="939"/>
      <c r="BH116" s="939"/>
      <c r="BI116" s="939"/>
      <c r="BJ116" s="939"/>
      <c r="BK116" s="939"/>
      <c r="BL116" s="939"/>
      <c r="BM116" s="939"/>
      <c r="BN116" s="939"/>
      <c r="BO116" s="939"/>
      <c r="BP116" s="940"/>
      <c r="BQ116" s="845" t="s">
        <v>574</v>
      </c>
      <c r="BR116" s="846"/>
      <c r="BS116" s="846"/>
      <c r="BT116" s="846"/>
      <c r="BU116" s="846"/>
      <c r="BV116" s="846" t="s">
        <v>555</v>
      </c>
      <c r="BW116" s="846"/>
      <c r="BX116" s="846"/>
      <c r="BY116" s="846"/>
      <c r="BZ116" s="846"/>
      <c r="CA116" s="846" t="s">
        <v>555</v>
      </c>
      <c r="CB116" s="846"/>
      <c r="CC116" s="846"/>
      <c r="CD116" s="846"/>
      <c r="CE116" s="846"/>
      <c r="CF116" s="904" t="s">
        <v>555</v>
      </c>
      <c r="CG116" s="905"/>
      <c r="CH116" s="905"/>
      <c r="CI116" s="905"/>
      <c r="CJ116" s="905"/>
      <c r="CK116" s="956"/>
      <c r="CL116" s="850"/>
      <c r="CM116" s="844" t="s">
        <v>358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920123</v>
      </c>
      <c r="DH116" s="809"/>
      <c r="DI116" s="809"/>
      <c r="DJ116" s="809"/>
      <c r="DK116" s="810"/>
      <c r="DL116" s="811">
        <v>303662</v>
      </c>
      <c r="DM116" s="809"/>
      <c r="DN116" s="809"/>
      <c r="DO116" s="809"/>
      <c r="DP116" s="810"/>
      <c r="DQ116" s="811">
        <v>202866</v>
      </c>
      <c r="DR116" s="809"/>
      <c r="DS116" s="809"/>
      <c r="DT116" s="809"/>
      <c r="DU116" s="810"/>
      <c r="DV116" s="853">
        <v>0.1</v>
      </c>
      <c r="DW116" s="854"/>
      <c r="DX116" s="854"/>
      <c r="DY116" s="854"/>
      <c r="DZ116" s="855"/>
    </row>
    <row r="117" spans="1:130" s="216" customFormat="1" ht="26.25" customHeight="1" x14ac:dyDescent="0.2">
      <c r="A117" s="924" t="s">
        <v>156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597</v>
      </c>
      <c r="Z117" s="926"/>
      <c r="AA117" s="931">
        <v>60149975</v>
      </c>
      <c r="AB117" s="932"/>
      <c r="AC117" s="932"/>
      <c r="AD117" s="932"/>
      <c r="AE117" s="933"/>
      <c r="AF117" s="934">
        <v>61379421</v>
      </c>
      <c r="AG117" s="932"/>
      <c r="AH117" s="932"/>
      <c r="AI117" s="932"/>
      <c r="AJ117" s="933"/>
      <c r="AK117" s="934">
        <v>63221557</v>
      </c>
      <c r="AL117" s="932"/>
      <c r="AM117" s="932"/>
      <c r="AN117" s="932"/>
      <c r="AO117" s="933"/>
      <c r="AP117" s="935"/>
      <c r="AQ117" s="936"/>
      <c r="AR117" s="936"/>
      <c r="AS117" s="936"/>
      <c r="AT117" s="937"/>
      <c r="AU117" s="961"/>
      <c r="AV117" s="962"/>
      <c r="AW117" s="962"/>
      <c r="AX117" s="962"/>
      <c r="AY117" s="962"/>
      <c r="AZ117" s="892" t="s">
        <v>598</v>
      </c>
      <c r="BA117" s="893"/>
      <c r="BB117" s="893"/>
      <c r="BC117" s="893"/>
      <c r="BD117" s="893"/>
      <c r="BE117" s="893"/>
      <c r="BF117" s="893"/>
      <c r="BG117" s="893"/>
      <c r="BH117" s="893"/>
      <c r="BI117" s="893"/>
      <c r="BJ117" s="893"/>
      <c r="BK117" s="893"/>
      <c r="BL117" s="893"/>
      <c r="BM117" s="893"/>
      <c r="BN117" s="893"/>
      <c r="BO117" s="893"/>
      <c r="BP117" s="894"/>
      <c r="BQ117" s="845" t="s">
        <v>555</v>
      </c>
      <c r="BR117" s="846"/>
      <c r="BS117" s="846"/>
      <c r="BT117" s="846"/>
      <c r="BU117" s="846"/>
      <c r="BV117" s="846" t="s">
        <v>555</v>
      </c>
      <c r="BW117" s="846"/>
      <c r="BX117" s="846"/>
      <c r="BY117" s="846"/>
      <c r="BZ117" s="846"/>
      <c r="CA117" s="846" t="s">
        <v>574</v>
      </c>
      <c r="CB117" s="846"/>
      <c r="CC117" s="846"/>
      <c r="CD117" s="846"/>
      <c r="CE117" s="846"/>
      <c r="CF117" s="904" t="s">
        <v>574</v>
      </c>
      <c r="CG117" s="905"/>
      <c r="CH117" s="905"/>
      <c r="CI117" s="905"/>
      <c r="CJ117" s="905"/>
      <c r="CK117" s="956"/>
      <c r="CL117" s="850"/>
      <c r="CM117" s="844" t="s">
        <v>359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574</v>
      </c>
      <c r="DH117" s="809"/>
      <c r="DI117" s="809"/>
      <c r="DJ117" s="809"/>
      <c r="DK117" s="810"/>
      <c r="DL117" s="811" t="s">
        <v>555</v>
      </c>
      <c r="DM117" s="809"/>
      <c r="DN117" s="809"/>
      <c r="DO117" s="809"/>
      <c r="DP117" s="810"/>
      <c r="DQ117" s="811" t="s">
        <v>555</v>
      </c>
      <c r="DR117" s="809"/>
      <c r="DS117" s="809"/>
      <c r="DT117" s="809"/>
      <c r="DU117" s="810"/>
      <c r="DV117" s="853" t="s">
        <v>555</v>
      </c>
      <c r="DW117" s="854"/>
      <c r="DX117" s="854"/>
      <c r="DY117" s="854"/>
      <c r="DZ117" s="855"/>
    </row>
    <row r="118" spans="1:130" s="216" customFormat="1" ht="26.25" customHeight="1" x14ac:dyDescent="0.2">
      <c r="A118" s="924" t="s">
        <v>337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334</v>
      </c>
      <c r="AB118" s="925"/>
      <c r="AC118" s="925"/>
      <c r="AD118" s="925"/>
      <c r="AE118" s="926"/>
      <c r="AF118" s="927" t="s">
        <v>335</v>
      </c>
      <c r="AG118" s="925"/>
      <c r="AH118" s="925"/>
      <c r="AI118" s="925"/>
      <c r="AJ118" s="926"/>
      <c r="AK118" s="927" t="s">
        <v>255</v>
      </c>
      <c r="AL118" s="925"/>
      <c r="AM118" s="925"/>
      <c r="AN118" s="925"/>
      <c r="AO118" s="926"/>
      <c r="AP118" s="928" t="s">
        <v>336</v>
      </c>
      <c r="AQ118" s="929"/>
      <c r="AR118" s="929"/>
      <c r="AS118" s="929"/>
      <c r="AT118" s="930"/>
      <c r="AU118" s="961"/>
      <c r="AV118" s="962"/>
      <c r="AW118" s="962"/>
      <c r="AX118" s="962"/>
      <c r="AY118" s="962"/>
      <c r="AZ118" s="867" t="s">
        <v>360</v>
      </c>
      <c r="BA118" s="868"/>
      <c r="BB118" s="868"/>
      <c r="BC118" s="868"/>
      <c r="BD118" s="868"/>
      <c r="BE118" s="868"/>
      <c r="BF118" s="868"/>
      <c r="BG118" s="868"/>
      <c r="BH118" s="868"/>
      <c r="BI118" s="868"/>
      <c r="BJ118" s="868"/>
      <c r="BK118" s="868"/>
      <c r="BL118" s="868"/>
      <c r="BM118" s="868"/>
      <c r="BN118" s="868"/>
      <c r="BO118" s="868"/>
      <c r="BP118" s="869"/>
      <c r="BQ118" s="908" t="s">
        <v>555</v>
      </c>
      <c r="BR118" s="874"/>
      <c r="BS118" s="874"/>
      <c r="BT118" s="874"/>
      <c r="BU118" s="874"/>
      <c r="BV118" s="874" t="s">
        <v>555</v>
      </c>
      <c r="BW118" s="874"/>
      <c r="BX118" s="874"/>
      <c r="BY118" s="874"/>
      <c r="BZ118" s="874"/>
      <c r="CA118" s="874" t="s">
        <v>555</v>
      </c>
      <c r="CB118" s="874"/>
      <c r="CC118" s="874"/>
      <c r="CD118" s="874"/>
      <c r="CE118" s="874"/>
      <c r="CF118" s="904" t="s">
        <v>555</v>
      </c>
      <c r="CG118" s="905"/>
      <c r="CH118" s="905"/>
      <c r="CI118" s="905"/>
      <c r="CJ118" s="905"/>
      <c r="CK118" s="956"/>
      <c r="CL118" s="850"/>
      <c r="CM118" s="844" t="s">
        <v>361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555</v>
      </c>
      <c r="DH118" s="809"/>
      <c r="DI118" s="809"/>
      <c r="DJ118" s="809"/>
      <c r="DK118" s="810"/>
      <c r="DL118" s="811" t="s">
        <v>555</v>
      </c>
      <c r="DM118" s="809"/>
      <c r="DN118" s="809"/>
      <c r="DO118" s="809"/>
      <c r="DP118" s="810"/>
      <c r="DQ118" s="811" t="s">
        <v>574</v>
      </c>
      <c r="DR118" s="809"/>
      <c r="DS118" s="809"/>
      <c r="DT118" s="809"/>
      <c r="DU118" s="810"/>
      <c r="DV118" s="853" t="s">
        <v>574</v>
      </c>
      <c r="DW118" s="854"/>
      <c r="DX118" s="854"/>
      <c r="DY118" s="854"/>
      <c r="DZ118" s="855"/>
    </row>
    <row r="119" spans="1:130" s="216" customFormat="1" ht="26.25" customHeight="1" x14ac:dyDescent="0.2">
      <c r="A119" s="847" t="s">
        <v>340</v>
      </c>
      <c r="B119" s="848"/>
      <c r="C119" s="889" t="s">
        <v>341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574</v>
      </c>
      <c r="AB119" s="918"/>
      <c r="AC119" s="918"/>
      <c r="AD119" s="918"/>
      <c r="AE119" s="919"/>
      <c r="AF119" s="920" t="s">
        <v>555</v>
      </c>
      <c r="AG119" s="918"/>
      <c r="AH119" s="918"/>
      <c r="AI119" s="918"/>
      <c r="AJ119" s="919"/>
      <c r="AK119" s="920" t="s">
        <v>555</v>
      </c>
      <c r="AL119" s="918"/>
      <c r="AM119" s="918"/>
      <c r="AN119" s="918"/>
      <c r="AO119" s="919"/>
      <c r="AP119" s="921" t="s">
        <v>574</v>
      </c>
      <c r="AQ119" s="922"/>
      <c r="AR119" s="922"/>
      <c r="AS119" s="922"/>
      <c r="AT119" s="923"/>
      <c r="AU119" s="963"/>
      <c r="AV119" s="964"/>
      <c r="AW119" s="964"/>
      <c r="AX119" s="964"/>
      <c r="AY119" s="964"/>
      <c r="AZ119" s="234" t="s">
        <v>156</v>
      </c>
      <c r="BA119" s="234"/>
      <c r="BB119" s="234"/>
      <c r="BC119" s="234"/>
      <c r="BD119" s="234"/>
      <c r="BE119" s="234"/>
      <c r="BF119" s="234"/>
      <c r="BG119" s="234"/>
      <c r="BH119" s="234"/>
      <c r="BI119" s="234"/>
      <c r="BJ119" s="234"/>
      <c r="BK119" s="234"/>
      <c r="BL119" s="234"/>
      <c r="BM119" s="234"/>
      <c r="BN119" s="234"/>
      <c r="BO119" s="906" t="s">
        <v>599</v>
      </c>
      <c r="BP119" s="907"/>
      <c r="BQ119" s="908">
        <v>922315961</v>
      </c>
      <c r="BR119" s="874"/>
      <c r="BS119" s="874"/>
      <c r="BT119" s="874"/>
      <c r="BU119" s="874"/>
      <c r="BV119" s="874">
        <v>924069539</v>
      </c>
      <c r="BW119" s="874"/>
      <c r="BX119" s="874"/>
      <c r="BY119" s="874"/>
      <c r="BZ119" s="874"/>
      <c r="CA119" s="874">
        <v>925784959</v>
      </c>
      <c r="CB119" s="874"/>
      <c r="CC119" s="874"/>
      <c r="CD119" s="874"/>
      <c r="CE119" s="874"/>
      <c r="CF119" s="777"/>
      <c r="CG119" s="778"/>
      <c r="CH119" s="778"/>
      <c r="CI119" s="778"/>
      <c r="CJ119" s="863"/>
      <c r="CK119" s="957"/>
      <c r="CL119" s="852"/>
      <c r="CM119" s="867" t="s">
        <v>362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28145</v>
      </c>
      <c r="DH119" s="793"/>
      <c r="DI119" s="793"/>
      <c r="DJ119" s="793"/>
      <c r="DK119" s="794"/>
      <c r="DL119" s="795">
        <v>24553</v>
      </c>
      <c r="DM119" s="793"/>
      <c r="DN119" s="793"/>
      <c r="DO119" s="793"/>
      <c r="DP119" s="794"/>
      <c r="DQ119" s="795">
        <v>17359</v>
      </c>
      <c r="DR119" s="793"/>
      <c r="DS119" s="793"/>
      <c r="DT119" s="793"/>
      <c r="DU119" s="794"/>
      <c r="DV119" s="877">
        <v>0</v>
      </c>
      <c r="DW119" s="878"/>
      <c r="DX119" s="878"/>
      <c r="DY119" s="878"/>
      <c r="DZ119" s="879"/>
    </row>
    <row r="120" spans="1:130" s="216" customFormat="1" ht="26.25" customHeight="1" x14ac:dyDescent="0.2">
      <c r="A120" s="849"/>
      <c r="B120" s="850"/>
      <c r="C120" s="844" t="s">
        <v>344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555</v>
      </c>
      <c r="AB120" s="809"/>
      <c r="AC120" s="809"/>
      <c r="AD120" s="809"/>
      <c r="AE120" s="810"/>
      <c r="AF120" s="811" t="s">
        <v>555</v>
      </c>
      <c r="AG120" s="809"/>
      <c r="AH120" s="809"/>
      <c r="AI120" s="809"/>
      <c r="AJ120" s="810"/>
      <c r="AK120" s="811" t="s">
        <v>555</v>
      </c>
      <c r="AL120" s="809"/>
      <c r="AM120" s="809"/>
      <c r="AN120" s="809"/>
      <c r="AO120" s="810"/>
      <c r="AP120" s="853" t="s">
        <v>555</v>
      </c>
      <c r="AQ120" s="854"/>
      <c r="AR120" s="854"/>
      <c r="AS120" s="854"/>
      <c r="AT120" s="855"/>
      <c r="AU120" s="909" t="s">
        <v>363</v>
      </c>
      <c r="AV120" s="910"/>
      <c r="AW120" s="910"/>
      <c r="AX120" s="910"/>
      <c r="AY120" s="911"/>
      <c r="AZ120" s="889" t="s">
        <v>364</v>
      </c>
      <c r="BA120" s="837"/>
      <c r="BB120" s="837"/>
      <c r="BC120" s="837"/>
      <c r="BD120" s="837"/>
      <c r="BE120" s="837"/>
      <c r="BF120" s="837"/>
      <c r="BG120" s="837"/>
      <c r="BH120" s="837"/>
      <c r="BI120" s="837"/>
      <c r="BJ120" s="837"/>
      <c r="BK120" s="837"/>
      <c r="BL120" s="837"/>
      <c r="BM120" s="837"/>
      <c r="BN120" s="837"/>
      <c r="BO120" s="837"/>
      <c r="BP120" s="838"/>
      <c r="BQ120" s="890">
        <v>32389304</v>
      </c>
      <c r="BR120" s="871"/>
      <c r="BS120" s="871"/>
      <c r="BT120" s="871"/>
      <c r="BU120" s="871"/>
      <c r="BV120" s="871">
        <v>32973961</v>
      </c>
      <c r="BW120" s="871"/>
      <c r="BX120" s="871"/>
      <c r="BY120" s="871"/>
      <c r="BZ120" s="871"/>
      <c r="CA120" s="871">
        <v>42556596</v>
      </c>
      <c r="CB120" s="871"/>
      <c r="CC120" s="871"/>
      <c r="CD120" s="871"/>
      <c r="CE120" s="871"/>
      <c r="CF120" s="895">
        <v>20.2</v>
      </c>
      <c r="CG120" s="896"/>
      <c r="CH120" s="896"/>
      <c r="CI120" s="896"/>
      <c r="CJ120" s="896"/>
      <c r="CK120" s="897" t="s">
        <v>365</v>
      </c>
      <c r="CL120" s="881"/>
      <c r="CM120" s="881"/>
      <c r="CN120" s="881"/>
      <c r="CO120" s="882"/>
      <c r="CP120" s="901" t="s">
        <v>570</v>
      </c>
      <c r="CQ120" s="902"/>
      <c r="CR120" s="902"/>
      <c r="CS120" s="902"/>
      <c r="CT120" s="902"/>
      <c r="CU120" s="902"/>
      <c r="CV120" s="902"/>
      <c r="CW120" s="902"/>
      <c r="CX120" s="902"/>
      <c r="CY120" s="902"/>
      <c r="CZ120" s="902"/>
      <c r="DA120" s="902"/>
      <c r="DB120" s="902"/>
      <c r="DC120" s="902"/>
      <c r="DD120" s="902"/>
      <c r="DE120" s="902"/>
      <c r="DF120" s="903"/>
      <c r="DG120" s="890">
        <v>162520507</v>
      </c>
      <c r="DH120" s="871"/>
      <c r="DI120" s="871"/>
      <c r="DJ120" s="871"/>
      <c r="DK120" s="871"/>
      <c r="DL120" s="871">
        <v>155776940</v>
      </c>
      <c r="DM120" s="871"/>
      <c r="DN120" s="871"/>
      <c r="DO120" s="871"/>
      <c r="DP120" s="871"/>
      <c r="DQ120" s="871">
        <v>159641683</v>
      </c>
      <c r="DR120" s="871"/>
      <c r="DS120" s="871"/>
      <c r="DT120" s="871"/>
      <c r="DU120" s="871"/>
      <c r="DV120" s="872">
        <v>75.599999999999994</v>
      </c>
      <c r="DW120" s="872"/>
      <c r="DX120" s="872"/>
      <c r="DY120" s="872"/>
      <c r="DZ120" s="873"/>
    </row>
    <row r="121" spans="1:130" s="216" customFormat="1" ht="26.25" customHeight="1" x14ac:dyDescent="0.2">
      <c r="A121" s="849"/>
      <c r="B121" s="850"/>
      <c r="C121" s="892" t="s">
        <v>366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42020</v>
      </c>
      <c r="AB121" s="809"/>
      <c r="AC121" s="809"/>
      <c r="AD121" s="809"/>
      <c r="AE121" s="810"/>
      <c r="AF121" s="811">
        <v>122766</v>
      </c>
      <c r="AG121" s="809"/>
      <c r="AH121" s="809"/>
      <c r="AI121" s="809"/>
      <c r="AJ121" s="810"/>
      <c r="AK121" s="811">
        <v>89742</v>
      </c>
      <c r="AL121" s="809"/>
      <c r="AM121" s="809"/>
      <c r="AN121" s="809"/>
      <c r="AO121" s="810"/>
      <c r="AP121" s="853">
        <v>0</v>
      </c>
      <c r="AQ121" s="854"/>
      <c r="AR121" s="854"/>
      <c r="AS121" s="854"/>
      <c r="AT121" s="855"/>
      <c r="AU121" s="912"/>
      <c r="AV121" s="913"/>
      <c r="AW121" s="913"/>
      <c r="AX121" s="913"/>
      <c r="AY121" s="914"/>
      <c r="AZ121" s="844" t="s">
        <v>367</v>
      </c>
      <c r="BA121" s="781"/>
      <c r="BB121" s="781"/>
      <c r="BC121" s="781"/>
      <c r="BD121" s="781"/>
      <c r="BE121" s="781"/>
      <c r="BF121" s="781"/>
      <c r="BG121" s="781"/>
      <c r="BH121" s="781"/>
      <c r="BI121" s="781"/>
      <c r="BJ121" s="781"/>
      <c r="BK121" s="781"/>
      <c r="BL121" s="781"/>
      <c r="BM121" s="781"/>
      <c r="BN121" s="781"/>
      <c r="BO121" s="781"/>
      <c r="BP121" s="782"/>
      <c r="BQ121" s="845">
        <v>86795251</v>
      </c>
      <c r="BR121" s="846"/>
      <c r="BS121" s="846"/>
      <c r="BT121" s="846"/>
      <c r="BU121" s="846"/>
      <c r="BV121" s="846">
        <v>81469187</v>
      </c>
      <c r="BW121" s="846"/>
      <c r="BX121" s="846"/>
      <c r="BY121" s="846"/>
      <c r="BZ121" s="846"/>
      <c r="CA121" s="846">
        <v>80876953</v>
      </c>
      <c r="CB121" s="846"/>
      <c r="CC121" s="846"/>
      <c r="CD121" s="846"/>
      <c r="CE121" s="846"/>
      <c r="CF121" s="904">
        <v>38.299999999999997</v>
      </c>
      <c r="CG121" s="905"/>
      <c r="CH121" s="905"/>
      <c r="CI121" s="905"/>
      <c r="CJ121" s="905"/>
      <c r="CK121" s="898"/>
      <c r="CL121" s="884"/>
      <c r="CM121" s="884"/>
      <c r="CN121" s="884"/>
      <c r="CO121" s="885"/>
      <c r="CP121" s="864" t="s">
        <v>600</v>
      </c>
      <c r="CQ121" s="865"/>
      <c r="CR121" s="865"/>
      <c r="CS121" s="865"/>
      <c r="CT121" s="865"/>
      <c r="CU121" s="865"/>
      <c r="CV121" s="865"/>
      <c r="CW121" s="865"/>
      <c r="CX121" s="865"/>
      <c r="CY121" s="865"/>
      <c r="CZ121" s="865"/>
      <c r="DA121" s="865"/>
      <c r="DB121" s="865"/>
      <c r="DC121" s="865"/>
      <c r="DD121" s="865"/>
      <c r="DE121" s="865"/>
      <c r="DF121" s="866"/>
      <c r="DG121" s="845">
        <v>14231251</v>
      </c>
      <c r="DH121" s="846"/>
      <c r="DI121" s="846"/>
      <c r="DJ121" s="846"/>
      <c r="DK121" s="846"/>
      <c r="DL121" s="846">
        <v>13103206</v>
      </c>
      <c r="DM121" s="846"/>
      <c r="DN121" s="846"/>
      <c r="DO121" s="846"/>
      <c r="DP121" s="846"/>
      <c r="DQ121" s="846">
        <v>12295279</v>
      </c>
      <c r="DR121" s="846"/>
      <c r="DS121" s="846"/>
      <c r="DT121" s="846"/>
      <c r="DU121" s="846"/>
      <c r="DV121" s="823">
        <v>5.8</v>
      </c>
      <c r="DW121" s="823"/>
      <c r="DX121" s="823"/>
      <c r="DY121" s="823"/>
      <c r="DZ121" s="824"/>
    </row>
    <row r="122" spans="1:130" s="216" customFormat="1" ht="26.25" customHeight="1" x14ac:dyDescent="0.2">
      <c r="A122" s="849"/>
      <c r="B122" s="850"/>
      <c r="C122" s="844" t="s">
        <v>353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555</v>
      </c>
      <c r="AB122" s="809"/>
      <c r="AC122" s="809"/>
      <c r="AD122" s="809"/>
      <c r="AE122" s="810"/>
      <c r="AF122" s="811" t="s">
        <v>574</v>
      </c>
      <c r="AG122" s="809"/>
      <c r="AH122" s="809"/>
      <c r="AI122" s="809"/>
      <c r="AJ122" s="810"/>
      <c r="AK122" s="811" t="s">
        <v>574</v>
      </c>
      <c r="AL122" s="809"/>
      <c r="AM122" s="809"/>
      <c r="AN122" s="809"/>
      <c r="AO122" s="810"/>
      <c r="AP122" s="853" t="s">
        <v>574</v>
      </c>
      <c r="AQ122" s="854"/>
      <c r="AR122" s="854"/>
      <c r="AS122" s="854"/>
      <c r="AT122" s="855"/>
      <c r="AU122" s="912"/>
      <c r="AV122" s="913"/>
      <c r="AW122" s="913"/>
      <c r="AX122" s="913"/>
      <c r="AY122" s="914"/>
      <c r="AZ122" s="867" t="s">
        <v>368</v>
      </c>
      <c r="BA122" s="868"/>
      <c r="BB122" s="868"/>
      <c r="BC122" s="868"/>
      <c r="BD122" s="868"/>
      <c r="BE122" s="868"/>
      <c r="BF122" s="868"/>
      <c r="BG122" s="868"/>
      <c r="BH122" s="868"/>
      <c r="BI122" s="868"/>
      <c r="BJ122" s="868"/>
      <c r="BK122" s="868"/>
      <c r="BL122" s="868"/>
      <c r="BM122" s="868"/>
      <c r="BN122" s="868"/>
      <c r="BO122" s="868"/>
      <c r="BP122" s="869"/>
      <c r="BQ122" s="908">
        <v>527412940</v>
      </c>
      <c r="BR122" s="874"/>
      <c r="BS122" s="874"/>
      <c r="BT122" s="874"/>
      <c r="BU122" s="874"/>
      <c r="BV122" s="874">
        <v>538367090</v>
      </c>
      <c r="BW122" s="874"/>
      <c r="BX122" s="874"/>
      <c r="BY122" s="874"/>
      <c r="BZ122" s="874"/>
      <c r="CA122" s="874">
        <v>540419362</v>
      </c>
      <c r="CB122" s="874"/>
      <c r="CC122" s="874"/>
      <c r="CD122" s="874"/>
      <c r="CE122" s="874"/>
      <c r="CF122" s="875">
        <v>256</v>
      </c>
      <c r="CG122" s="876"/>
      <c r="CH122" s="876"/>
      <c r="CI122" s="876"/>
      <c r="CJ122" s="876"/>
      <c r="CK122" s="898"/>
      <c r="CL122" s="884"/>
      <c r="CM122" s="884"/>
      <c r="CN122" s="884"/>
      <c r="CO122" s="885"/>
      <c r="CP122" s="864" t="s">
        <v>601</v>
      </c>
      <c r="CQ122" s="865"/>
      <c r="CR122" s="865"/>
      <c r="CS122" s="865"/>
      <c r="CT122" s="865"/>
      <c r="CU122" s="865"/>
      <c r="CV122" s="865"/>
      <c r="CW122" s="865"/>
      <c r="CX122" s="865"/>
      <c r="CY122" s="865"/>
      <c r="CZ122" s="865"/>
      <c r="DA122" s="865"/>
      <c r="DB122" s="865"/>
      <c r="DC122" s="865"/>
      <c r="DD122" s="865"/>
      <c r="DE122" s="865"/>
      <c r="DF122" s="866"/>
      <c r="DG122" s="845">
        <v>2679228</v>
      </c>
      <c r="DH122" s="846"/>
      <c r="DI122" s="846"/>
      <c r="DJ122" s="846"/>
      <c r="DK122" s="846"/>
      <c r="DL122" s="846">
        <v>2311446</v>
      </c>
      <c r="DM122" s="846"/>
      <c r="DN122" s="846"/>
      <c r="DO122" s="846"/>
      <c r="DP122" s="846"/>
      <c r="DQ122" s="846">
        <v>1884861</v>
      </c>
      <c r="DR122" s="846"/>
      <c r="DS122" s="846"/>
      <c r="DT122" s="846"/>
      <c r="DU122" s="846"/>
      <c r="DV122" s="823">
        <v>0.9</v>
      </c>
      <c r="DW122" s="823"/>
      <c r="DX122" s="823"/>
      <c r="DY122" s="823"/>
      <c r="DZ122" s="824"/>
    </row>
    <row r="123" spans="1:130" s="216" customFormat="1" ht="26.25" customHeight="1" x14ac:dyDescent="0.2">
      <c r="A123" s="849"/>
      <c r="B123" s="850"/>
      <c r="C123" s="844" t="s">
        <v>358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395990</v>
      </c>
      <c r="AB123" s="809"/>
      <c r="AC123" s="809"/>
      <c r="AD123" s="809"/>
      <c r="AE123" s="810"/>
      <c r="AF123" s="811">
        <v>265701</v>
      </c>
      <c r="AG123" s="809"/>
      <c r="AH123" s="809"/>
      <c r="AI123" s="809"/>
      <c r="AJ123" s="810"/>
      <c r="AK123" s="811">
        <v>218618</v>
      </c>
      <c r="AL123" s="809"/>
      <c r="AM123" s="809"/>
      <c r="AN123" s="809"/>
      <c r="AO123" s="810"/>
      <c r="AP123" s="853">
        <v>0.1</v>
      </c>
      <c r="AQ123" s="854"/>
      <c r="AR123" s="854"/>
      <c r="AS123" s="854"/>
      <c r="AT123" s="855"/>
      <c r="AU123" s="915"/>
      <c r="AV123" s="916"/>
      <c r="AW123" s="916"/>
      <c r="AX123" s="916"/>
      <c r="AY123" s="916"/>
      <c r="AZ123" s="234" t="s">
        <v>156</v>
      </c>
      <c r="BA123" s="234"/>
      <c r="BB123" s="234"/>
      <c r="BC123" s="234"/>
      <c r="BD123" s="234"/>
      <c r="BE123" s="234"/>
      <c r="BF123" s="234"/>
      <c r="BG123" s="234"/>
      <c r="BH123" s="234"/>
      <c r="BI123" s="234"/>
      <c r="BJ123" s="234"/>
      <c r="BK123" s="234"/>
      <c r="BL123" s="234"/>
      <c r="BM123" s="234"/>
      <c r="BN123" s="234"/>
      <c r="BO123" s="906" t="s">
        <v>602</v>
      </c>
      <c r="BP123" s="907"/>
      <c r="BQ123" s="861">
        <v>646597495</v>
      </c>
      <c r="BR123" s="862"/>
      <c r="BS123" s="862"/>
      <c r="BT123" s="862"/>
      <c r="BU123" s="862"/>
      <c r="BV123" s="862">
        <v>652810238</v>
      </c>
      <c r="BW123" s="862"/>
      <c r="BX123" s="862"/>
      <c r="BY123" s="862"/>
      <c r="BZ123" s="862"/>
      <c r="CA123" s="862">
        <v>663852911</v>
      </c>
      <c r="CB123" s="862"/>
      <c r="CC123" s="862"/>
      <c r="CD123" s="862"/>
      <c r="CE123" s="862"/>
      <c r="CF123" s="777"/>
      <c r="CG123" s="778"/>
      <c r="CH123" s="778"/>
      <c r="CI123" s="778"/>
      <c r="CJ123" s="863"/>
      <c r="CK123" s="898"/>
      <c r="CL123" s="884"/>
      <c r="CM123" s="884"/>
      <c r="CN123" s="884"/>
      <c r="CO123" s="885"/>
      <c r="CP123" s="864" t="s">
        <v>603</v>
      </c>
      <c r="CQ123" s="865"/>
      <c r="CR123" s="865"/>
      <c r="CS123" s="865"/>
      <c r="CT123" s="865"/>
      <c r="CU123" s="865"/>
      <c r="CV123" s="865"/>
      <c r="CW123" s="865"/>
      <c r="CX123" s="865"/>
      <c r="CY123" s="865"/>
      <c r="CZ123" s="865"/>
      <c r="DA123" s="865"/>
      <c r="DB123" s="865"/>
      <c r="DC123" s="865"/>
      <c r="DD123" s="865"/>
      <c r="DE123" s="865"/>
      <c r="DF123" s="866"/>
      <c r="DG123" s="808">
        <v>823155</v>
      </c>
      <c r="DH123" s="809"/>
      <c r="DI123" s="809"/>
      <c r="DJ123" s="809"/>
      <c r="DK123" s="810"/>
      <c r="DL123" s="811">
        <v>831100</v>
      </c>
      <c r="DM123" s="809"/>
      <c r="DN123" s="809"/>
      <c r="DO123" s="809"/>
      <c r="DP123" s="810"/>
      <c r="DQ123" s="811">
        <v>865676</v>
      </c>
      <c r="DR123" s="809"/>
      <c r="DS123" s="809"/>
      <c r="DT123" s="809"/>
      <c r="DU123" s="810"/>
      <c r="DV123" s="853">
        <v>0.4</v>
      </c>
      <c r="DW123" s="854"/>
      <c r="DX123" s="854"/>
      <c r="DY123" s="854"/>
      <c r="DZ123" s="855"/>
    </row>
    <row r="124" spans="1:130" s="216" customFormat="1" ht="26.25" customHeight="1" thickBot="1" x14ac:dyDescent="0.25">
      <c r="A124" s="849"/>
      <c r="B124" s="850"/>
      <c r="C124" s="844" t="s">
        <v>359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574</v>
      </c>
      <c r="AB124" s="809"/>
      <c r="AC124" s="809"/>
      <c r="AD124" s="809"/>
      <c r="AE124" s="810"/>
      <c r="AF124" s="811" t="s">
        <v>555</v>
      </c>
      <c r="AG124" s="809"/>
      <c r="AH124" s="809"/>
      <c r="AI124" s="809"/>
      <c r="AJ124" s="810"/>
      <c r="AK124" s="811" t="s">
        <v>555</v>
      </c>
      <c r="AL124" s="809"/>
      <c r="AM124" s="809"/>
      <c r="AN124" s="809"/>
      <c r="AO124" s="810"/>
      <c r="AP124" s="853" t="s">
        <v>574</v>
      </c>
      <c r="AQ124" s="854"/>
      <c r="AR124" s="854"/>
      <c r="AS124" s="854"/>
      <c r="AT124" s="855"/>
      <c r="AU124" s="856" t="s">
        <v>369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139.6</v>
      </c>
      <c r="BR124" s="860"/>
      <c r="BS124" s="860"/>
      <c r="BT124" s="860"/>
      <c r="BU124" s="860"/>
      <c r="BV124" s="860">
        <v>134.69999999999999</v>
      </c>
      <c r="BW124" s="860"/>
      <c r="BX124" s="860"/>
      <c r="BY124" s="860"/>
      <c r="BZ124" s="860"/>
      <c r="CA124" s="860">
        <v>124</v>
      </c>
      <c r="CB124" s="860"/>
      <c r="CC124" s="860"/>
      <c r="CD124" s="860"/>
      <c r="CE124" s="860"/>
      <c r="CF124" s="755"/>
      <c r="CG124" s="756"/>
      <c r="CH124" s="756"/>
      <c r="CI124" s="756"/>
      <c r="CJ124" s="891"/>
      <c r="CK124" s="899"/>
      <c r="CL124" s="899"/>
      <c r="CM124" s="899"/>
      <c r="CN124" s="899"/>
      <c r="CO124" s="900"/>
      <c r="CP124" s="864" t="s">
        <v>604</v>
      </c>
      <c r="CQ124" s="865"/>
      <c r="CR124" s="865"/>
      <c r="CS124" s="865"/>
      <c r="CT124" s="865"/>
      <c r="CU124" s="865"/>
      <c r="CV124" s="865"/>
      <c r="CW124" s="865"/>
      <c r="CX124" s="865"/>
      <c r="CY124" s="865"/>
      <c r="CZ124" s="865"/>
      <c r="DA124" s="865"/>
      <c r="DB124" s="865"/>
      <c r="DC124" s="865"/>
      <c r="DD124" s="865"/>
      <c r="DE124" s="865"/>
      <c r="DF124" s="866"/>
      <c r="DG124" s="792">
        <v>222443</v>
      </c>
      <c r="DH124" s="793"/>
      <c r="DI124" s="793"/>
      <c r="DJ124" s="793"/>
      <c r="DK124" s="794"/>
      <c r="DL124" s="795">
        <v>221504</v>
      </c>
      <c r="DM124" s="793"/>
      <c r="DN124" s="793"/>
      <c r="DO124" s="793"/>
      <c r="DP124" s="794"/>
      <c r="DQ124" s="795">
        <v>220601</v>
      </c>
      <c r="DR124" s="793"/>
      <c r="DS124" s="793"/>
      <c r="DT124" s="793"/>
      <c r="DU124" s="794"/>
      <c r="DV124" s="877">
        <v>0.1</v>
      </c>
      <c r="DW124" s="878"/>
      <c r="DX124" s="878"/>
      <c r="DY124" s="878"/>
      <c r="DZ124" s="879"/>
    </row>
    <row r="125" spans="1:130" s="216" customFormat="1" ht="26.25" customHeight="1" x14ac:dyDescent="0.2">
      <c r="A125" s="849"/>
      <c r="B125" s="850"/>
      <c r="C125" s="844" t="s">
        <v>361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555</v>
      </c>
      <c r="AB125" s="809"/>
      <c r="AC125" s="809"/>
      <c r="AD125" s="809"/>
      <c r="AE125" s="810"/>
      <c r="AF125" s="811" t="s">
        <v>555</v>
      </c>
      <c r="AG125" s="809"/>
      <c r="AH125" s="809"/>
      <c r="AI125" s="809"/>
      <c r="AJ125" s="810"/>
      <c r="AK125" s="811" t="s">
        <v>555</v>
      </c>
      <c r="AL125" s="809"/>
      <c r="AM125" s="809"/>
      <c r="AN125" s="809"/>
      <c r="AO125" s="810"/>
      <c r="AP125" s="853" t="s">
        <v>555</v>
      </c>
      <c r="AQ125" s="854"/>
      <c r="AR125" s="854"/>
      <c r="AS125" s="854"/>
      <c r="AT125" s="855"/>
      <c r="AU125" s="365"/>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4"/>
      <c r="BR125" s="364"/>
      <c r="BS125" s="364"/>
      <c r="BT125" s="364"/>
      <c r="BU125" s="364"/>
      <c r="BV125" s="364"/>
      <c r="BW125" s="364"/>
      <c r="BX125" s="364"/>
      <c r="BY125" s="364"/>
      <c r="BZ125" s="364"/>
      <c r="CA125" s="364"/>
      <c r="CB125" s="364"/>
      <c r="CC125" s="364"/>
      <c r="CD125" s="364"/>
      <c r="CE125" s="364"/>
      <c r="CF125" s="364"/>
      <c r="CG125" s="364"/>
      <c r="CH125" s="364"/>
      <c r="CI125" s="364"/>
      <c r="CJ125" s="235"/>
      <c r="CK125" s="880" t="s">
        <v>370</v>
      </c>
      <c r="CL125" s="881"/>
      <c r="CM125" s="881"/>
      <c r="CN125" s="881"/>
      <c r="CO125" s="882"/>
      <c r="CP125" s="889" t="s">
        <v>371</v>
      </c>
      <c r="CQ125" s="837"/>
      <c r="CR125" s="837"/>
      <c r="CS125" s="837"/>
      <c r="CT125" s="837"/>
      <c r="CU125" s="837"/>
      <c r="CV125" s="837"/>
      <c r="CW125" s="837"/>
      <c r="CX125" s="837"/>
      <c r="CY125" s="837"/>
      <c r="CZ125" s="837"/>
      <c r="DA125" s="837"/>
      <c r="DB125" s="837"/>
      <c r="DC125" s="837"/>
      <c r="DD125" s="837"/>
      <c r="DE125" s="837"/>
      <c r="DF125" s="838"/>
      <c r="DG125" s="890" t="s">
        <v>555</v>
      </c>
      <c r="DH125" s="871"/>
      <c r="DI125" s="871"/>
      <c r="DJ125" s="871"/>
      <c r="DK125" s="871"/>
      <c r="DL125" s="871" t="s">
        <v>555</v>
      </c>
      <c r="DM125" s="871"/>
      <c r="DN125" s="871"/>
      <c r="DO125" s="871"/>
      <c r="DP125" s="871"/>
      <c r="DQ125" s="871" t="s">
        <v>555</v>
      </c>
      <c r="DR125" s="871"/>
      <c r="DS125" s="871"/>
      <c r="DT125" s="871"/>
      <c r="DU125" s="871"/>
      <c r="DV125" s="872" t="s">
        <v>555</v>
      </c>
      <c r="DW125" s="872"/>
      <c r="DX125" s="872"/>
      <c r="DY125" s="872"/>
      <c r="DZ125" s="873"/>
    </row>
    <row r="126" spans="1:130" s="216" customFormat="1" ht="26.25" customHeight="1" thickBot="1" x14ac:dyDescent="0.25">
      <c r="A126" s="849"/>
      <c r="B126" s="850"/>
      <c r="C126" s="844" t="s">
        <v>362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555</v>
      </c>
      <c r="AB126" s="809"/>
      <c r="AC126" s="809"/>
      <c r="AD126" s="809"/>
      <c r="AE126" s="810"/>
      <c r="AF126" s="811">
        <v>97</v>
      </c>
      <c r="AG126" s="809"/>
      <c r="AH126" s="809"/>
      <c r="AI126" s="809"/>
      <c r="AJ126" s="810"/>
      <c r="AK126" s="811">
        <v>4609</v>
      </c>
      <c r="AL126" s="809"/>
      <c r="AM126" s="809"/>
      <c r="AN126" s="809"/>
      <c r="AO126" s="810"/>
      <c r="AP126" s="853">
        <v>0</v>
      </c>
      <c r="AQ126" s="854"/>
      <c r="AR126" s="854"/>
      <c r="AS126" s="854"/>
      <c r="AT126" s="855"/>
      <c r="AU126" s="364"/>
      <c r="AV126" s="364"/>
      <c r="AW126" s="364"/>
      <c r="AX126" s="364"/>
      <c r="AY126" s="364"/>
      <c r="AZ126" s="364"/>
      <c r="BA126" s="364"/>
      <c r="BB126" s="364"/>
      <c r="BC126" s="364"/>
      <c r="BD126" s="364"/>
      <c r="BE126" s="364"/>
      <c r="BF126" s="364"/>
      <c r="BG126" s="364"/>
      <c r="BH126" s="364"/>
      <c r="BI126" s="364"/>
      <c r="BJ126" s="364"/>
      <c r="BK126" s="364"/>
      <c r="BL126" s="364"/>
      <c r="BM126" s="364"/>
      <c r="BN126" s="364"/>
      <c r="BO126" s="364"/>
      <c r="BP126" s="364"/>
      <c r="BQ126" s="364"/>
      <c r="BR126" s="364"/>
      <c r="BS126" s="364"/>
      <c r="BT126" s="364"/>
      <c r="BU126" s="364"/>
      <c r="BV126" s="364"/>
      <c r="BW126" s="364"/>
      <c r="BX126" s="364"/>
      <c r="BY126" s="364"/>
      <c r="BZ126" s="364"/>
      <c r="CA126" s="364"/>
      <c r="CB126" s="364"/>
      <c r="CC126" s="364"/>
      <c r="CD126" s="236"/>
      <c r="CE126" s="236"/>
      <c r="CF126" s="236"/>
      <c r="CG126" s="364"/>
      <c r="CH126" s="364"/>
      <c r="CI126" s="364"/>
      <c r="CJ126" s="235"/>
      <c r="CK126" s="883"/>
      <c r="CL126" s="884"/>
      <c r="CM126" s="884"/>
      <c r="CN126" s="884"/>
      <c r="CO126" s="885"/>
      <c r="CP126" s="844" t="s">
        <v>372</v>
      </c>
      <c r="CQ126" s="781"/>
      <c r="CR126" s="781"/>
      <c r="CS126" s="781"/>
      <c r="CT126" s="781"/>
      <c r="CU126" s="781"/>
      <c r="CV126" s="781"/>
      <c r="CW126" s="781"/>
      <c r="CX126" s="781"/>
      <c r="CY126" s="781"/>
      <c r="CZ126" s="781"/>
      <c r="DA126" s="781"/>
      <c r="DB126" s="781"/>
      <c r="DC126" s="781"/>
      <c r="DD126" s="781"/>
      <c r="DE126" s="781"/>
      <c r="DF126" s="782"/>
      <c r="DG126" s="845" t="s">
        <v>555</v>
      </c>
      <c r="DH126" s="846"/>
      <c r="DI126" s="846"/>
      <c r="DJ126" s="846"/>
      <c r="DK126" s="846"/>
      <c r="DL126" s="846" t="s">
        <v>555</v>
      </c>
      <c r="DM126" s="846"/>
      <c r="DN126" s="846"/>
      <c r="DO126" s="846"/>
      <c r="DP126" s="846"/>
      <c r="DQ126" s="846" t="s">
        <v>555</v>
      </c>
      <c r="DR126" s="846"/>
      <c r="DS126" s="846"/>
      <c r="DT126" s="846"/>
      <c r="DU126" s="846"/>
      <c r="DV126" s="823" t="s">
        <v>574</v>
      </c>
      <c r="DW126" s="823"/>
      <c r="DX126" s="823"/>
      <c r="DY126" s="823"/>
      <c r="DZ126" s="824"/>
    </row>
    <row r="127" spans="1:130" s="216" customFormat="1" ht="26.25" customHeight="1" x14ac:dyDescent="0.2">
      <c r="A127" s="851"/>
      <c r="B127" s="852"/>
      <c r="C127" s="867" t="s">
        <v>373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12284</v>
      </c>
      <c r="AB127" s="809"/>
      <c r="AC127" s="809"/>
      <c r="AD127" s="809"/>
      <c r="AE127" s="810"/>
      <c r="AF127" s="811">
        <v>35710</v>
      </c>
      <c r="AG127" s="809"/>
      <c r="AH127" s="809"/>
      <c r="AI127" s="809"/>
      <c r="AJ127" s="810"/>
      <c r="AK127" s="811">
        <v>7558</v>
      </c>
      <c r="AL127" s="809"/>
      <c r="AM127" s="809"/>
      <c r="AN127" s="809"/>
      <c r="AO127" s="810"/>
      <c r="AP127" s="853">
        <v>0</v>
      </c>
      <c r="AQ127" s="854"/>
      <c r="AR127" s="854"/>
      <c r="AS127" s="854"/>
      <c r="AT127" s="855"/>
      <c r="AU127" s="364"/>
      <c r="AV127" s="364"/>
      <c r="AW127" s="364"/>
      <c r="AX127" s="870" t="s">
        <v>374</v>
      </c>
      <c r="AY127" s="841"/>
      <c r="AZ127" s="841"/>
      <c r="BA127" s="841"/>
      <c r="BB127" s="841"/>
      <c r="BC127" s="841"/>
      <c r="BD127" s="841"/>
      <c r="BE127" s="842"/>
      <c r="BF127" s="840" t="s">
        <v>375</v>
      </c>
      <c r="BG127" s="841"/>
      <c r="BH127" s="841"/>
      <c r="BI127" s="841"/>
      <c r="BJ127" s="841"/>
      <c r="BK127" s="841"/>
      <c r="BL127" s="842"/>
      <c r="BM127" s="840" t="s">
        <v>605</v>
      </c>
      <c r="BN127" s="841"/>
      <c r="BO127" s="841"/>
      <c r="BP127" s="841"/>
      <c r="BQ127" s="841"/>
      <c r="BR127" s="841"/>
      <c r="BS127" s="842"/>
      <c r="BT127" s="840" t="s">
        <v>606</v>
      </c>
      <c r="BU127" s="841"/>
      <c r="BV127" s="841"/>
      <c r="BW127" s="841"/>
      <c r="BX127" s="841"/>
      <c r="BY127" s="841"/>
      <c r="BZ127" s="843"/>
      <c r="CA127" s="364"/>
      <c r="CB127" s="364"/>
      <c r="CC127" s="364"/>
      <c r="CD127" s="236"/>
      <c r="CE127" s="236"/>
      <c r="CF127" s="236"/>
      <c r="CG127" s="364"/>
      <c r="CH127" s="364"/>
      <c r="CI127" s="364"/>
      <c r="CJ127" s="235"/>
      <c r="CK127" s="883"/>
      <c r="CL127" s="884"/>
      <c r="CM127" s="884"/>
      <c r="CN127" s="884"/>
      <c r="CO127" s="885"/>
      <c r="CP127" s="844" t="s">
        <v>607</v>
      </c>
      <c r="CQ127" s="781"/>
      <c r="CR127" s="781"/>
      <c r="CS127" s="781"/>
      <c r="CT127" s="781"/>
      <c r="CU127" s="781"/>
      <c r="CV127" s="781"/>
      <c r="CW127" s="781"/>
      <c r="CX127" s="781"/>
      <c r="CY127" s="781"/>
      <c r="CZ127" s="781"/>
      <c r="DA127" s="781"/>
      <c r="DB127" s="781"/>
      <c r="DC127" s="781"/>
      <c r="DD127" s="781"/>
      <c r="DE127" s="781"/>
      <c r="DF127" s="782"/>
      <c r="DG127" s="845" t="s">
        <v>555</v>
      </c>
      <c r="DH127" s="846"/>
      <c r="DI127" s="846"/>
      <c r="DJ127" s="846"/>
      <c r="DK127" s="846"/>
      <c r="DL127" s="846" t="s">
        <v>574</v>
      </c>
      <c r="DM127" s="846"/>
      <c r="DN127" s="846"/>
      <c r="DO127" s="846"/>
      <c r="DP127" s="846"/>
      <c r="DQ127" s="846" t="s">
        <v>574</v>
      </c>
      <c r="DR127" s="846"/>
      <c r="DS127" s="846"/>
      <c r="DT127" s="846"/>
      <c r="DU127" s="846"/>
      <c r="DV127" s="823" t="s">
        <v>574</v>
      </c>
      <c r="DW127" s="823"/>
      <c r="DX127" s="823"/>
      <c r="DY127" s="823"/>
      <c r="DZ127" s="824"/>
    </row>
    <row r="128" spans="1:130" s="216" customFormat="1" ht="26.25" customHeight="1" thickBot="1" x14ac:dyDescent="0.25">
      <c r="A128" s="825" t="s">
        <v>376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608</v>
      </c>
      <c r="X128" s="827"/>
      <c r="Y128" s="827"/>
      <c r="Z128" s="828"/>
      <c r="AA128" s="829">
        <v>6485950</v>
      </c>
      <c r="AB128" s="830"/>
      <c r="AC128" s="830"/>
      <c r="AD128" s="830"/>
      <c r="AE128" s="831"/>
      <c r="AF128" s="832">
        <v>6549973</v>
      </c>
      <c r="AG128" s="830"/>
      <c r="AH128" s="830"/>
      <c r="AI128" s="830"/>
      <c r="AJ128" s="831"/>
      <c r="AK128" s="832">
        <v>6707265</v>
      </c>
      <c r="AL128" s="830"/>
      <c r="AM128" s="830"/>
      <c r="AN128" s="830"/>
      <c r="AO128" s="831"/>
      <c r="AP128" s="833"/>
      <c r="AQ128" s="834"/>
      <c r="AR128" s="834"/>
      <c r="AS128" s="834"/>
      <c r="AT128" s="835"/>
      <c r="AU128" s="364"/>
      <c r="AV128" s="364"/>
      <c r="AW128" s="364"/>
      <c r="AX128" s="836" t="s">
        <v>377</v>
      </c>
      <c r="AY128" s="837"/>
      <c r="AZ128" s="837"/>
      <c r="BA128" s="837"/>
      <c r="BB128" s="837"/>
      <c r="BC128" s="837"/>
      <c r="BD128" s="837"/>
      <c r="BE128" s="838"/>
      <c r="BF128" s="815" t="s">
        <v>555</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36"/>
      <c r="CB128" s="236"/>
      <c r="CC128" s="236"/>
      <c r="CD128" s="236"/>
      <c r="CE128" s="236"/>
      <c r="CF128" s="236"/>
      <c r="CG128" s="364"/>
      <c r="CH128" s="364"/>
      <c r="CI128" s="364"/>
      <c r="CJ128" s="235"/>
      <c r="CK128" s="886"/>
      <c r="CL128" s="887"/>
      <c r="CM128" s="887"/>
      <c r="CN128" s="887"/>
      <c r="CO128" s="888"/>
      <c r="CP128" s="818" t="s">
        <v>378</v>
      </c>
      <c r="CQ128" s="759"/>
      <c r="CR128" s="759"/>
      <c r="CS128" s="759"/>
      <c r="CT128" s="759"/>
      <c r="CU128" s="759"/>
      <c r="CV128" s="759"/>
      <c r="CW128" s="759"/>
      <c r="CX128" s="759"/>
      <c r="CY128" s="759"/>
      <c r="CZ128" s="759"/>
      <c r="DA128" s="759"/>
      <c r="DB128" s="759"/>
      <c r="DC128" s="759"/>
      <c r="DD128" s="759"/>
      <c r="DE128" s="759"/>
      <c r="DF128" s="760"/>
      <c r="DG128" s="819">
        <v>115233</v>
      </c>
      <c r="DH128" s="820"/>
      <c r="DI128" s="820"/>
      <c r="DJ128" s="820"/>
      <c r="DK128" s="820"/>
      <c r="DL128" s="820">
        <v>56115</v>
      </c>
      <c r="DM128" s="820"/>
      <c r="DN128" s="820"/>
      <c r="DO128" s="820"/>
      <c r="DP128" s="820"/>
      <c r="DQ128" s="820" t="s">
        <v>555</v>
      </c>
      <c r="DR128" s="820"/>
      <c r="DS128" s="820"/>
      <c r="DT128" s="820"/>
      <c r="DU128" s="820"/>
      <c r="DV128" s="821" t="s">
        <v>574</v>
      </c>
      <c r="DW128" s="821"/>
      <c r="DX128" s="821"/>
      <c r="DY128" s="821"/>
      <c r="DZ128" s="822"/>
    </row>
    <row r="129" spans="1:131" s="216" customFormat="1" ht="26.25" customHeight="1" x14ac:dyDescent="0.2">
      <c r="A129" s="803" t="s">
        <v>99</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609</v>
      </c>
      <c r="X129" s="806"/>
      <c r="Y129" s="806"/>
      <c r="Z129" s="807"/>
      <c r="AA129" s="808">
        <v>229508356</v>
      </c>
      <c r="AB129" s="809"/>
      <c r="AC129" s="809"/>
      <c r="AD129" s="809"/>
      <c r="AE129" s="810"/>
      <c r="AF129" s="811">
        <v>233709954</v>
      </c>
      <c r="AG129" s="809"/>
      <c r="AH129" s="809"/>
      <c r="AI129" s="809"/>
      <c r="AJ129" s="810"/>
      <c r="AK129" s="811">
        <v>244031477</v>
      </c>
      <c r="AL129" s="809"/>
      <c r="AM129" s="809"/>
      <c r="AN129" s="809"/>
      <c r="AO129" s="810"/>
      <c r="AP129" s="812"/>
      <c r="AQ129" s="813"/>
      <c r="AR129" s="813"/>
      <c r="AS129" s="813"/>
      <c r="AT129" s="814"/>
      <c r="AU129" s="218"/>
      <c r="AV129" s="218"/>
      <c r="AW129" s="218"/>
      <c r="AX129" s="780" t="s">
        <v>379</v>
      </c>
      <c r="AY129" s="781"/>
      <c r="AZ129" s="781"/>
      <c r="BA129" s="781"/>
      <c r="BB129" s="781"/>
      <c r="BC129" s="781"/>
      <c r="BD129" s="781"/>
      <c r="BE129" s="782"/>
      <c r="BF129" s="799" t="s">
        <v>574</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8"/>
      <c r="DQ129" s="218"/>
      <c r="DR129" s="218"/>
      <c r="DS129" s="218"/>
      <c r="DT129" s="218"/>
      <c r="DU129" s="218"/>
      <c r="DV129" s="218"/>
      <c r="DW129" s="218"/>
      <c r="DX129" s="218"/>
      <c r="DY129" s="218"/>
      <c r="DZ129" s="218"/>
    </row>
    <row r="130" spans="1:131" s="216" customFormat="1" ht="26.25" customHeight="1" x14ac:dyDescent="0.2">
      <c r="A130" s="803" t="s">
        <v>380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610</v>
      </c>
      <c r="X130" s="806"/>
      <c r="Y130" s="806"/>
      <c r="Z130" s="807"/>
      <c r="AA130" s="808">
        <v>32046542</v>
      </c>
      <c r="AB130" s="809"/>
      <c r="AC130" s="809"/>
      <c r="AD130" s="809"/>
      <c r="AE130" s="810"/>
      <c r="AF130" s="811">
        <v>32372888</v>
      </c>
      <c r="AG130" s="809"/>
      <c r="AH130" s="809"/>
      <c r="AI130" s="809"/>
      <c r="AJ130" s="810"/>
      <c r="AK130" s="811">
        <v>32951184</v>
      </c>
      <c r="AL130" s="809"/>
      <c r="AM130" s="809"/>
      <c r="AN130" s="809"/>
      <c r="AO130" s="810"/>
      <c r="AP130" s="812"/>
      <c r="AQ130" s="813"/>
      <c r="AR130" s="813"/>
      <c r="AS130" s="813"/>
      <c r="AT130" s="814"/>
      <c r="AU130" s="218"/>
      <c r="AV130" s="218"/>
      <c r="AW130" s="218"/>
      <c r="AX130" s="780" t="s">
        <v>381</v>
      </c>
      <c r="AY130" s="781"/>
      <c r="AZ130" s="781"/>
      <c r="BA130" s="781"/>
      <c r="BB130" s="781"/>
      <c r="BC130" s="781"/>
      <c r="BD130" s="781"/>
      <c r="BE130" s="782"/>
      <c r="BF130" s="783">
        <v>11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8"/>
      <c r="DQ130" s="218"/>
      <c r="DR130" s="218"/>
      <c r="DS130" s="218"/>
      <c r="DT130" s="218"/>
      <c r="DU130" s="218"/>
      <c r="DV130" s="218"/>
      <c r="DW130" s="218"/>
      <c r="DX130" s="218"/>
      <c r="DY130" s="218"/>
      <c r="DZ130" s="218"/>
    </row>
    <row r="131" spans="1:131" s="21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611</v>
      </c>
      <c r="X131" s="790"/>
      <c r="Y131" s="790"/>
      <c r="Z131" s="791"/>
      <c r="AA131" s="792">
        <v>197461814</v>
      </c>
      <c r="AB131" s="793"/>
      <c r="AC131" s="793"/>
      <c r="AD131" s="793"/>
      <c r="AE131" s="794"/>
      <c r="AF131" s="795">
        <v>201337066</v>
      </c>
      <c r="AG131" s="793"/>
      <c r="AH131" s="793"/>
      <c r="AI131" s="793"/>
      <c r="AJ131" s="794"/>
      <c r="AK131" s="795">
        <v>211080293</v>
      </c>
      <c r="AL131" s="793"/>
      <c r="AM131" s="793"/>
      <c r="AN131" s="793"/>
      <c r="AO131" s="794"/>
      <c r="AP131" s="796"/>
      <c r="AQ131" s="797"/>
      <c r="AR131" s="797"/>
      <c r="AS131" s="797"/>
      <c r="AT131" s="798"/>
      <c r="AU131" s="218"/>
      <c r="AV131" s="218"/>
      <c r="AW131" s="218"/>
      <c r="AX131" s="758" t="s">
        <v>382</v>
      </c>
      <c r="AY131" s="759"/>
      <c r="AZ131" s="759"/>
      <c r="BA131" s="759"/>
      <c r="BB131" s="759"/>
      <c r="BC131" s="759"/>
      <c r="BD131" s="759"/>
      <c r="BE131" s="760"/>
      <c r="BF131" s="761">
        <v>124</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8"/>
      <c r="DQ131" s="218"/>
      <c r="DR131" s="218"/>
      <c r="DS131" s="218"/>
      <c r="DT131" s="218"/>
      <c r="DU131" s="218"/>
      <c r="DV131" s="218"/>
      <c r="DW131" s="218"/>
      <c r="DX131" s="218"/>
      <c r="DY131" s="218"/>
      <c r="DZ131" s="218"/>
    </row>
    <row r="132" spans="1:131" s="216" customFormat="1" ht="26.25" customHeight="1" x14ac:dyDescent="0.2">
      <c r="A132" s="767" t="s">
        <v>383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384</v>
      </c>
      <c r="W132" s="771"/>
      <c r="X132" s="771"/>
      <c r="Y132" s="771"/>
      <c r="Z132" s="772"/>
      <c r="AA132" s="773">
        <v>10.947677710000001</v>
      </c>
      <c r="AB132" s="774"/>
      <c r="AC132" s="774"/>
      <c r="AD132" s="774"/>
      <c r="AE132" s="775"/>
      <c r="AF132" s="776">
        <v>11.153713740000001</v>
      </c>
      <c r="AG132" s="774"/>
      <c r="AH132" s="774"/>
      <c r="AI132" s="774"/>
      <c r="AJ132" s="775"/>
      <c r="AK132" s="776">
        <v>11.163101810000001</v>
      </c>
      <c r="AL132" s="774"/>
      <c r="AM132" s="774"/>
      <c r="AN132" s="774"/>
      <c r="AO132" s="775"/>
      <c r="AP132" s="777"/>
      <c r="AQ132" s="778"/>
      <c r="AR132" s="778"/>
      <c r="AS132" s="778"/>
      <c r="AT132" s="779"/>
      <c r="AU132" s="23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8"/>
      <c r="DQ132" s="218"/>
      <c r="DR132" s="218"/>
      <c r="DS132" s="218"/>
      <c r="DT132" s="218"/>
      <c r="DU132" s="218"/>
      <c r="DV132" s="218"/>
      <c r="DW132" s="218"/>
      <c r="DX132" s="218"/>
      <c r="DY132" s="218"/>
      <c r="DZ132" s="218"/>
    </row>
    <row r="133" spans="1:131" s="21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385</v>
      </c>
      <c r="W133" s="750"/>
      <c r="X133" s="750"/>
      <c r="Y133" s="750"/>
      <c r="Z133" s="751"/>
      <c r="AA133" s="752">
        <v>10.5</v>
      </c>
      <c r="AB133" s="753"/>
      <c r="AC133" s="753"/>
      <c r="AD133" s="753"/>
      <c r="AE133" s="754"/>
      <c r="AF133" s="752">
        <v>10.9</v>
      </c>
      <c r="AG133" s="753"/>
      <c r="AH133" s="753"/>
      <c r="AI133" s="753"/>
      <c r="AJ133" s="754"/>
      <c r="AK133" s="752">
        <v>11</v>
      </c>
      <c r="AL133" s="753"/>
      <c r="AM133" s="753"/>
      <c r="AN133" s="753"/>
      <c r="AO133" s="754"/>
      <c r="AP133" s="755"/>
      <c r="AQ133" s="756"/>
      <c r="AR133" s="756"/>
      <c r="AS133" s="756"/>
      <c r="AT133" s="757"/>
      <c r="AU133" s="218"/>
      <c r="AV133" s="218"/>
      <c r="AW133" s="218"/>
      <c r="AX133" s="218"/>
      <c r="AY133" s="218"/>
      <c r="AZ133" s="218"/>
      <c r="BA133" s="218"/>
      <c r="BB133" s="218"/>
      <c r="BC133" s="218"/>
      <c r="BD133" s="218"/>
      <c r="BE133" s="218"/>
      <c r="BF133" s="218"/>
      <c r="BG133" s="218"/>
      <c r="BH133" s="218"/>
      <c r="BI133" s="218"/>
      <c r="BJ133" s="218"/>
      <c r="BK133" s="218"/>
      <c r="BL133" s="218"/>
      <c r="BM133" s="218"/>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8"/>
      <c r="DQ133" s="218"/>
      <c r="DR133" s="218"/>
      <c r="DS133" s="218"/>
      <c r="DT133" s="218"/>
      <c r="DU133" s="218"/>
      <c r="DV133" s="218"/>
      <c r="DW133" s="218"/>
      <c r="DX133" s="218"/>
      <c r="DY133" s="218"/>
      <c r="DZ133" s="218"/>
    </row>
    <row r="134" spans="1:13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8"/>
      <c r="AV134" s="218"/>
      <c r="AW134" s="218"/>
      <c r="AX134" s="218"/>
      <c r="AY134" s="218"/>
      <c r="AZ134" s="218"/>
      <c r="BA134" s="218"/>
      <c r="BB134" s="218"/>
      <c r="BC134" s="218"/>
      <c r="BD134" s="218"/>
      <c r="BE134" s="218"/>
      <c r="BF134" s="218"/>
      <c r="BG134" s="218"/>
      <c r="BH134" s="218"/>
      <c r="BI134" s="218"/>
      <c r="BJ134" s="218"/>
      <c r="BK134" s="218"/>
      <c r="BL134" s="218"/>
      <c r="BM134" s="218"/>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8"/>
      <c r="DQ134" s="218"/>
      <c r="DR134" s="218"/>
      <c r="DS134" s="218"/>
      <c r="DT134" s="218"/>
      <c r="DU134" s="218"/>
      <c r="DV134" s="218"/>
      <c r="DW134" s="218"/>
      <c r="DX134" s="218"/>
      <c r="DY134" s="218"/>
      <c r="DZ134" s="218"/>
      <c r="EA134" s="216"/>
    </row>
    <row r="135" spans="1:131" ht="14" hidden="1" x14ac:dyDescent="0.2">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ZUfOak/f+ZFmhTo1ASZHxV42MTmZi62kjWZgeIeGT9OiON9jCGztcDk9dA589LFF2khbhIw4rqkrPCGpagnAhQ==" saltValue="vzT0GM96jkDvCqEtrw4b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Q28" sqref="Q28"/>
    </sheetView>
  </sheetViews>
  <sheetFormatPr defaultColWidth="0" defaultRowHeight="13.5" customHeight="1" zeroHeight="1" x14ac:dyDescent="0.2"/>
  <cols>
    <col min="1" max="120" width="2.7265625" style="241" customWidth="1"/>
    <col min="121" max="121" width="0" style="240" hidden="1" customWidth="1"/>
    <col min="122" max="16384" width="9" style="240" hidden="1"/>
  </cols>
  <sheetData>
    <row r="1" spans="1:120"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0"/>
    </row>
    <row r="17" spans="119:120" ht="13" x14ac:dyDescent="0.2">
      <c r="DP17" s="240"/>
    </row>
    <row r="18" spans="119:120" ht="13" x14ac:dyDescent="0.2"/>
    <row r="19" spans="119:120" ht="13" x14ac:dyDescent="0.2"/>
    <row r="20" spans="119:120" ht="13" x14ac:dyDescent="0.2">
      <c r="DO20" s="240"/>
      <c r="DP20" s="240"/>
    </row>
    <row r="21" spans="119:120" ht="13" x14ac:dyDescent="0.2">
      <c r="DP21" s="240"/>
    </row>
    <row r="22" spans="119:120" ht="13" x14ac:dyDescent="0.2"/>
    <row r="23" spans="119:120" ht="13" x14ac:dyDescent="0.2">
      <c r="DO23" s="240"/>
      <c r="DP23" s="240"/>
    </row>
    <row r="24" spans="119:120" ht="13" x14ac:dyDescent="0.2">
      <c r="DP24" s="240"/>
    </row>
    <row r="25" spans="119:120" ht="13" x14ac:dyDescent="0.2">
      <c r="DP25" s="240"/>
    </row>
    <row r="26" spans="119:120" ht="13" x14ac:dyDescent="0.2">
      <c r="DO26" s="240"/>
      <c r="DP26" s="240"/>
    </row>
    <row r="27" spans="119:120" ht="13" x14ac:dyDescent="0.2"/>
    <row r="28" spans="119:120" ht="13" x14ac:dyDescent="0.2">
      <c r="DO28" s="240"/>
      <c r="DP28" s="240"/>
    </row>
    <row r="29" spans="119:120" ht="13" x14ac:dyDescent="0.2">
      <c r="DP29" s="240"/>
    </row>
    <row r="30" spans="119:120" ht="13" x14ac:dyDescent="0.2"/>
    <row r="31" spans="119:120" ht="13" x14ac:dyDescent="0.2">
      <c r="DO31" s="240"/>
      <c r="DP31" s="240"/>
    </row>
    <row r="32" spans="119:120" ht="13" x14ac:dyDescent="0.2"/>
    <row r="33" spans="98:120" ht="13" x14ac:dyDescent="0.2">
      <c r="DO33" s="240"/>
      <c r="DP33" s="240"/>
    </row>
    <row r="34" spans="98:120" ht="13" x14ac:dyDescent="0.2">
      <c r="DM34" s="240"/>
    </row>
    <row r="35" spans="98:120" ht="13" x14ac:dyDescent="0.2">
      <c r="CT35" s="240"/>
      <c r="CU35" s="240"/>
      <c r="CV35" s="240"/>
      <c r="CY35" s="240"/>
      <c r="CZ35" s="240"/>
      <c r="DA35" s="240"/>
      <c r="DD35" s="240"/>
      <c r="DE35" s="240"/>
      <c r="DF35" s="240"/>
      <c r="DI35" s="240"/>
      <c r="DJ35" s="240"/>
      <c r="DK35" s="240"/>
      <c r="DM35" s="240"/>
      <c r="DN35" s="240"/>
      <c r="DO35" s="240"/>
      <c r="DP35" s="240"/>
    </row>
    <row r="36" spans="98:120" ht="13" x14ac:dyDescent="0.2"/>
    <row r="37" spans="98:120" ht="13" x14ac:dyDescent="0.2">
      <c r="CW37" s="240"/>
      <c r="DB37" s="240"/>
      <c r="DG37" s="240"/>
      <c r="DL37" s="240"/>
      <c r="DP37" s="240"/>
    </row>
    <row r="38" spans="98:120" ht="13" x14ac:dyDescent="0.2">
      <c r="CT38" s="240"/>
      <c r="CU38" s="240"/>
      <c r="CV38" s="240"/>
      <c r="CW38" s="240"/>
      <c r="CY38" s="240"/>
      <c r="CZ38" s="240"/>
      <c r="DA38" s="240"/>
      <c r="DB38" s="240"/>
      <c r="DD38" s="240"/>
      <c r="DE38" s="240"/>
      <c r="DF38" s="240"/>
      <c r="DG38" s="240"/>
      <c r="DI38" s="240"/>
      <c r="DJ38" s="240"/>
      <c r="DK38" s="240"/>
      <c r="DL38" s="240"/>
      <c r="DN38" s="240"/>
      <c r="DO38" s="240"/>
      <c r="DP38" s="24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0"/>
      <c r="DO49" s="240"/>
      <c r="DP49" s="24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0"/>
      <c r="CS63" s="240"/>
      <c r="CX63" s="240"/>
      <c r="DC63" s="240"/>
      <c r="DH63" s="240"/>
    </row>
    <row r="64" spans="22:120" ht="13" x14ac:dyDescent="0.2">
      <c r="V64" s="240"/>
    </row>
    <row r="65" spans="15:120" ht="13" x14ac:dyDescent="0.2">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ht="13" x14ac:dyDescent="0.2">
      <c r="Q66" s="240"/>
      <c r="S66" s="240"/>
      <c r="U66" s="240"/>
      <c r="DM66" s="240"/>
    </row>
    <row r="67" spans="15:120" ht="13" x14ac:dyDescent="0.2">
      <c r="O67" s="240"/>
      <c r="P67" s="240"/>
      <c r="R67" s="240"/>
      <c r="T67" s="240"/>
      <c r="Y67" s="240"/>
      <c r="CT67" s="240"/>
      <c r="CV67" s="240"/>
      <c r="CW67" s="240"/>
      <c r="CY67" s="240"/>
      <c r="DA67" s="240"/>
      <c r="DB67" s="240"/>
      <c r="DD67" s="240"/>
      <c r="DF67" s="240"/>
      <c r="DG67" s="240"/>
      <c r="DI67" s="240"/>
      <c r="DK67" s="240"/>
      <c r="DL67" s="240"/>
      <c r="DN67" s="240"/>
      <c r="DO67" s="240"/>
      <c r="DP67" s="240"/>
    </row>
    <row r="68" spans="15:120" ht="13" x14ac:dyDescent="0.2"/>
    <row r="69" spans="15:120" ht="13" x14ac:dyDescent="0.2"/>
    <row r="70" spans="15:120" ht="13" x14ac:dyDescent="0.2"/>
    <row r="71" spans="15:120" ht="13" x14ac:dyDescent="0.2"/>
    <row r="72" spans="15:120" ht="13" x14ac:dyDescent="0.2">
      <c r="DP72" s="240"/>
    </row>
    <row r="73" spans="15:120" ht="13" x14ac:dyDescent="0.2">
      <c r="DP73" s="24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0"/>
      <c r="CX96" s="240"/>
      <c r="DC96" s="240"/>
      <c r="DH96" s="240"/>
    </row>
    <row r="97" spans="24:120" ht="13" x14ac:dyDescent="0.2">
      <c r="CS97" s="240"/>
      <c r="CX97" s="240"/>
      <c r="DC97" s="240"/>
      <c r="DH97" s="240"/>
      <c r="DP97" s="241" t="s">
        <v>386</v>
      </c>
    </row>
    <row r="98" spans="24:120" ht="13" hidden="1" x14ac:dyDescent="0.2">
      <c r="CS98" s="240"/>
      <c r="CX98" s="240"/>
      <c r="DC98" s="240"/>
      <c r="DH98" s="240"/>
    </row>
    <row r="99" spans="24:120" ht="13" hidden="1" x14ac:dyDescent="0.2">
      <c r="CS99" s="240"/>
      <c r="CX99" s="240"/>
      <c r="DC99" s="240"/>
      <c r="DH99" s="240"/>
    </row>
    <row r="101" spans="24:120" ht="12" hidden="1" customHeight="1" x14ac:dyDescent="0.2">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2">
      <c r="CU102" s="240"/>
      <c r="CZ102" s="240"/>
      <c r="DE102" s="240"/>
      <c r="DJ102" s="240"/>
      <c r="DM102" s="240"/>
    </row>
    <row r="103" spans="24:120" ht="13" hidden="1" x14ac:dyDescent="0.2">
      <c r="CT103" s="240"/>
      <c r="CV103" s="240"/>
      <c r="CW103" s="240"/>
      <c r="CY103" s="240"/>
      <c r="DA103" s="240"/>
      <c r="DB103" s="240"/>
      <c r="DD103" s="240"/>
      <c r="DF103" s="240"/>
      <c r="DG103" s="240"/>
      <c r="DI103" s="240"/>
      <c r="DK103" s="240"/>
      <c r="DL103" s="240"/>
      <c r="DM103" s="240"/>
      <c r="DN103" s="240"/>
      <c r="DO103" s="240"/>
      <c r="DP103" s="240"/>
    </row>
    <row r="104" spans="24:120" ht="13" hidden="1" x14ac:dyDescent="0.2">
      <c r="CV104" s="240"/>
      <c r="CW104" s="240"/>
      <c r="DA104" s="240"/>
      <c r="DB104" s="240"/>
      <c r="DF104" s="240"/>
      <c r="DG104" s="240"/>
      <c r="DK104" s="240"/>
      <c r="DL104" s="240"/>
      <c r="DN104" s="240"/>
      <c r="DO104" s="240"/>
      <c r="DP104" s="240"/>
    </row>
    <row r="105" spans="24:120" ht="12.75" hidden="1" customHeight="1" x14ac:dyDescent="0.2"/>
  </sheetData>
  <dataConsolidate/>
  <customSheetViews>
    <customSheetView guid="{429B5E3C-36D8-432F-89F2-0994BE4DD319}" scale="55"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70" zoomScaleNormal="70" zoomScaleSheetLayoutView="55" workbookViewId="0">
      <selection activeCell="G58" sqref="G58"/>
    </sheetView>
  </sheetViews>
  <sheetFormatPr defaultColWidth="0" defaultRowHeight="13.5" customHeight="1" zeroHeight="1" x14ac:dyDescent="0.2"/>
  <cols>
    <col min="1" max="116" width="2.6328125" style="241" customWidth="1"/>
    <col min="117" max="16384" width="9" style="240" hidden="1"/>
  </cols>
  <sheetData>
    <row r="1" spans="2:116" ht="13"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ht="13" x14ac:dyDescent="0.2"/>
    <row r="3" spans="2:116" ht="13" x14ac:dyDescent="0.2"/>
    <row r="4" spans="2:116" ht="13" x14ac:dyDescent="0.2">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ht="13" x14ac:dyDescent="0.2">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ht="13" x14ac:dyDescent="0.2"/>
    <row r="20" spans="9:116" ht="13" x14ac:dyDescent="0.2"/>
    <row r="21" spans="9:116" ht="13" x14ac:dyDescent="0.2">
      <c r="DL21" s="240"/>
    </row>
    <row r="22" spans="9:116" ht="13" x14ac:dyDescent="0.2">
      <c r="DI22" s="240"/>
      <c r="DJ22" s="240"/>
      <c r="DK22" s="240"/>
      <c r="DL22" s="240"/>
    </row>
    <row r="23" spans="9:116" ht="13" x14ac:dyDescent="0.2">
      <c r="CY23" s="240"/>
      <c r="CZ23" s="240"/>
      <c r="DA23" s="240"/>
      <c r="DB23" s="240"/>
      <c r="DC23" s="240"/>
      <c r="DD23" s="240"/>
      <c r="DE23" s="240"/>
      <c r="DF23" s="240"/>
      <c r="DG23" s="240"/>
      <c r="DH23" s="240"/>
      <c r="DI23" s="240"/>
      <c r="DJ23" s="240"/>
      <c r="DK23" s="240"/>
      <c r="DL23" s="24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0"/>
      <c r="DA35" s="240"/>
      <c r="DB35" s="240"/>
      <c r="DC35" s="240"/>
      <c r="DD35" s="240"/>
      <c r="DE35" s="240"/>
      <c r="DF35" s="240"/>
      <c r="DG35" s="240"/>
      <c r="DH35" s="240"/>
      <c r="DI35" s="240"/>
      <c r="DJ35" s="240"/>
      <c r="DK35" s="240"/>
      <c r="DL35" s="240"/>
    </row>
    <row r="36" spans="15:116" ht="13" x14ac:dyDescent="0.2"/>
    <row r="37" spans="15:116" ht="13" x14ac:dyDescent="0.2">
      <c r="DL37" s="240"/>
    </row>
    <row r="38" spans="15:116" ht="13" x14ac:dyDescent="0.2">
      <c r="DI38" s="240"/>
      <c r="DJ38" s="240"/>
      <c r="DK38" s="240"/>
      <c r="DL38" s="240"/>
    </row>
    <row r="39" spans="15:116" ht="13" x14ac:dyDescent="0.2"/>
    <row r="40" spans="15:116" ht="13" x14ac:dyDescent="0.2"/>
    <row r="41" spans="15:116" ht="13" x14ac:dyDescent="0.2"/>
    <row r="42" spans="15:116" ht="13" x14ac:dyDescent="0.2"/>
    <row r="43" spans="15:116" ht="13" x14ac:dyDescent="0.2">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ht="13" x14ac:dyDescent="0.2">
      <c r="DL44" s="240"/>
    </row>
    <row r="45" spans="15:116" ht="13" x14ac:dyDescent="0.2"/>
    <row r="46" spans="15:116" ht="13" x14ac:dyDescent="0.2">
      <c r="DA46" s="240"/>
      <c r="DB46" s="240"/>
      <c r="DC46" s="240"/>
      <c r="DD46" s="240"/>
      <c r="DE46" s="240"/>
      <c r="DF46" s="240"/>
      <c r="DG46" s="240"/>
      <c r="DH46" s="240"/>
      <c r="DI46" s="240"/>
      <c r="DJ46" s="240"/>
      <c r="DK46" s="240"/>
      <c r="DL46" s="240"/>
    </row>
    <row r="47" spans="15:116" ht="13" x14ac:dyDescent="0.2"/>
    <row r="48" spans="15:116" ht="13" x14ac:dyDescent="0.2"/>
    <row r="49" spans="104:116" ht="13" x14ac:dyDescent="0.2"/>
    <row r="50" spans="104:116" ht="13" x14ac:dyDescent="0.2">
      <c r="CZ50" s="240"/>
      <c r="DA50" s="240"/>
      <c r="DB50" s="240"/>
      <c r="DC50" s="240"/>
      <c r="DD50" s="240"/>
      <c r="DE50" s="240"/>
      <c r="DF50" s="240"/>
      <c r="DG50" s="240"/>
      <c r="DH50" s="240"/>
      <c r="DI50" s="240"/>
      <c r="DJ50" s="240"/>
      <c r="DK50" s="240"/>
      <c r="DL50" s="240"/>
    </row>
    <row r="51" spans="104:116" ht="13" x14ac:dyDescent="0.2"/>
    <row r="52" spans="104:116" ht="13" x14ac:dyDescent="0.2"/>
    <row r="53" spans="104:116" ht="13" x14ac:dyDescent="0.2">
      <c r="DL53" s="24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0"/>
      <c r="DD67" s="240"/>
      <c r="DE67" s="240"/>
      <c r="DF67" s="240"/>
      <c r="DG67" s="240"/>
      <c r="DH67" s="240"/>
      <c r="DI67" s="240"/>
      <c r="DJ67" s="240"/>
      <c r="DK67" s="240"/>
      <c r="DL67" s="24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NUSaZhi7NVFfnYceI0DH1fNkf8PxRDKgdC1ZSRC3tC4A8iZho5JerfUfnUtKACQfexm0KFls5yFe4YUmz6eIQ==" saltValue="5Kk69owmdE+rAgU6ysUZwQ==" spinCount="100000" sheet="1" objects="1" scenarios="1"/>
  <dataConsolidate/>
  <customSheetViews>
    <customSheetView guid="{429B5E3C-36D8-432F-89F2-0994BE4DD319}" scale="5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8" zoomScale="85" zoomScaleSheetLayoutView="85" workbookViewId="0">
      <selection activeCell="G58" sqref="G58"/>
    </sheetView>
  </sheetViews>
  <sheetFormatPr defaultColWidth="0" defaultRowHeight="13.5" customHeight="1" zeroHeight="1" x14ac:dyDescent="0.2"/>
  <cols>
    <col min="1" max="36" width="2.453125" style="242" customWidth="1"/>
    <col min="37" max="44" width="17" style="242" customWidth="1"/>
    <col min="45" max="45" width="6.08984375" style="249" customWidth="1"/>
    <col min="46" max="46" width="3" style="247" customWidth="1"/>
    <col min="47" max="47" width="19.08984375" style="242" hidden="1" customWidth="1"/>
    <col min="48" max="52" width="12.6328125" style="242" hidden="1" customWidth="1"/>
    <col min="53" max="16384" width="8.6328125" style="242" hidden="1"/>
  </cols>
  <sheetData>
    <row r="1" spans="1:46" ht="13" x14ac:dyDescent="0.2">
      <c r="AS1" s="243"/>
      <c r="AT1" s="243"/>
    </row>
    <row r="2" spans="1:46" ht="13" x14ac:dyDescent="0.2">
      <c r="AS2" s="243"/>
      <c r="AT2" s="243"/>
    </row>
    <row r="3" spans="1:46" ht="13" x14ac:dyDescent="0.2">
      <c r="AS3" s="243"/>
      <c r="AT3" s="243"/>
    </row>
    <row r="4" spans="1:46" ht="13" x14ac:dyDescent="0.2">
      <c r="AS4" s="243"/>
      <c r="AT4" s="243"/>
    </row>
    <row r="5" spans="1:46" ht="16.5" x14ac:dyDescent="0.2">
      <c r="A5" s="244" t="s">
        <v>387</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 x14ac:dyDescent="0.2">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388</v>
      </c>
      <c r="AL6" s="248"/>
      <c r="AM6" s="248"/>
      <c r="AN6" s="248"/>
      <c r="AO6" s="243"/>
      <c r="AP6" s="243"/>
      <c r="AQ6" s="243"/>
      <c r="AR6" s="243"/>
    </row>
    <row r="7" spans="1:46" ht="13.5" customHeight="1" x14ac:dyDescent="0.2">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47" t="s">
        <v>389</v>
      </c>
      <c r="AP7" s="253"/>
      <c r="AQ7" s="254" t="s">
        <v>390</v>
      </c>
      <c r="AR7" s="255"/>
    </row>
    <row r="8" spans="1:46" ht="13" x14ac:dyDescent="0.2">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48"/>
      <c r="AP8" s="259" t="s">
        <v>391</v>
      </c>
      <c r="AQ8" s="260" t="s">
        <v>392</v>
      </c>
      <c r="AR8" s="261" t="s">
        <v>393</v>
      </c>
    </row>
    <row r="9" spans="1:46" ht="13" x14ac:dyDescent="0.2">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59" t="s">
        <v>394</v>
      </c>
      <c r="AL9" s="1160"/>
      <c r="AM9" s="1160"/>
      <c r="AN9" s="1161"/>
      <c r="AO9" s="262">
        <v>93014708</v>
      </c>
      <c r="AP9" s="262">
        <v>119309</v>
      </c>
      <c r="AQ9" s="263">
        <v>105428</v>
      </c>
      <c r="AR9" s="264">
        <v>13.2</v>
      </c>
    </row>
    <row r="10" spans="1:46" ht="13.5" customHeight="1" x14ac:dyDescent="0.2">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59" t="s">
        <v>395</v>
      </c>
      <c r="AL10" s="1160"/>
      <c r="AM10" s="1160"/>
      <c r="AN10" s="1161"/>
      <c r="AO10" s="265">
        <v>577454</v>
      </c>
      <c r="AP10" s="265">
        <v>741</v>
      </c>
      <c r="AQ10" s="266">
        <v>108</v>
      </c>
      <c r="AR10" s="267">
        <v>586.1</v>
      </c>
    </row>
    <row r="11" spans="1:46" ht="13.5" customHeight="1" x14ac:dyDescent="0.2">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59" t="s">
        <v>396</v>
      </c>
      <c r="AL11" s="1160"/>
      <c r="AM11" s="1160"/>
      <c r="AN11" s="1161"/>
      <c r="AO11" s="265">
        <v>431836</v>
      </c>
      <c r="AP11" s="265">
        <v>554</v>
      </c>
      <c r="AQ11" s="266">
        <v>1092</v>
      </c>
      <c r="AR11" s="267">
        <v>-49.3</v>
      </c>
    </row>
    <row r="12" spans="1:46" ht="13.5" customHeight="1" x14ac:dyDescent="0.2">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59" t="s">
        <v>397</v>
      </c>
      <c r="AL12" s="1160"/>
      <c r="AM12" s="1160"/>
      <c r="AN12" s="1161"/>
      <c r="AO12" s="265" t="s">
        <v>398</v>
      </c>
      <c r="AP12" s="265" t="s">
        <v>398</v>
      </c>
      <c r="AQ12" s="266">
        <v>5</v>
      </c>
      <c r="AR12" s="267" t="s">
        <v>398</v>
      </c>
    </row>
    <row r="13" spans="1:46" ht="13.5" customHeight="1" x14ac:dyDescent="0.2">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59" t="s">
        <v>399</v>
      </c>
      <c r="AL13" s="1160"/>
      <c r="AM13" s="1160"/>
      <c r="AN13" s="1161"/>
      <c r="AO13" s="265">
        <v>869582</v>
      </c>
      <c r="AP13" s="265">
        <v>1115</v>
      </c>
      <c r="AQ13" s="266">
        <v>1959</v>
      </c>
      <c r="AR13" s="267">
        <v>-43.1</v>
      </c>
    </row>
    <row r="14" spans="1:46" ht="13.5" customHeight="1" x14ac:dyDescent="0.2">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59" t="s">
        <v>400</v>
      </c>
      <c r="AL14" s="1160"/>
      <c r="AM14" s="1160"/>
      <c r="AN14" s="1161"/>
      <c r="AO14" s="265">
        <v>930089</v>
      </c>
      <c r="AP14" s="265">
        <v>1193</v>
      </c>
      <c r="AQ14" s="266">
        <v>1267</v>
      </c>
      <c r="AR14" s="267">
        <v>-5.8</v>
      </c>
    </row>
    <row r="15" spans="1:46" ht="13.5" customHeight="1" x14ac:dyDescent="0.2">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62" t="s">
        <v>401</v>
      </c>
      <c r="AL15" s="1163"/>
      <c r="AM15" s="1163"/>
      <c r="AN15" s="1164"/>
      <c r="AO15" s="265">
        <v>-8165906</v>
      </c>
      <c r="AP15" s="265">
        <v>-10474</v>
      </c>
      <c r="AQ15" s="266">
        <v>-7422</v>
      </c>
      <c r="AR15" s="267">
        <v>41.1</v>
      </c>
    </row>
    <row r="16" spans="1:46" ht="13" x14ac:dyDescent="0.2">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62" t="s">
        <v>156</v>
      </c>
      <c r="AL16" s="1163"/>
      <c r="AM16" s="1163"/>
      <c r="AN16" s="1164"/>
      <c r="AO16" s="265">
        <v>87657763</v>
      </c>
      <c r="AP16" s="265">
        <v>112438</v>
      </c>
      <c r="AQ16" s="266">
        <v>102438</v>
      </c>
      <c r="AR16" s="267">
        <v>9.8000000000000007</v>
      </c>
    </row>
    <row r="17" spans="1:46" ht="13" x14ac:dyDescent="0.2">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ht="13" x14ac:dyDescent="0.2">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ht="13" x14ac:dyDescent="0.2">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402</v>
      </c>
      <c r="AL19" s="243"/>
      <c r="AM19" s="243"/>
      <c r="AN19" s="243"/>
      <c r="AO19" s="243"/>
      <c r="AP19" s="243"/>
      <c r="AQ19" s="243"/>
      <c r="AR19" s="243"/>
    </row>
    <row r="20" spans="1:46" ht="13" x14ac:dyDescent="0.2">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403</v>
      </c>
      <c r="AP20" s="274" t="s">
        <v>404</v>
      </c>
      <c r="AQ20" s="275" t="s">
        <v>405</v>
      </c>
      <c r="AR20" s="276"/>
    </row>
    <row r="21" spans="1:46" s="282" customFormat="1" ht="13" x14ac:dyDescent="0.2">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165" t="s">
        <v>406</v>
      </c>
      <c r="AL21" s="1166"/>
      <c r="AM21" s="1166"/>
      <c r="AN21" s="1167"/>
      <c r="AO21" s="278">
        <v>12.35</v>
      </c>
      <c r="AP21" s="279">
        <v>11.31</v>
      </c>
      <c r="AQ21" s="280">
        <v>1.04</v>
      </c>
      <c r="AR21" s="248"/>
      <c r="AS21" s="281"/>
      <c r="AT21" s="277"/>
    </row>
    <row r="22" spans="1:46" s="282" customFormat="1" ht="13" x14ac:dyDescent="0.2">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165" t="s">
        <v>407</v>
      </c>
      <c r="AL22" s="1166"/>
      <c r="AM22" s="1166"/>
      <c r="AN22" s="1167"/>
      <c r="AO22" s="283">
        <v>99</v>
      </c>
      <c r="AP22" s="284">
        <v>99.7</v>
      </c>
      <c r="AQ22" s="285">
        <v>-0.7</v>
      </c>
      <c r="AR22" s="269"/>
      <c r="AS22" s="281"/>
      <c r="AT22" s="277"/>
    </row>
    <row r="23" spans="1:46" s="282" customFormat="1" ht="13" x14ac:dyDescent="0.2">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ht="13" x14ac:dyDescent="0.2">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ht="13"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ht="13" x14ac:dyDescent="0.2">
      <c r="A26" s="1158" t="s">
        <v>408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48"/>
    </row>
    <row r="27" spans="1:46" ht="13" x14ac:dyDescent="0.2">
      <c r="A27" s="290"/>
      <c r="AO27" s="243"/>
      <c r="AP27" s="243"/>
      <c r="AQ27" s="243"/>
      <c r="AR27" s="243"/>
      <c r="AS27" s="243"/>
      <c r="AT27" s="243"/>
    </row>
    <row r="28" spans="1:46" ht="16.5" x14ac:dyDescent="0.2">
      <c r="A28" s="244" t="s">
        <v>409</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ht="13" x14ac:dyDescent="0.2">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410</v>
      </c>
      <c r="AL29" s="248"/>
      <c r="AM29" s="248"/>
      <c r="AN29" s="248"/>
      <c r="AO29" s="243"/>
      <c r="AP29" s="243"/>
      <c r="AQ29" s="243"/>
      <c r="AR29" s="243"/>
      <c r="AS29" s="292"/>
    </row>
    <row r="30" spans="1:46" ht="13.5" customHeight="1" x14ac:dyDescent="0.2">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47" t="s">
        <v>389</v>
      </c>
      <c r="AP30" s="253"/>
      <c r="AQ30" s="254" t="s">
        <v>390</v>
      </c>
      <c r="AR30" s="255"/>
    </row>
    <row r="31" spans="1:46" ht="13" x14ac:dyDescent="0.2">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48"/>
      <c r="AP31" s="259" t="s">
        <v>391</v>
      </c>
      <c r="AQ31" s="260" t="s">
        <v>392</v>
      </c>
      <c r="AR31" s="261" t="s">
        <v>393</v>
      </c>
    </row>
    <row r="32" spans="1:46" ht="27" customHeight="1" x14ac:dyDescent="0.2">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49" t="s">
        <v>411</v>
      </c>
      <c r="AL32" s="1150"/>
      <c r="AM32" s="1150"/>
      <c r="AN32" s="1151"/>
      <c r="AO32" s="293">
        <v>38906003</v>
      </c>
      <c r="AP32" s="293">
        <v>49904</v>
      </c>
      <c r="AQ32" s="294">
        <v>31345</v>
      </c>
      <c r="AR32" s="295">
        <v>59.2</v>
      </c>
    </row>
    <row r="33" spans="1:46" ht="13.5"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49" t="s">
        <v>412</v>
      </c>
      <c r="AL33" s="1150"/>
      <c r="AM33" s="1150"/>
      <c r="AN33" s="1151"/>
      <c r="AO33" s="293">
        <v>2040598</v>
      </c>
      <c r="AP33" s="293">
        <v>2617</v>
      </c>
      <c r="AQ33" s="294">
        <v>2339</v>
      </c>
      <c r="AR33" s="295">
        <v>11.9</v>
      </c>
    </row>
    <row r="34" spans="1:46" ht="27"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49" t="s">
        <v>413</v>
      </c>
      <c r="AL34" s="1150"/>
      <c r="AM34" s="1150"/>
      <c r="AN34" s="1151"/>
      <c r="AO34" s="293">
        <v>8029210</v>
      </c>
      <c r="AP34" s="293">
        <v>10299</v>
      </c>
      <c r="AQ34" s="294">
        <v>20945</v>
      </c>
      <c r="AR34" s="295">
        <v>-50.8</v>
      </c>
    </row>
    <row r="35" spans="1:46" ht="27" customHeight="1" x14ac:dyDescent="0.2">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49" t="s">
        <v>414</v>
      </c>
      <c r="AL35" s="1150"/>
      <c r="AM35" s="1150"/>
      <c r="AN35" s="1151"/>
      <c r="AO35" s="293">
        <v>13911042</v>
      </c>
      <c r="AP35" s="293">
        <v>17844</v>
      </c>
      <c r="AQ35" s="294">
        <v>9788</v>
      </c>
      <c r="AR35" s="295">
        <v>82.3</v>
      </c>
    </row>
    <row r="36" spans="1:46" ht="27" customHeight="1" x14ac:dyDescent="0.2">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49" t="s">
        <v>415</v>
      </c>
      <c r="AL36" s="1150"/>
      <c r="AM36" s="1150"/>
      <c r="AN36" s="1151"/>
      <c r="AO36" s="293">
        <v>14177</v>
      </c>
      <c r="AP36" s="293">
        <v>18</v>
      </c>
      <c r="AQ36" s="294">
        <v>145</v>
      </c>
      <c r="AR36" s="295">
        <v>-87.6</v>
      </c>
    </row>
    <row r="37" spans="1:46" ht="13.5" customHeight="1" x14ac:dyDescent="0.2">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49" t="s">
        <v>416</v>
      </c>
      <c r="AL37" s="1150"/>
      <c r="AM37" s="1150"/>
      <c r="AN37" s="1151"/>
      <c r="AO37" s="293">
        <v>320527</v>
      </c>
      <c r="AP37" s="293">
        <v>411</v>
      </c>
      <c r="AQ37" s="294">
        <v>1430</v>
      </c>
      <c r="AR37" s="295">
        <v>-71.3</v>
      </c>
    </row>
    <row r="38" spans="1:46" ht="27" customHeight="1" x14ac:dyDescent="0.2">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52" t="s">
        <v>417</v>
      </c>
      <c r="AL38" s="1153"/>
      <c r="AM38" s="1153"/>
      <c r="AN38" s="1154"/>
      <c r="AO38" s="296" t="s">
        <v>398</v>
      </c>
      <c r="AP38" s="296" t="s">
        <v>398</v>
      </c>
      <c r="AQ38" s="297">
        <v>1</v>
      </c>
      <c r="AR38" s="285" t="s">
        <v>398</v>
      </c>
      <c r="AS38" s="292"/>
    </row>
    <row r="39" spans="1:46" ht="13" x14ac:dyDescent="0.2">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52" t="s">
        <v>418</v>
      </c>
      <c r="AL39" s="1153"/>
      <c r="AM39" s="1153"/>
      <c r="AN39" s="1154"/>
      <c r="AO39" s="293">
        <v>-6707265</v>
      </c>
      <c r="AP39" s="293">
        <v>-8603</v>
      </c>
      <c r="AQ39" s="294">
        <v>-16549</v>
      </c>
      <c r="AR39" s="295">
        <v>-48</v>
      </c>
      <c r="AS39" s="292"/>
    </row>
    <row r="40" spans="1:46" ht="27" customHeight="1" x14ac:dyDescent="0.2">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49" t="s">
        <v>419</v>
      </c>
      <c r="AL40" s="1150"/>
      <c r="AM40" s="1150"/>
      <c r="AN40" s="1151"/>
      <c r="AO40" s="293">
        <v>-32951184</v>
      </c>
      <c r="AP40" s="293">
        <v>-42266</v>
      </c>
      <c r="AQ40" s="294">
        <v>-31989</v>
      </c>
      <c r="AR40" s="295">
        <v>32.1</v>
      </c>
      <c r="AS40" s="292"/>
    </row>
    <row r="41" spans="1:46" ht="13" x14ac:dyDescent="0.2">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155" t="s">
        <v>249</v>
      </c>
      <c r="AL41" s="1156"/>
      <c r="AM41" s="1156"/>
      <c r="AN41" s="1157"/>
      <c r="AO41" s="293">
        <v>23563108</v>
      </c>
      <c r="AP41" s="293">
        <v>30224</v>
      </c>
      <c r="AQ41" s="294">
        <v>17454</v>
      </c>
      <c r="AR41" s="295">
        <v>73.2</v>
      </c>
      <c r="AS41" s="292"/>
    </row>
    <row r="42" spans="1:46" ht="13" x14ac:dyDescent="0.2">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420</v>
      </c>
      <c r="AL42" s="243"/>
      <c r="AM42" s="243"/>
      <c r="AN42" s="243"/>
      <c r="AO42" s="243"/>
      <c r="AP42" s="243"/>
      <c r="AQ42" s="269"/>
      <c r="AR42" s="269"/>
      <c r="AS42" s="292"/>
    </row>
    <row r="43" spans="1:46" ht="13" x14ac:dyDescent="0.2">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ht="13" x14ac:dyDescent="0.2">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ht="13"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ht="13"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2">
      <c r="A47" s="302" t="s">
        <v>421</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ht="13" x14ac:dyDescent="0.2">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422</v>
      </c>
      <c r="AL48" s="303"/>
      <c r="AM48" s="303"/>
      <c r="AN48" s="303"/>
      <c r="AO48" s="303"/>
      <c r="AP48" s="303"/>
      <c r="AQ48" s="304"/>
      <c r="AR48" s="303"/>
    </row>
    <row r="49" spans="1:44" ht="13.5" customHeight="1" x14ac:dyDescent="0.2">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42" t="s">
        <v>389</v>
      </c>
      <c r="AN49" s="1144" t="s">
        <v>423</v>
      </c>
      <c r="AO49" s="1145"/>
      <c r="AP49" s="1145"/>
      <c r="AQ49" s="1145"/>
      <c r="AR49" s="1146"/>
    </row>
    <row r="50" spans="1:44" ht="13" x14ac:dyDescent="0.2">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43"/>
      <c r="AN50" s="309" t="s">
        <v>424</v>
      </c>
      <c r="AO50" s="310" t="s">
        <v>425</v>
      </c>
      <c r="AP50" s="311" t="s">
        <v>426</v>
      </c>
      <c r="AQ50" s="312" t="s">
        <v>427</v>
      </c>
      <c r="AR50" s="313" t="s">
        <v>428</v>
      </c>
    </row>
    <row r="51" spans="1:44" ht="13" x14ac:dyDescent="0.2">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429</v>
      </c>
      <c r="AL51" s="306"/>
      <c r="AM51" s="314">
        <v>56892196</v>
      </c>
      <c r="AN51" s="315">
        <v>71403</v>
      </c>
      <c r="AO51" s="316">
        <v>15.1</v>
      </c>
      <c r="AP51" s="317">
        <v>52897</v>
      </c>
      <c r="AQ51" s="318">
        <v>2.2999999999999998</v>
      </c>
      <c r="AR51" s="319">
        <v>12.8</v>
      </c>
    </row>
    <row r="52" spans="1:44" ht="13" x14ac:dyDescent="0.2">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430</v>
      </c>
      <c r="AM52" s="322">
        <v>19095138</v>
      </c>
      <c r="AN52" s="323">
        <v>23966</v>
      </c>
      <c r="AO52" s="324">
        <v>-3.1</v>
      </c>
      <c r="AP52" s="325">
        <v>27013</v>
      </c>
      <c r="AQ52" s="326">
        <v>1.3</v>
      </c>
      <c r="AR52" s="327">
        <v>-4.4000000000000004</v>
      </c>
    </row>
    <row r="53" spans="1:44" ht="13" x14ac:dyDescent="0.2">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431</v>
      </c>
      <c r="AL53" s="306"/>
      <c r="AM53" s="314">
        <v>43334330</v>
      </c>
      <c r="AN53" s="315">
        <v>54655</v>
      </c>
      <c r="AO53" s="316">
        <v>-23.5</v>
      </c>
      <c r="AP53" s="317">
        <v>54945</v>
      </c>
      <c r="AQ53" s="318">
        <v>3.9</v>
      </c>
      <c r="AR53" s="319">
        <v>-27.4</v>
      </c>
    </row>
    <row r="54" spans="1:44" ht="13" x14ac:dyDescent="0.2">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430</v>
      </c>
      <c r="AM54" s="322">
        <v>15693028</v>
      </c>
      <c r="AN54" s="323">
        <v>19793</v>
      </c>
      <c r="AO54" s="324">
        <v>-17.399999999999999</v>
      </c>
      <c r="AP54" s="325">
        <v>29293</v>
      </c>
      <c r="AQ54" s="326">
        <v>8.4</v>
      </c>
      <c r="AR54" s="327">
        <v>-25.8</v>
      </c>
    </row>
    <row r="55" spans="1:44" ht="13" x14ac:dyDescent="0.2">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432</v>
      </c>
      <c r="AL55" s="306"/>
      <c r="AM55" s="314">
        <v>55222205</v>
      </c>
      <c r="AN55" s="315">
        <v>70038</v>
      </c>
      <c r="AO55" s="316">
        <v>28.1</v>
      </c>
      <c r="AP55" s="317">
        <v>57132</v>
      </c>
      <c r="AQ55" s="318">
        <v>4</v>
      </c>
      <c r="AR55" s="319">
        <v>24.1</v>
      </c>
    </row>
    <row r="56" spans="1:44" ht="13" x14ac:dyDescent="0.2">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430</v>
      </c>
      <c r="AM56" s="322">
        <v>23705839</v>
      </c>
      <c r="AN56" s="323">
        <v>30066</v>
      </c>
      <c r="AO56" s="324">
        <v>51.9</v>
      </c>
      <c r="AP56" s="325">
        <v>30126</v>
      </c>
      <c r="AQ56" s="326">
        <v>2.8</v>
      </c>
      <c r="AR56" s="327">
        <v>49.1</v>
      </c>
    </row>
    <row r="57" spans="1:44" ht="13" x14ac:dyDescent="0.2">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433</v>
      </c>
      <c r="AL57" s="306"/>
      <c r="AM57" s="314">
        <v>46687767</v>
      </c>
      <c r="AN57" s="315">
        <v>59492</v>
      </c>
      <c r="AO57" s="316">
        <v>-15.1</v>
      </c>
      <c r="AP57" s="317">
        <v>58766</v>
      </c>
      <c r="AQ57" s="318">
        <v>2.9</v>
      </c>
      <c r="AR57" s="319">
        <v>-18</v>
      </c>
    </row>
    <row r="58" spans="1:44" ht="13" x14ac:dyDescent="0.2">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430</v>
      </c>
      <c r="AM58" s="322">
        <v>14866919</v>
      </c>
      <c r="AN58" s="323">
        <v>18944</v>
      </c>
      <c r="AO58" s="324">
        <v>-37</v>
      </c>
      <c r="AP58" s="325">
        <v>29363</v>
      </c>
      <c r="AQ58" s="326">
        <v>-2.5</v>
      </c>
      <c r="AR58" s="327">
        <v>-34.5</v>
      </c>
    </row>
    <row r="59" spans="1:44" ht="13" x14ac:dyDescent="0.2">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434</v>
      </c>
      <c r="AL59" s="306"/>
      <c r="AM59" s="314">
        <v>44210803</v>
      </c>
      <c r="AN59" s="315">
        <v>56709</v>
      </c>
      <c r="AO59" s="316">
        <v>-4.7</v>
      </c>
      <c r="AP59" s="317">
        <v>62482</v>
      </c>
      <c r="AQ59" s="318">
        <v>6.3</v>
      </c>
      <c r="AR59" s="319">
        <v>-11</v>
      </c>
    </row>
    <row r="60" spans="1:44" ht="13" x14ac:dyDescent="0.2">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430</v>
      </c>
      <c r="AM60" s="322">
        <v>15089333</v>
      </c>
      <c r="AN60" s="323">
        <v>19355</v>
      </c>
      <c r="AO60" s="324">
        <v>2.2000000000000002</v>
      </c>
      <c r="AP60" s="325">
        <v>34626</v>
      </c>
      <c r="AQ60" s="326">
        <v>17.899999999999999</v>
      </c>
      <c r="AR60" s="327">
        <v>-15.7</v>
      </c>
    </row>
    <row r="61" spans="1:44" ht="13" x14ac:dyDescent="0.2">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435</v>
      </c>
      <c r="AL61" s="328"/>
      <c r="AM61" s="329">
        <v>49269460</v>
      </c>
      <c r="AN61" s="330">
        <v>62459</v>
      </c>
      <c r="AO61" s="331">
        <v>0</v>
      </c>
      <c r="AP61" s="332">
        <v>57244</v>
      </c>
      <c r="AQ61" s="333">
        <v>3.9</v>
      </c>
      <c r="AR61" s="319">
        <v>-3.9</v>
      </c>
    </row>
    <row r="62" spans="1:44" ht="13" x14ac:dyDescent="0.2">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430</v>
      </c>
      <c r="AM62" s="322">
        <v>17690051</v>
      </c>
      <c r="AN62" s="323">
        <v>22425</v>
      </c>
      <c r="AO62" s="324">
        <v>-0.7</v>
      </c>
      <c r="AP62" s="325">
        <v>30084</v>
      </c>
      <c r="AQ62" s="326">
        <v>5.6</v>
      </c>
      <c r="AR62" s="327">
        <v>-6.3</v>
      </c>
    </row>
    <row r="63" spans="1:44" ht="13" x14ac:dyDescent="0.2">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ht="13" x14ac:dyDescent="0.2">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ht="13" x14ac:dyDescent="0.2">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ht="13" x14ac:dyDescent="0.2">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2">
      <c r="AK67" s="243"/>
      <c r="AL67" s="243"/>
      <c r="AM67" s="243"/>
      <c r="AN67" s="243"/>
      <c r="AO67" s="243"/>
      <c r="AP67" s="243"/>
      <c r="AQ67" s="243"/>
      <c r="AR67" s="243"/>
      <c r="AS67" s="243"/>
      <c r="AT67" s="243"/>
    </row>
    <row r="68" spans="1:46" ht="13.5" hidden="1" customHeight="1" x14ac:dyDescent="0.2">
      <c r="AK68" s="243"/>
      <c r="AL68" s="243"/>
      <c r="AM68" s="243"/>
      <c r="AN68" s="243"/>
      <c r="AO68" s="243"/>
      <c r="AP68" s="243"/>
      <c r="AQ68" s="243"/>
      <c r="AR68" s="243"/>
    </row>
    <row r="69" spans="1:46" ht="13.5" hidden="1" customHeight="1" x14ac:dyDescent="0.2">
      <c r="AK69" s="243"/>
      <c r="AL69" s="243"/>
      <c r="AM69" s="243"/>
      <c r="AN69" s="243"/>
      <c r="AO69" s="243"/>
      <c r="AP69" s="243"/>
      <c r="AQ69" s="243"/>
      <c r="AR69" s="243"/>
    </row>
    <row r="70" spans="1:46" ht="13" hidden="1" x14ac:dyDescent="0.2">
      <c r="AK70" s="243"/>
      <c r="AL70" s="243"/>
      <c r="AM70" s="243"/>
      <c r="AN70" s="243"/>
      <c r="AO70" s="243"/>
      <c r="AP70" s="243"/>
      <c r="AQ70" s="243"/>
      <c r="AR70" s="243"/>
    </row>
    <row r="71" spans="1:46" ht="13" hidden="1" x14ac:dyDescent="0.2">
      <c r="AK71" s="243"/>
      <c r="AL71" s="243"/>
      <c r="AM71" s="243"/>
      <c r="AN71" s="243"/>
      <c r="AO71" s="243"/>
      <c r="AP71" s="243"/>
      <c r="AQ71" s="243"/>
      <c r="AR71" s="243"/>
    </row>
    <row r="72" spans="1:46" ht="13" hidden="1" x14ac:dyDescent="0.2">
      <c r="AK72" s="243"/>
      <c r="AL72" s="243"/>
      <c r="AM72" s="243"/>
      <c r="AN72" s="243"/>
      <c r="AO72" s="243"/>
      <c r="AP72" s="243"/>
      <c r="AQ72" s="243"/>
      <c r="AR72" s="243"/>
    </row>
    <row r="73" spans="1:46" ht="13" hidden="1" x14ac:dyDescent="0.2">
      <c r="AK73" s="243"/>
      <c r="AL73" s="243"/>
      <c r="AM73" s="243"/>
      <c r="AN73" s="243"/>
      <c r="AO73" s="243"/>
      <c r="AP73" s="243"/>
      <c r="AQ73" s="243"/>
      <c r="AR73" s="243"/>
    </row>
  </sheetData>
  <sheetProtection algorithmName="SHA-512" hashValue="9KdR5+aBDvrwtIrBZkZySqnBMcl+gCsbB4uX9ANM9T3pevwlldy48gaNe5W0+zfb0VNhfTGRz0uDq4ZBDJCx4A==" saltValue="HZWbgJcZeisWI+ZyVoSqlQ==" spinCount="100000" sheet="1" objects="1" scenarios="1"/>
  <customSheetViews>
    <customSheetView guid="{429B5E3C-36D8-432F-89F2-0994BE4DD319}" scale="7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H1" zoomScale="70" zoomScaleNormal="70" zoomScaleSheetLayoutView="55" workbookViewId="0">
      <selection activeCell="G58" sqref="G58"/>
    </sheetView>
  </sheetViews>
  <sheetFormatPr defaultColWidth="0" defaultRowHeight="13.5" customHeight="1" zeroHeight="1" x14ac:dyDescent="0.2"/>
  <cols>
    <col min="1" max="125" width="2.453125" style="241" customWidth="1"/>
    <col min="126" max="16384" width="9" style="240" hidden="1"/>
  </cols>
  <sheetData>
    <row r="1" spans="2:125"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ht="13" x14ac:dyDescent="0.2">
      <c r="B2" s="240"/>
      <c r="DG2" s="240"/>
    </row>
    <row r="3" spans="2:125" ht="13"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ht="13" x14ac:dyDescent="0.2"/>
    <row r="5" spans="2:125" ht="13" x14ac:dyDescent="0.2"/>
    <row r="6" spans="2:125" ht="13" x14ac:dyDescent="0.2"/>
    <row r="7" spans="2:125" ht="13" x14ac:dyDescent="0.2"/>
    <row r="8" spans="2:125" ht="13" x14ac:dyDescent="0.2"/>
    <row r="9" spans="2:125" ht="13" x14ac:dyDescent="0.2">
      <c r="DU9" s="24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0"/>
    </row>
    <row r="18" spans="125:125" ht="13" x14ac:dyDescent="0.2"/>
    <row r="19" spans="125:125" ht="13" x14ac:dyDescent="0.2"/>
    <row r="20" spans="125:125" ht="13" x14ac:dyDescent="0.2">
      <c r="DU20" s="240"/>
    </row>
    <row r="21" spans="125:125" ht="13" x14ac:dyDescent="0.2">
      <c r="DU21" s="24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0"/>
    </row>
    <row r="29" spans="125:125" ht="13" x14ac:dyDescent="0.2"/>
    <row r="30" spans="125:125" ht="13" x14ac:dyDescent="0.2"/>
    <row r="31" spans="125:125" ht="13" x14ac:dyDescent="0.2"/>
    <row r="32" spans="125:125" ht="13" x14ac:dyDescent="0.2"/>
    <row r="33" spans="2:125" ht="13" x14ac:dyDescent="0.2">
      <c r="B33" s="240"/>
      <c r="G33" s="240"/>
      <c r="I33" s="240"/>
    </row>
    <row r="34" spans="2:125" ht="13" x14ac:dyDescent="0.2">
      <c r="C34" s="240"/>
      <c r="P34" s="240"/>
      <c r="DE34" s="240"/>
      <c r="DH34" s="240"/>
    </row>
    <row r="35" spans="2:125" ht="13" x14ac:dyDescent="0.2">
      <c r="D35" s="240"/>
      <c r="E35" s="240"/>
      <c r="DG35" s="240"/>
      <c r="DJ35" s="240"/>
      <c r="DP35" s="240"/>
      <c r="DQ35" s="240"/>
      <c r="DR35" s="240"/>
      <c r="DS35" s="240"/>
      <c r="DT35" s="240"/>
      <c r="DU35" s="240"/>
    </row>
    <row r="36" spans="2:125" ht="13" x14ac:dyDescent="0.2">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ht="13" x14ac:dyDescent="0.2">
      <c r="DU37" s="240"/>
    </row>
    <row r="38" spans="2:125" ht="13" x14ac:dyDescent="0.2">
      <c r="DT38" s="240"/>
      <c r="DU38" s="240"/>
    </row>
    <row r="39" spans="2:125" ht="13" x14ac:dyDescent="0.2"/>
    <row r="40" spans="2:125" ht="13" x14ac:dyDescent="0.2">
      <c r="DH40" s="240"/>
    </row>
    <row r="41" spans="2:125" ht="13" x14ac:dyDescent="0.2">
      <c r="DE41" s="240"/>
    </row>
    <row r="42" spans="2:125" ht="13" x14ac:dyDescent="0.2">
      <c r="DG42" s="240"/>
      <c r="DJ42" s="240"/>
    </row>
    <row r="43" spans="2:125" ht="13" x14ac:dyDescent="0.2">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ht="13" x14ac:dyDescent="0.2">
      <c r="DU44" s="240"/>
    </row>
    <row r="45" spans="2:125" ht="13" x14ac:dyDescent="0.2"/>
    <row r="46" spans="2:125" ht="13" x14ac:dyDescent="0.2"/>
    <row r="47" spans="2:125" ht="13" x14ac:dyDescent="0.2"/>
    <row r="48" spans="2:125" ht="13" x14ac:dyDescent="0.2">
      <c r="DT48" s="240"/>
      <c r="DU48" s="240"/>
    </row>
    <row r="49" spans="120:125" ht="13" x14ac:dyDescent="0.2">
      <c r="DU49" s="240"/>
    </row>
    <row r="50" spans="120:125" ht="13" x14ac:dyDescent="0.2">
      <c r="DU50" s="240"/>
    </row>
    <row r="51" spans="120:125" ht="13" x14ac:dyDescent="0.2">
      <c r="DP51" s="240"/>
      <c r="DQ51" s="240"/>
      <c r="DR51" s="240"/>
      <c r="DS51" s="240"/>
      <c r="DT51" s="240"/>
      <c r="DU51" s="240"/>
    </row>
    <row r="52" spans="120:125" ht="13" x14ac:dyDescent="0.2"/>
    <row r="53" spans="120:125" ht="13" x14ac:dyDescent="0.2"/>
    <row r="54" spans="120:125" ht="13" x14ac:dyDescent="0.2">
      <c r="DU54" s="240"/>
    </row>
    <row r="55" spans="120:125" ht="13" x14ac:dyDescent="0.2"/>
    <row r="56" spans="120:125" ht="13" x14ac:dyDescent="0.2"/>
    <row r="57" spans="120:125" ht="13" x14ac:dyDescent="0.2"/>
    <row r="58" spans="120:125" ht="13" x14ac:dyDescent="0.2">
      <c r="DU58" s="240"/>
    </row>
    <row r="59" spans="120:125" ht="13" x14ac:dyDescent="0.2"/>
    <row r="60" spans="120:125" ht="13" x14ac:dyDescent="0.2"/>
    <row r="61" spans="120:125" ht="13" x14ac:dyDescent="0.2"/>
    <row r="62" spans="120:125" ht="13" x14ac:dyDescent="0.2"/>
    <row r="63" spans="120:125" ht="13" x14ac:dyDescent="0.2">
      <c r="DU63" s="240"/>
    </row>
    <row r="64" spans="120:125" ht="13" x14ac:dyDescent="0.2">
      <c r="DT64" s="240"/>
      <c r="DU64" s="240"/>
    </row>
    <row r="65" spans="123:125" ht="13" x14ac:dyDescent="0.2"/>
    <row r="66" spans="123:125" ht="13" x14ac:dyDescent="0.2"/>
    <row r="67" spans="123:125" ht="13" x14ac:dyDescent="0.2"/>
    <row r="68" spans="123:125" ht="13" x14ac:dyDescent="0.2"/>
    <row r="69" spans="123:125" ht="13" x14ac:dyDescent="0.2">
      <c r="DS69" s="240"/>
      <c r="DT69" s="240"/>
      <c r="DU69" s="24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0"/>
    </row>
    <row r="83" spans="116:125" ht="13" x14ac:dyDescent="0.2">
      <c r="DM83" s="240"/>
      <c r="DN83" s="240"/>
      <c r="DO83" s="240"/>
      <c r="DP83" s="240"/>
      <c r="DQ83" s="240"/>
      <c r="DR83" s="240"/>
      <c r="DS83" s="240"/>
      <c r="DT83" s="240"/>
      <c r="DU83" s="240"/>
    </row>
    <row r="84" spans="116:125" ht="13" x14ac:dyDescent="0.2"/>
    <row r="85" spans="116:125" ht="13" x14ac:dyDescent="0.2"/>
    <row r="86" spans="116:125" ht="13" x14ac:dyDescent="0.2"/>
    <row r="87" spans="116:125" ht="13" x14ac:dyDescent="0.2"/>
    <row r="88" spans="116:125" ht="13" x14ac:dyDescent="0.2">
      <c r="DU88" s="24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0"/>
      <c r="DT94" s="240"/>
      <c r="DU94" s="240"/>
    </row>
    <row r="95" spans="116:125" ht="13.5" customHeight="1" x14ac:dyDescent="0.2">
      <c r="DU95" s="24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0"/>
    </row>
    <row r="102" spans="124:125" ht="13.5" customHeight="1" x14ac:dyDescent="0.2"/>
    <row r="103" spans="124:125" ht="13.5" customHeight="1" x14ac:dyDescent="0.2"/>
    <row r="104" spans="124:125" ht="13.5" customHeight="1" x14ac:dyDescent="0.2">
      <c r="DT104" s="240"/>
      <c r="DU104" s="24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0" t="s">
        <v>437</v>
      </c>
    </row>
    <row r="120" spans="125:125" ht="13.5" hidden="1" customHeight="1" x14ac:dyDescent="0.2"/>
    <row r="121" spans="125:125" ht="13.5" hidden="1" customHeight="1" x14ac:dyDescent="0.2">
      <c r="DU121" s="240"/>
    </row>
  </sheetData>
  <sheetProtection algorithmName="SHA-512" hashValue="pxPxBU7nR5NtAyldGRuORGXuGdd6JvKgeZ03O+fXzagHBMKHGkHOfKaIObMKwRRa7VZ43Nt4aU1GLQlFpcBqrg==" saltValue="uhI8FnzUmwuIN9UuHBy+Gw==" spinCount="100000" sheet="1" objects="1" scenarios="1"/>
  <dataConsolidate/>
  <customSheetViews>
    <customSheetView guid="{429B5E3C-36D8-432F-89F2-0994BE4DD319}" scale="55"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 zoomScale="70" zoomScaleNormal="70" zoomScaleSheetLayoutView="55" workbookViewId="0">
      <selection activeCell="G58" sqref="G58"/>
    </sheetView>
  </sheetViews>
  <sheetFormatPr defaultColWidth="0" defaultRowHeight="13.5" customHeight="1" zeroHeight="1" x14ac:dyDescent="0.2"/>
  <cols>
    <col min="1" max="125" width="2.453125" style="241" customWidth="1"/>
    <col min="126" max="142" width="0" style="240" hidden="1" customWidth="1"/>
    <col min="143"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 x14ac:dyDescent="0.2">
      <c r="B2" s="240"/>
      <c r="T2" s="240"/>
    </row>
    <row r="3" spans="1:125"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0"/>
      <c r="G33" s="240"/>
      <c r="I33" s="240"/>
    </row>
    <row r="34" spans="2:125" ht="13" x14ac:dyDescent="0.2">
      <c r="C34" s="240"/>
      <c r="P34" s="240"/>
      <c r="R34" s="240"/>
      <c r="U34" s="240"/>
    </row>
    <row r="35" spans="2:125" ht="13" x14ac:dyDescent="0.2">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ht="13" x14ac:dyDescent="0.2">
      <c r="F36" s="240"/>
      <c r="H36" s="240"/>
      <c r="J36" s="240"/>
      <c r="K36" s="240"/>
      <c r="L36" s="240"/>
      <c r="M36" s="240"/>
      <c r="N36" s="240"/>
      <c r="O36" s="240"/>
      <c r="Q36" s="240"/>
      <c r="S36" s="240"/>
      <c r="V36" s="240"/>
    </row>
    <row r="37" spans="2:125" ht="13" x14ac:dyDescent="0.2"/>
    <row r="38" spans="2:125" ht="13" x14ac:dyDescent="0.2"/>
    <row r="39" spans="2:125" ht="13" x14ac:dyDescent="0.2"/>
    <row r="40" spans="2:125" ht="13" x14ac:dyDescent="0.2">
      <c r="U40" s="240"/>
    </row>
    <row r="41" spans="2:125" ht="13" x14ac:dyDescent="0.2">
      <c r="R41" s="240"/>
    </row>
    <row r="42" spans="2:125" ht="13" x14ac:dyDescent="0.2">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ht="13" x14ac:dyDescent="0.2">
      <c r="Q43" s="240"/>
      <c r="S43" s="240"/>
      <c r="V43" s="24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438</v>
      </c>
    </row>
  </sheetData>
  <sheetProtection algorithmName="SHA-512" hashValue="ukbfaJ695MWM5gej78YuY0LmcEV5A1Xq7p1YJUt/EXZKTpX4UqLmtrdzwrQVU7e6bWCe+BEx34DoJToF9LX0/w==" saltValue="zRmTH7k2k3fKHzoD0eFEsQ==" spinCount="100000" sheet="1" objects="1" scenarios="1"/>
  <dataConsolidate/>
  <customSheetViews>
    <customSheetView guid="{429B5E3C-36D8-432F-89F2-0994BE4DD319}" scale="55"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G58" sqref="G5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439</v>
      </c>
      <c r="G46" s="8" t="s">
        <v>440</v>
      </c>
      <c r="H46" s="8" t="s">
        <v>441</v>
      </c>
      <c r="I46" s="8" t="s">
        <v>442</v>
      </c>
      <c r="J46" s="9" t="s">
        <v>443</v>
      </c>
    </row>
    <row r="47" spans="2:10" ht="57.75" customHeight="1" x14ac:dyDescent="0.2">
      <c r="B47" s="10"/>
      <c r="C47" s="1168" t="s">
        <v>3</v>
      </c>
      <c r="D47" s="1168"/>
      <c r="E47" s="1169"/>
      <c r="F47" s="11">
        <v>0.8</v>
      </c>
      <c r="G47" s="12">
        <v>0.87</v>
      </c>
      <c r="H47" s="12">
        <v>1.97</v>
      </c>
      <c r="I47" s="12">
        <v>1.49</v>
      </c>
      <c r="J47" s="13">
        <v>3.79</v>
      </c>
    </row>
    <row r="48" spans="2:10" ht="57.75" customHeight="1" x14ac:dyDescent="0.2">
      <c r="B48" s="14"/>
      <c r="C48" s="1170" t="s">
        <v>4</v>
      </c>
      <c r="D48" s="1170"/>
      <c r="E48" s="1171"/>
      <c r="F48" s="15">
        <v>1.35</v>
      </c>
      <c r="G48" s="16">
        <v>2.08</v>
      </c>
      <c r="H48" s="16">
        <v>1.72</v>
      </c>
      <c r="I48" s="16">
        <v>1.53</v>
      </c>
      <c r="J48" s="17">
        <v>3.1</v>
      </c>
    </row>
    <row r="49" spans="2:10" ht="57.75" customHeight="1" thickBot="1" x14ac:dyDescent="0.25">
      <c r="B49" s="18"/>
      <c r="C49" s="1172" t="s">
        <v>5</v>
      </c>
      <c r="D49" s="1172"/>
      <c r="E49" s="1173"/>
      <c r="F49" s="19">
        <v>0.14000000000000001</v>
      </c>
      <c r="G49" s="20">
        <v>0.83</v>
      </c>
      <c r="H49" s="20">
        <v>0.73</v>
      </c>
      <c r="I49" s="20" t="s">
        <v>444</v>
      </c>
      <c r="J49" s="21">
        <v>3.99</v>
      </c>
    </row>
    <row r="50" spans="2:10" ht="13" x14ac:dyDescent="0.2"/>
  </sheetData>
  <sheetProtection algorithmName="SHA-512" hashValue="oZrgS4hXs7EKYPdaCQ3gPI51UjypQtj9Cs2TTYrhgTb2fvv05JJZ8O1y6mIVegmxT5Ts/ytsN+gLYzmlf5QhVQ==" saltValue="eXXLljxre/WQ1fBGtM1T+w==" spinCount="100000" sheet="1" objects="1" scenarios="1"/>
  <customSheetViews>
    <customSheetView guid="{429B5E3C-36D8-432F-89F2-0994BE4DD319}" scale="55"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2023-03-13T01:43:51Z</cp:lastPrinted>
  <dcterms:created xsi:type="dcterms:W3CDTF">2023-02-20T04:57:11Z</dcterms:created>
  <dcterms:modified xsi:type="dcterms:W3CDTF">2023-09-29T08:10:25Z</dcterms:modified>
  <cp:category/>
</cp:coreProperties>
</file>