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M:\04_調査統計係\【検討中】フォルダ\◆地方財政状況調査関係資料\05_財政状況資料集\R03決算_財政状況資料集\10 ９月公表分（２回目）\02 指定都市\"/>
    </mc:Choice>
  </mc:AlternateContent>
  <xr:revisionPtr revIDLastSave="0" documentId="13_ncr:1_{52476AB2-446E-4EC7-899B-ACE1DB5ACC41}" xr6:coauthVersionLast="36" xr6:coauthVersionMax="36" xr10:uidLastSave="{00000000-0000-0000-0000-000000000000}"/>
  <bookViews>
    <workbookView xWindow="0" yWindow="0" windowWidth="15360" windowHeight="764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U38" i="10"/>
  <c r="C38" i="10"/>
  <c r="BE37" i="10"/>
  <c r="BE36" i="10"/>
  <c r="BE35" i="10"/>
  <c r="C35" i="10"/>
  <c r="C36" i="10" s="1"/>
  <c r="C34" i="10"/>
  <c r="C37" i="10" l="1"/>
  <c r="U34" i="10"/>
  <c r="U35" i="10" s="1"/>
  <c r="U36" i="10" s="1"/>
  <c r="U37" i="10" s="1"/>
  <c r="AM34" i="10"/>
  <c r="AM35" i="10" s="1"/>
  <c r="AM36" i="10" s="1"/>
  <c r="AM37" i="10" s="1"/>
  <c r="AM38"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<sst xmlns="http://schemas.openxmlformats.org/spreadsheetml/2006/main" count="1636" uniqueCount="661">
  <si>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</si>
  <si>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</si>
  <si>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</si>
  <si>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</si>
  <si>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</si>
  <si>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</si>
  <si>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</si>
  <si>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</si>
  <si>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</si>
  <si>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</si>
  <si>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</si>
  <si>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</si>
  <si>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</si>
  <si>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</si>
  <si>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</si>
  <si>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</si>
  <si>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</si>
  <si>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</si>
  <si>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</si>
  <si>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</si>
  <si>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</si>
  <si>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</si>
  <si>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</si>
  <si>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</si>
  <si>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</si>
  <si>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</si>
  <si>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</si>
  <si>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</si>
  <si>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</si>
  <si>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</si>
  <si>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</si>
  <si>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</si>
  <si>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</si>
  <si>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</si>
  <si>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</si>
  <si>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</si>
  <si>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</si>
  <si>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</si>
  <si>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</si>
  <si>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</si>
  <si>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</si>
  <si>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</si>
  <si>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</si>
  <si>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</si>
  <si>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</si>
  <si>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</si>
  <si>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</si>
  <si>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</si>
  <si>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</si>
  <si>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</si>
  <si>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</si>
  <si>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</si>
  <si>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</si>
  <si>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</si>
  <si>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</si>
  <si>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</si>
  <si>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</si>
  <si>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</si>
  <si>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</si>
  <si>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</si>
  <si>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</si>
  <si>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</si>
  <si>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</si>
  <si>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</si>
  <si>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</si>
  <si>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</si>
  <si>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</si>
  <si>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</si>
  <si>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</si>
  <si>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</si>
  <si>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</si>
  <si>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</si>
  <si>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</si>
  <si>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</si>
  <si>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</si>
  <si>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</si>
  <si>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</si>
  <si>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</si>
  <si>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</si>
  <si>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</si>
  <si>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</si>
  <si>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</si>
  <si>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</si>
  <si>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</si>
  <si>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</si>
  <si>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政令指定都市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</si>
  <si>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</si>
  <si>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</si>
  <si>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</si>
  <si>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</si>
  <si>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</si>
  <si>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</si>
  <si>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</si>
  <si>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</si>
  <si>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</si>
  <si>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</si>
  <si>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</si>
  <si>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</si>
  <si>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大阪市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</si>
  <si>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</si>
  <si>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</si>
  <si>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</si>
  <si>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</si>
  <si>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</si>
  <si>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</si>
  <si>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</si>
  <si>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</si>
  <si>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</si>
  <si>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</si>
  <si>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</si>
  <si>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</si>
  <si>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</si>
  <si>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</si>
  <si>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</si>
  <si>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</si>
  <si>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</si>
  <si>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</si>
  <si>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</si>
  <si>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</si>
  <si>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</si>
  <si>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</si>
  <si>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</si>
  <si>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</si>
  <si>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</si>
  <si>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</si>
  <si>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</si>
  <si>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</si>
  <si>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</si>
  <si>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</si>
  <si>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</si>
  <si>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</si>
  <si>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</si>
  <si>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</si>
  <si>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</si>
  <si>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</si>
  <si>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</si>
  <si>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</si>
  <si>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</si>
  <si>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</si>
  <si>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</si>
  <si>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</si>
  <si>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</si>
  <si>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</si>
  <si>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</si>
  <si>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</si>
  <si>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</si>
  <si>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</si>
  <si>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</si>
  <si>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</si>
  <si>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</si>
  <si>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</si>
  <si>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</si>
  <si>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</si>
  <si>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</si>
  <si>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</si>
  <si>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</si>
  <si>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</si>
  <si>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</si>
  <si>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</si>
  <si>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</si>
  <si>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</si>
  <si>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</si>
  <si>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</si>
  <si>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</si>
  <si>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</si>
  <si>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</si>
  <si>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</si>
  <si>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</si>
  <si>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</si>
  <si>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</si>
  <si>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</si>
  <si>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</si>
  <si>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</si>
  <si>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</si>
  <si>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</si>
  <si>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</si>
  <si>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</si>
  <si>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</si>
  <si>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</si>
  <si>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</si>
  <si>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</si>
  <si>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</si>
  <si>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</si>
  <si>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</si>
  <si>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</si>
  <si>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</si>
  <si>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</si>
  <si>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</si>
  <si>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</si>
  <si>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</si>
  <si>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</si>
  <si>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</si>
  <si>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</si>
  <si>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</si>
  <si>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</si>
  <si>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</si>
  <si>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</si>
  <si>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</si>
  <si>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</si>
  <si>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</si>
  <si>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</si>
  <si>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</si>
  <si>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</si>
  <si>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</si>
  <si>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</si>
  <si>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</si>
  <si>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</si>
  <si>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</si>
  <si>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</si>
  <si>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</si>
  <si>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</si>
  <si>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</si>
  <si>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</si>
  <si>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</si>
  <si>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</si>
  <si>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大阪府大阪市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</si>
  <si>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</si>
  <si>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</si>
  <si>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</si>
  <si>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</si>
  <si>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</si>
  <si>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</si>
  <si>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</si>
  <si>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</si>
  <si>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</si>
  <si>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</si>
  <si>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</si>
  <si>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</si>
  <si>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</si>
  <si>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</si>
  <si>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</si>
  <si>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</si>
  <si>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</si>
  <si>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</si>
  <si>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</si>
  <si>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</si>
  <si>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</si>
  <si>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</si>
  <si>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</si>
  <si>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</si>
  <si>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</si>
  <si>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</si>
  <si>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</si>
  <si>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</si>
  <si>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</si>
  <si>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</si>
  <si>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</si>
  <si>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</si>
  <si>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</si>
  <si>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</si>
  <si>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</si>
  <si>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</si>
  <si>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</si>
  <si>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</si>
  <si>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</si>
  <si>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</si>
  <si>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</si>
  <si>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</si>
  <si>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</si>
  <si>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</si>
  <si>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</si>
  <si>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</si>
  <si>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</si>
  <si>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</si>
  <si>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</si>
  <si>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</si>
  <si>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</si>
  <si>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</si>
  <si>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</si>
  <si>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</si>
  <si>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</si>
  <si>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</si>
  <si>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</si>
  <si>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</si>
  <si>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</si>
  <si>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</si>
  <si>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</si>
  <si>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</si>
  <si>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</si>
  <si>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</si>
  <si>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</si>
  <si>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</si>
  <si>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</si>
  <si>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</si>
  <si>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</si>
  <si>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</si>
  <si>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</si>
  <si>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</si>
  <si>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</si>
  <si>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</si>
  <si>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</si>
  <si>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</si>
  <si>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</si>
  <si>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</si>
  <si>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</si>
  <si>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</si>
  <si>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</si>
  <si>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</si>
  <si>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</si>
  <si>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</si>
  <si>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</si>
  <si>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</si>
  <si>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</si>
  <si>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</si>
  <si>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</si>
  <si>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</si>
  <si>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</si>
  <si>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</si>
  <si>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</si>
  <si>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</si>
  <si>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</si>
  <si>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</si>
  <si>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</si>
  <si>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</si>
  <si>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</si>
  <si>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</si>
  <si>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</si>
  <si>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</si>
  <si>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</si>
  <si>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</si>
  <si>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</si>
  <si>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</si>
  <si>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</si>
  <si>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</si>
  <si>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</si>
  <si>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</si>
  <si>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</si>
  <si>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</si>
  <si>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</si>
  <si>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</si>
  <si>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</si>
  <si>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</si>
  <si>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</si>
  <si>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</si>
  <si>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</si>
  <si>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</si>
  <si>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</si>
  <si>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</si>
  <si>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</si>
  <si>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</si>
  <si>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</si>
  <si>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交通</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</si>
  <si>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</si>
  <si>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</si>
  <si>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</si>
  <si>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</si>
  <si>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</si>
  <si>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</si>
  <si>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</si>
  <si>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</si>
  <si>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</si>
  <si>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</si>
  <si>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</si>
  <si>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</si>
  <si>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</si>
  <si>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</si>
  <si>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</si>
  <si>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</si>
  <si>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</si>
  <si>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</si>
  <si>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</si>
  <si>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</si>
  <si>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</si>
  <si>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</si>
  <si>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</si>
  <si>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</si>
  <si>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</si>
  <si>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</si>
  <si>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</si>
  <si>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</si>
  <si>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</si>
  <si>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大阪府大阪市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</si>
  <si>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</si>
  <si>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</si>
  <si>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</si>
  <si>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</si>
  <si>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</si>
  <si>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</si>
  <si>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</si>
  <si>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</si>
  <si>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</si>
  <si>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</si>
  <si>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</si>
  <si>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</si>
  <si>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</si>
  <si>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</si>
  <si>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</si>
  <si>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</si>
  <si>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</si>
  <si>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</si>
  <si>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</si>
  <si>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</si>
  <si>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母子父子寡婦福祉貸付資金会計</t>
    <phoneticPr fontId="5"/>
  </si>
  <si>
    <t>心身障害者扶養共済事業会計</t>
    <phoneticPr fontId="5"/>
  </si>
  <si>
    <t>-</t>
    <phoneticPr fontId="5"/>
  </si>
  <si>
    <t>公債費会計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</si>
  <si>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</si>
  <si>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</si>
  <si>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</si>
  <si>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</si>
  <si>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</si>
  <si>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</si>
  <si>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</si>
  <si>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</si>
  <si>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</si>
  <si>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</si>
  <si>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</si>
  <si>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</si>
  <si>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</si>
  <si>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</si>
  <si>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駐車場事業会計</t>
    <phoneticPr fontId="5"/>
  </si>
  <si>
    <t>-</t>
    <phoneticPr fontId="5"/>
  </si>
  <si>
    <t>国民健康保険事業会計</t>
    <phoneticPr fontId="5"/>
  </si>
  <si>
    <t>介護保険事業会計</t>
    <phoneticPr fontId="5"/>
  </si>
  <si>
    <t>後期高齢者医療事業会計</t>
    <phoneticPr fontId="5"/>
  </si>
  <si>
    <t>水道事業会計</t>
    <phoneticPr fontId="5"/>
  </si>
  <si>
    <t>工業用水道事業会計</t>
    <phoneticPr fontId="5"/>
  </si>
  <si>
    <t>中央卸売市場事業会計</t>
    <phoneticPr fontId="5"/>
  </si>
  <si>
    <t>下水道事業会計</t>
    <phoneticPr fontId="5"/>
  </si>
  <si>
    <t>港営事業会計</t>
    <phoneticPr fontId="5"/>
  </si>
  <si>
    <t>食肉市場事業会計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</si>
  <si>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</si>
  <si>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</si>
  <si>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</si>
  <si>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</si>
  <si>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</si>
  <si>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</si>
  <si>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</si>
  <si>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</si>
  <si>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</si>
  <si>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</si>
  <si>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</si>
  <si>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</si>
  <si>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</si>
  <si>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</si>
  <si>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</si>
  <si>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</si>
  <si>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</si>
  <si>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</si>
  <si>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</si>
  <si>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</si>
  <si>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</si>
  <si>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</si>
  <si>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</si>
  <si>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</si>
  <si>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</si>
  <si>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</si>
  <si>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</si>
  <si>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</si>
  <si>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</si>
  <si>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</si>
  <si>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</si>
  <si>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</si>
  <si>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</si>
  <si>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</si>
  <si>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</si>
  <si>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</si>
  <si>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</si>
  <si>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</si>
  <si>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</si>
  <si>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</si>
  <si>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</si>
  <si>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</si>
  <si>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</si>
  <si>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</si>
  <si>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</si>
  <si>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</si>
  <si>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</si>
  <si>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</si>
  <si>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</si>
  <si>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</si>
  <si>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</si>
  <si>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</si>
  <si>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</si>
  <si>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</si>
  <si>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</si>
  <si>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</si>
  <si>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</si>
  <si>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</si>
  <si>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</si>
  <si>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</si>
  <si>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</si>
  <si>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</si>
  <si>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中央卸売市場事業会計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</si>
  <si>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</si>
  <si>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食肉市場事業会計</t>
    <phoneticPr fontId="5"/>
  </si>
  <si>
    <t>-</t>
    <phoneticPr fontId="5"/>
  </si>
  <si>
    <t>(Ｆ)</t>
    <phoneticPr fontId="5"/>
  </si>
  <si>
    <t>水道事業会計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</si>
  <si>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</si>
  <si>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</si>
  <si>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</si>
  <si>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</si>
  <si>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</si>
  <si>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</si>
  <si>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</si>
  <si>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</si>
  <si>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</si>
  <si>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</si>
  <si>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</si>
  <si>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</si>
  <si>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</si>
  <si>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</si>
  <si>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</si>
  <si>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</si>
  <si>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</si>
  <si>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</si>
  <si>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</si>
  <si>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</si>
  <si>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</si>
  <si>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</si>
  <si>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</si>
  <si>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</si>
  <si>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</si>
  <si>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</si>
  <si>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</si>
  <si>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</si>
  <si>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</si>
  <si>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</si>
  <si>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</si>
  <si>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</si>
  <si>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</si>
  <si>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</si>
  <si>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</si>
  <si>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</si>
  <si>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</si>
  <si>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</si>
  <si>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</si>
  <si>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</si>
  <si>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</si>
  <si>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</si>
  <si>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</si>
  <si>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</si>
  <si>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</si>
  <si>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</si>
  <si>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</si>
  <si>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</si>
  <si>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</si>
  <si>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</si>
  <si>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</si>
  <si>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</si>
  <si>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</si>
  <si>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</si>
  <si>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</si>
  <si>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</si>
  <si>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</si>
  <si>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</si>
  <si>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</si>
  <si>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</si>
  <si>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</si>
  <si>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</si>
  <si>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</si>
  <si>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</si>
  <si>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</si>
  <si>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</si>
  <si>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</si>
  <si>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</si>
  <si>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</si>
  <si>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</si>
  <si>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</si>
  <si>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</si>
  <si>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</si>
  <si>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</si>
  <si>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</si>
  <si>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</si>
  <si>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</si>
  <si>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</si>
  <si>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</si>
  <si>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</si>
  <si>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</si>
  <si>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</si>
  <si>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</si>
  <si>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</si>
  <si>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</si>
  <si>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</si>
  <si>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0.42</t>
  </si>
  <si>
    <t>▲ 0.30</t>
  </si>
  <si>
    <t>下水道事業会計</t>
  </si>
  <si>
    <t>一般会計</t>
  </si>
  <si>
    <t>水道事業会計</t>
  </si>
  <si>
    <t>中央卸売市場事業会計</t>
  </si>
  <si>
    <t>工業用水道事業会計</t>
  </si>
  <si>
    <t>国民健康保険事業会計</t>
  </si>
  <si>
    <t>後期高齢者医療事業会計</t>
  </si>
  <si>
    <t>介護保険事業会計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</si>
  <si>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</si>
  <si>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</si>
  <si>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</si>
  <si>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</si>
  <si>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</si>
  <si>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</si>
  <si>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</si>
  <si>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</si>
  <si>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phoneticPr fontId="2"/>
  </si>
  <si>
    <t>法適用企業</t>
  </si>
  <si>
    <t>法非適用企業</t>
  </si>
  <si>
    <t>関西広域連合</t>
    <rPh sb="0" eb="2">
      <t>カンサイ</t>
    </rPh>
    <rPh sb="2" eb="4">
      <t>コウイキ</t>
    </rPh>
    <rPh sb="4" eb="6">
      <t>レンゴウ</t>
    </rPh>
    <phoneticPr fontId="5"/>
  </si>
  <si>
    <t>大阪府後期高齢者医療広域連合（一般会計）</t>
  </si>
  <si>
    <t>大阪府後期高齢者医療広域連合（後期高齢者医療特別会計）</t>
  </si>
  <si>
    <t xml:space="preserve">淀川左岸水防事務組合  </t>
    <rPh sb="2" eb="3">
      <t>ヒダリ</t>
    </rPh>
    <phoneticPr fontId="5"/>
  </si>
  <si>
    <t>淀川右岸水防事務組合</t>
    <rPh sb="2" eb="3">
      <t>ミギ</t>
    </rPh>
    <phoneticPr fontId="5"/>
  </si>
  <si>
    <t>大和川右岸水防事務組合</t>
    <rPh sb="0" eb="3">
      <t>ヤマトガワ</t>
    </rPh>
    <rPh sb="3" eb="4">
      <t>ミギ</t>
    </rPh>
    <phoneticPr fontId="5"/>
  </si>
  <si>
    <t>大阪広域環境施設組合</t>
    <rPh sb="0" eb="2">
      <t>オオサカ</t>
    </rPh>
    <rPh sb="2" eb="4">
      <t>コウイキ</t>
    </rPh>
    <rPh sb="4" eb="6">
      <t>カンキョウ</t>
    </rPh>
    <rPh sb="6" eb="8">
      <t>シセツ</t>
    </rPh>
    <rPh sb="8" eb="10">
      <t>クミアイ</t>
    </rPh>
    <phoneticPr fontId="3"/>
  </si>
  <si>
    <t>大阪市高速電気軌道（株）</t>
  </si>
  <si>
    <t>（株）大阪メトロサービス</t>
  </si>
  <si>
    <t>大阪地下街（株）</t>
  </si>
  <si>
    <t>（株）大阪メトロアドエラ</t>
  </si>
  <si>
    <t>ＴＵＣＫＮＡＬ（株）</t>
    <rPh sb="8" eb="9">
      <t>カブ</t>
    </rPh>
    <phoneticPr fontId="2"/>
  </si>
  <si>
    <t>大阪シティバス（株）</t>
  </si>
  <si>
    <t>（公大）大阪</t>
    <rPh sb="1" eb="2">
      <t>オオヤケ</t>
    </rPh>
    <phoneticPr fontId="2"/>
  </si>
  <si>
    <t>（大）大阪</t>
  </si>
  <si>
    <t>（地独）大阪市博物館機構</t>
  </si>
  <si>
    <t>（地独）大阪産業技術研究所</t>
  </si>
  <si>
    <t>（株）大阪城ホール</t>
  </si>
  <si>
    <t>（株）大阪市開発公社</t>
  </si>
  <si>
    <t>（株）大阪鶴見フラワーセンター</t>
  </si>
  <si>
    <t>大阪市商業振興企画（株）</t>
  </si>
  <si>
    <t>（公財）大阪国際交流センター</t>
  </si>
  <si>
    <t>（公財）関西・大阪二十一世紀協会</t>
  </si>
  <si>
    <t>アジア太平洋トレードセンター（株）</t>
  </si>
  <si>
    <t>ｱｼﾞｱ太平洋トレードセンター（株）</t>
  </si>
  <si>
    <t>（一財）大阪市文化財協会</t>
  </si>
  <si>
    <t>（公財）大阪府暴力追放推進センター</t>
  </si>
  <si>
    <t>（一財）アジア・太平洋人権情報センター</t>
  </si>
  <si>
    <t>関西高速鉄道（株）</t>
    <rPh sb="0" eb="4">
      <t>カンサイ</t>
    </rPh>
    <rPh sb="4" eb="6">
      <t>テツドウ</t>
    </rPh>
    <rPh sb="7" eb="8">
      <t>カブ</t>
    </rPh>
    <phoneticPr fontId="2"/>
  </si>
  <si>
    <t>中之島高速鉄道（株）</t>
  </si>
  <si>
    <t>大阪外環状鉄道（株）</t>
  </si>
  <si>
    <t>西大阪高速鉄道（株）</t>
  </si>
  <si>
    <t>（株）湊町開発センター</t>
  </si>
  <si>
    <t>関西国際空港土地保有（株）</t>
    <rPh sb="0" eb="4">
      <t>カンサイコクサイ</t>
    </rPh>
    <rPh sb="4" eb="6">
      <t>クウコウ</t>
    </rPh>
    <rPh sb="6" eb="10">
      <t>トチホユウ</t>
    </rPh>
    <rPh sb="10" eb="13">
      <t>カブ</t>
    </rPh>
    <phoneticPr fontId="2"/>
  </si>
  <si>
    <t>（地独）大阪健康安全基盤研究所</t>
  </si>
  <si>
    <t>（地独）大阪市民病院機構</t>
  </si>
  <si>
    <t>（公財）大阪市救急医療事業団</t>
  </si>
  <si>
    <t>大阪市街地開発（株）</t>
  </si>
  <si>
    <t>大阪市住宅供給公社</t>
  </si>
  <si>
    <t>クリスタ長堀（株）</t>
  </si>
  <si>
    <t>クリアウォーターOSAKA（株）</t>
  </si>
  <si>
    <t>（地独）天王寺動物園</t>
    <rPh sb="1" eb="3">
      <t>チドク</t>
    </rPh>
    <rPh sb="4" eb="7">
      <t>テンノウジ</t>
    </rPh>
    <rPh sb="7" eb="10">
      <t>ドウブツエン</t>
    </rPh>
    <phoneticPr fontId="2"/>
  </si>
  <si>
    <t>大阪港埠頭（株）</t>
  </si>
  <si>
    <t>（株）大阪港トランスポートシステム</t>
  </si>
  <si>
    <t>阪神国際港湾（株）</t>
  </si>
  <si>
    <t>大阪港埠頭ターミナル（株）</t>
  </si>
  <si>
    <t>（株）大阪水道総合サービス</t>
  </si>
  <si>
    <t>（公財）大阪国際平和センター</t>
  </si>
  <si>
    <t>〇</t>
    <phoneticPr fontId="2"/>
  </si>
  <si>
    <t>地域活性化事業基金</t>
    <rPh sb="0" eb="5">
      <t>チイキカッセイカ</t>
    </rPh>
    <rPh sb="5" eb="9">
      <t>ジギョウキキン</t>
    </rPh>
    <phoneticPr fontId="5"/>
  </si>
  <si>
    <t>土地区画整理事業基金</t>
    <rPh sb="0" eb="4">
      <t>トチクカク</t>
    </rPh>
    <rPh sb="4" eb="6">
      <t>セイリ</t>
    </rPh>
    <rPh sb="6" eb="8">
      <t>ジギョウ</t>
    </rPh>
    <rPh sb="8" eb="10">
      <t>キキン</t>
    </rPh>
    <phoneticPr fontId="5"/>
  </si>
  <si>
    <t>都市整備事業基金</t>
    <rPh sb="0" eb="4">
      <t>トシセイビ</t>
    </rPh>
    <rPh sb="4" eb="8">
      <t>ジギョウキキン</t>
    </rPh>
    <phoneticPr fontId="5"/>
  </si>
  <si>
    <t>交通政策基金</t>
    <rPh sb="0" eb="6">
      <t>コウツウセイサクキキン</t>
    </rPh>
    <phoneticPr fontId="5"/>
  </si>
  <si>
    <t>教育振興基金</t>
    <rPh sb="0" eb="6">
      <t>キョウイクシンコウキキン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</si>
  <si>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</si>
  <si>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</si>
  <si>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</si>
  <si>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</si>
  <si>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</si>
  <si>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令和３年度については、将来負担比率は充当可能財源等が将来負担額を上回り、比率なしとなっており、実質公債費比率は地方債残高の減少や金利の低下に伴う利子の減などにより毎年度着実に改善しており、引き続き類似団体平均を下回ってい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</si>
  <si>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</si>
  <si>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</si>
  <si>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</si>
  <si>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令和３年度については、将来負担比率は充当可能財源等が将来負担額を上回り、比率なしとなっている。
　また、本市では、高度経済成長期を中心に多種多様な公共施設の整備を進め、膨大な量の施設を保有しているため、市設建築物については「資産流動化プロジェクト施設チーム」による総合的な有効活用、インフラ施設については長寿命化を基本とした効率的な維持管理を実施している。こうした取組もあり、有形固定資産減価償却率は類似団体平均を下回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</si>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</sst>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xf numFmtId="0" fontId="40"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3" fillId="0" borderId="7"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1" fillId="0" borderId="0" xfId="1" applyAlignment="1">
      <alignment vertical="center"/>
    </xf>
    <xf numFmtId="177" fontId="13" fillId="0" borderId="6" xfId="21" applyNumberFormat="1" applyFont="1" applyFill="1" applyBorder="1" applyAlignment="1" applyProtection="1">
      <alignment horizontal="right" vertical="center" shrinkToFit="1"/>
    </xf>
    <xf numFmtId="177" fontId="13" fillId="0" borderId="51" xfId="21" applyNumberFormat="1" applyFont="1" applyFill="1" applyBorder="1" applyAlignment="1" applyProtection="1">
      <alignment horizontal="right" vertical="center" shrinkToFit="1"/>
    </xf>
    <xf numFmtId="177" fontId="13" fillId="0" borderId="22" xfId="21" applyNumberFormat="1" applyFont="1" applyFill="1" applyBorder="1" applyAlignment="1" applyProtection="1">
      <alignment horizontal="right" vertical="center" shrinkToFit="1"/>
      <protection locked="0"/>
    </xf>
    <xf numFmtId="177" fontId="13" fillId="0" borderId="21" xfId="21" applyNumberFormat="1" applyFont="1" applyFill="1" applyBorder="1" applyAlignment="1" applyProtection="1">
      <alignment horizontal="right" vertical="center" shrinkToFit="1"/>
      <protection locked="0"/>
    </xf>
    <xf numFmtId="177" fontId="13" fillId="0" borderId="35" xfId="21" applyNumberFormat="1" applyFont="1" applyFill="1" applyBorder="1" applyAlignment="1" applyProtection="1">
      <alignment horizontal="right" vertical="center" shrinkToFit="1"/>
      <protection locked="0"/>
    </xf>
    <xf numFmtId="177" fontId="13" fillId="0" borderId="34" xfId="21" applyNumberFormat="1" applyFont="1" applyFill="1" applyBorder="1" applyAlignment="1" applyProtection="1">
      <alignment horizontal="right" vertical="center" shrinkToFit="1"/>
      <protection locked="0"/>
    </xf>
    <xf numFmtId="177" fontId="13" fillId="0" borderId="35" xfId="21" applyNumberFormat="1" applyFont="1" applyFill="1" applyBorder="1" applyAlignment="1" applyProtection="1">
      <alignment horizontal="right" vertical="center" shrinkToFit="1"/>
    </xf>
    <xf numFmtId="177" fontId="13" fillId="0" borderId="34" xfId="21" applyNumberFormat="1" applyFont="1" applyFill="1" applyBorder="1" applyAlignment="1" applyProtection="1">
      <alignment horizontal="right" vertical="center" shrinkToFit="1"/>
    </xf>
    <xf numFmtId="177" fontId="13" fillId="0" borderId="16" xfId="21" applyNumberFormat="1" applyFont="1" applyFill="1" applyBorder="1" applyAlignment="1" applyProtection="1">
      <alignment horizontal="right" vertical="center" shrinkToFit="1"/>
    </xf>
    <xf numFmtId="177" fontId="13" fillId="0" borderId="15" xfId="21" applyNumberFormat="1" applyFont="1" applyFill="1" applyBorder="1" applyAlignment="1" applyProtection="1">
      <alignment horizontal="right" vertical="center" shrinkToFit="1"/>
    </xf>
    <xf numFmtId="177" fontId="13" fillId="0" borderId="10" xfId="21" applyNumberFormat="1" applyFont="1" applyFill="1" applyBorder="1" applyAlignment="1" applyProtection="1">
      <alignment horizontal="right" vertical="center" shrinkToFit="1"/>
    </xf>
    <xf numFmtId="177" fontId="13" fillId="0" borderId="5" xfId="21" applyNumberFormat="1" applyFont="1" applyFill="1" applyBorder="1" applyAlignment="1" applyProtection="1">
      <alignment horizontal="right" vertical="center" shrinkToFit="1"/>
    </xf>
    <xf numFmtId="0" fontId="15" fillId="4" borderId="6" xfId="21" applyFont="1" applyFill="1" applyBorder="1" applyAlignment="1">
      <alignment horizontal="center" vertical="center"/>
    </xf>
    <xf numFmtId="0" fontId="15" fillId="4" borderId="5" xfId="21" applyFont="1" applyFill="1" applyBorder="1" applyAlignment="1">
      <alignment horizontal="center" vertical="center"/>
    </xf>
    <xf numFmtId="0" fontId="3" fillId="0" borderId="0" xfId="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1" fillId="0" borderId="0" xfId="22"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40"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3">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 2" xfId="21" xr:uid="{5797F847-6F3A-4516-8E5C-9C804CDD5AAF}"/>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2" xr:uid="{146FCF74-CE39-4D28-865B-C64EE2B6210F}"/>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52897</c:v>
                </c:pt>
                <c:pt idx="1">
                  <c:v>54945</c:v>
                </c:pt>
                <c:pt idx="2">
                  <c:v>57132</c:v>
                </c:pt>
                <c:pt idx="3">
                  <c:v>58766</c:v>
                </c:pt>
                <c:pt idx="4">
                  <c:v>62482</c:v>
                </c:pt>
              </c:numCache>
            </c:numRef>
          </c:val>
          <c:smooth val="0"/>
          <c:extLst>
            <c:ext xmlns:c16="http://schemas.microsoft.com/office/drawing/2014/chart" uri="{C3380CC4-5D6E-409C-BE32-E72D297353CC}">
              <c16:uniqueId val="{00000000-F9B8-4CFC-A9F3-AADA46605A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42834</c:v>
                </c:pt>
                <c:pt idx="1">
                  <c:v>44777</c:v>
                </c:pt>
                <c:pt idx="2">
                  <c:v>57260</c:v>
                </c:pt>
                <c:pt idx="3">
                  <c:v>64777</c:v>
                </c:pt>
                <c:pt idx="4">
                  <c:v>78083</c:v>
                </c:pt>
              </c:numCache>
            </c:numRef>
          </c:val>
          <c:smooth val="0"/>
          <c:extLst>
            <c:ext xmlns:c16="http://schemas.microsoft.com/office/drawing/2014/chart" uri="{C3380CC4-5D6E-409C-BE32-E72D297353CC}">
              <c16:uniqueId val="{00000001-F9B8-4CFC-A9F3-AADA46605A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0.05</c:v>
                </c:pt>
                <c:pt idx="1">
                  <c:v>0.05</c:v>
                </c:pt>
                <c:pt idx="2">
                  <c:v>0.31</c:v>
                </c:pt>
                <c:pt idx="3">
                  <c:v>1.51</c:v>
                </c:pt>
                <c:pt idx="4">
                  <c:v>3.42</c:v>
                </c:pt>
              </c:numCache>
            </c:numRef>
          </c:val>
          <c:extLst>
            <c:ext xmlns:c16="http://schemas.microsoft.com/office/drawing/2014/chart" uri="{C3380CC4-5D6E-409C-BE32-E72D297353CC}">
              <c16:uniqueId val="{00000000-382E-4F3A-A46B-578B3341C4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19.21</c:v>
                </c:pt>
                <c:pt idx="1">
                  <c:v>18.829999999999998</c:v>
                </c:pt>
                <c:pt idx="2">
                  <c:v>18.97</c:v>
                </c:pt>
                <c:pt idx="3">
                  <c:v>19.239999999999998</c:v>
                </c:pt>
                <c:pt idx="4">
                  <c:v>23.65</c:v>
                </c:pt>
              </c:numCache>
            </c:numRef>
          </c:val>
          <c:extLst>
            <c:ext xmlns:c16="http://schemas.microsoft.com/office/drawing/2014/chart" uri="{C3380CC4-5D6E-409C-BE32-E72D297353CC}">
              <c16:uniqueId val="{00000001-382E-4F3A-A46B-578B3341C4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-0.42</c:v>
                </c:pt>
                <c:pt idx="1">
                  <c:v>-0.3</c:v>
                </c:pt>
                <c:pt idx="2">
                  <c:v>0.4</c:v>
                </c:pt>
                <c:pt idx="3">
                  <c:v>1.75</c:v>
                </c:pt>
                <c:pt idx="4">
                  <c:v>7.13</c:v>
                </c:pt>
              </c:numCache>
            </c:numRef>
          </c:val>
          <c:smooth val="0"/>
          <c:extLst>
            <c:ext xmlns:c16="http://schemas.microsoft.com/office/drawing/2014/chart" uri="{C3380CC4-5D6E-409C-BE32-E72D297353CC}">
              <c16:uniqueId val="{00000002-382E-4F3A-A46B-578B3341C4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0-F7D6-4B86-875F-B0B97AE5D0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7D6-4B86-875F-B0B97AE5D048}"/>
            </c:ext>
          </c:extLst>
        </c:ser>
        <c:ser>
          <c:idx val="2"/>
          <c:order val="2"/>
          <c:tx>
            <c:strRef>
              <c:f>データシート!$A$29</c:f>
              <c:strCache>
                <c:ptCount val="1"/>
                <c:pt idx="0">
                  <c:v>介護保険事業会計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0.48</c:v>
                </c:pt>
                <c:pt idx="4">
                  <c:v>#N/A</c:v>
                </c:pt>
                <c:pt idx="5">
                  <c:v>0.34</c:v>
                </c:pt>
                <c:pt idx="6">
                  <c:v>#N/A</c:v>
                </c:pt>
                <c:pt idx="7">
                  <c:v>0.44</c:v>
                </c:pt>
                <c:pt idx="8">
                  <c:v>#N/A</c:v>
                </c:pt>
                <c:pt idx="9">
                  <c:v>0.13</c:v>
                </c:pt>
              </c:numCache>
            </c:numRef>
          </c:val>
          <c:extLst>
            <c:ext xmlns:c16="http://schemas.microsoft.com/office/drawing/2014/chart" uri="{C3380CC4-5D6E-409C-BE32-E72D297353CC}">
              <c16:uniqueId val="{00000002-F7D6-4B86-875F-B0B97AE5D048}"/>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0.17</c:v>
                </c:pt>
                <c:pt idx="4">
                  <c:v>#N/A</c:v>
                </c:pt>
                <c:pt idx="5">
                  <c:v>0.17</c:v>
                </c:pt>
                <c:pt idx="6">
                  <c:v>#N/A</c:v>
                </c:pt>
                <c:pt idx="7">
                  <c:v>0.18</c:v>
                </c:pt>
                <c:pt idx="8">
                  <c:v>#N/A</c:v>
                </c:pt>
                <c:pt idx="9">
                  <c:v>0.18</c:v>
                </c:pt>
              </c:numCache>
            </c:numRef>
          </c:val>
          <c:extLst>
            <c:ext xmlns:c16="http://schemas.microsoft.com/office/drawing/2014/chart" uri="{C3380CC4-5D6E-409C-BE32-E72D297353CC}">
              <c16:uniqueId val="{00000003-F7D6-4B86-875F-B0B97AE5D048}"/>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0.26</c:v>
                </c:pt>
                <c:pt idx="4">
                  <c:v>#N/A</c:v>
                </c:pt>
                <c:pt idx="5">
                  <c:v>0.19</c:v>
                </c:pt>
                <c:pt idx="6">
                  <c:v>#N/A</c:v>
                </c:pt>
                <c:pt idx="7">
                  <c:v>0.35</c:v>
                </c:pt>
                <c:pt idx="8">
                  <c:v>#N/A</c:v>
                </c:pt>
                <c:pt idx="9">
                  <c:v>0.26</c:v>
                </c:pt>
              </c:numCache>
            </c:numRef>
          </c:val>
          <c:extLst>
            <c:ext xmlns:c16="http://schemas.microsoft.com/office/drawing/2014/chart" uri="{C3380CC4-5D6E-409C-BE32-E72D297353CC}">
              <c16:uniqueId val="{00000004-F7D6-4B86-875F-B0B97AE5D048}"/>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0.78</c:v>
                </c:pt>
                <c:pt idx="2">
                  <c:v>#N/A</c:v>
                </c:pt>
                <c:pt idx="3">
                  <c:v>0.66</c:v>
                </c:pt>
                <c:pt idx="4">
                  <c:v>#N/A</c:v>
                </c:pt>
                <c:pt idx="5">
                  <c:v>0.69</c:v>
                </c:pt>
                <c:pt idx="6">
                  <c:v>#N/A</c:v>
                </c:pt>
                <c:pt idx="7">
                  <c:v>0.7</c:v>
                </c:pt>
                <c:pt idx="8">
                  <c:v>#N/A</c:v>
                </c:pt>
                <c:pt idx="9">
                  <c:v>0.7</c:v>
                </c:pt>
              </c:numCache>
            </c:numRef>
          </c:val>
          <c:extLst>
            <c:ext xmlns:c16="http://schemas.microsoft.com/office/drawing/2014/chart" uri="{C3380CC4-5D6E-409C-BE32-E72D297353CC}">
              <c16:uniqueId val="{00000005-F7D6-4B86-875F-B0B97AE5D048}"/>
            </c:ext>
          </c:extLst>
        </c:ser>
        <c:ser>
          <c:idx val="6"/>
          <c:order val="6"/>
          <c:tx>
            <c:strRef>
              <c:f>データシート!$A$33</c:f>
              <c:strCache>
                <c:ptCount val="1"/>
                <c:pt idx="0">
                  <c:v>中央卸売市場事業会計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0.76</c:v>
                </c:pt>
                <c:pt idx="4">
                  <c:v>#N/A</c:v>
                </c:pt>
                <c:pt idx="5">
                  <c:v>0.97</c:v>
                </c:pt>
                <c:pt idx="6">
                  <c:v>#N/A</c:v>
                </c:pt>
                <c:pt idx="7">
                  <c:v>1.01</c:v>
                </c:pt>
                <c:pt idx="8">
                  <c:v>#N/A</c:v>
                </c:pt>
                <c:pt idx="9">
                  <c:v>1</c:v>
                </c:pt>
              </c:numCache>
            </c:numRef>
          </c:val>
          <c:extLst>
            <c:ext xmlns:c16="http://schemas.microsoft.com/office/drawing/2014/chart" uri="{C3380CC4-5D6E-409C-BE32-E72D297353CC}">
              <c16:uniqueId val="{00000006-F7D6-4B86-875F-B0B97AE5D04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4.53</c:v>
                </c:pt>
                <c:pt idx="2">
                  <c:v>#N/A</c:v>
                </c:pt>
                <c:pt idx="3">
                  <c:v>4.84</c:v>
                </c:pt>
                <c:pt idx="4">
                  <c:v>#N/A</c:v>
                </c:pt>
                <c:pt idx="5">
                  <c:v>4.51</c:v>
                </c:pt>
                <c:pt idx="6">
                  <c:v>#N/A</c:v>
                </c:pt>
                <c:pt idx="7">
                  <c:v>3.95</c:v>
                </c:pt>
                <c:pt idx="8">
                  <c:v>#N/A</c:v>
                </c:pt>
                <c:pt idx="9">
                  <c:v>3.33</c:v>
                </c:pt>
              </c:numCache>
            </c:numRef>
          </c:val>
          <c:extLst>
            <c:ext xmlns:c16="http://schemas.microsoft.com/office/drawing/2014/chart" uri="{C3380CC4-5D6E-409C-BE32-E72D297353CC}">
              <c16:uniqueId val="{00000007-F7D6-4B86-875F-B0B97AE5D0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0.04</c:v>
                </c:pt>
                <c:pt idx="2">
                  <c:v>#N/A</c:v>
                </c:pt>
                <c:pt idx="3">
                  <c:v>0.05</c:v>
                </c:pt>
                <c:pt idx="4">
                  <c:v>#N/A</c:v>
                </c:pt>
                <c:pt idx="5">
                  <c:v>0.31</c:v>
                </c:pt>
                <c:pt idx="6">
                  <c:v>#N/A</c:v>
                </c:pt>
                <c:pt idx="7">
                  <c:v>1.5</c:v>
                </c:pt>
                <c:pt idx="8">
                  <c:v>#N/A</c:v>
                </c:pt>
                <c:pt idx="9">
                  <c:v>3.42</c:v>
                </c:pt>
              </c:numCache>
            </c:numRef>
          </c:val>
          <c:extLst>
            <c:ext xmlns:c16="http://schemas.microsoft.com/office/drawing/2014/chart" uri="{C3380CC4-5D6E-409C-BE32-E72D297353CC}">
              <c16:uniqueId val="{00000008-F7D6-4B86-875F-B0B97AE5D048}"/>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3.87</c:v>
                </c:pt>
                <c:pt idx="2">
                  <c:v>#N/A</c:v>
                </c:pt>
                <c:pt idx="3">
                  <c:v>4.32</c:v>
                </c:pt>
                <c:pt idx="4">
                  <c:v>#N/A</c:v>
                </c:pt>
                <c:pt idx="5">
                  <c:v>4.67</c:v>
                </c:pt>
                <c:pt idx="6">
                  <c:v>#N/A</c:v>
                </c:pt>
                <c:pt idx="7">
                  <c:v>4.55</c:v>
                </c:pt>
                <c:pt idx="8">
                  <c:v>#N/A</c:v>
                </c:pt>
                <c:pt idx="9">
                  <c:v>4.4000000000000004</c:v>
                </c:pt>
              </c:numCache>
            </c:numRef>
          </c:val>
          <c:extLst>
            <c:ext xmlns:c16="http://schemas.microsoft.com/office/drawing/2014/chart" uri="{C3380CC4-5D6E-409C-BE32-E72D297353CC}">
              <c16:uniqueId val="{00000009-F7D6-4B86-875F-B0B97AE5D0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197595</c:v>
                </c:pt>
                <c:pt idx="5">
                  <c:v>192279</c:v>
                </c:pt>
                <c:pt idx="8">
                  <c:v>188754</c:v>
                </c:pt>
                <c:pt idx="11">
                  <c:v>181883</c:v>
                </c:pt>
                <c:pt idx="14">
                  <c:v>179749</c:v>
                </c:pt>
              </c:numCache>
            </c:numRef>
          </c:val>
          <c:extLst>
            <c:ext xmlns:c16="http://schemas.microsoft.com/office/drawing/2014/chart" uri="{C3380CC4-5D6E-409C-BE32-E72D297353CC}">
              <c16:uniqueId val="{00000000-D755-4086-B891-0A72E83589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55-4086-B891-0A72E83589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9504</c:v>
                </c:pt>
                <c:pt idx="3">
                  <c:v>9777</c:v>
                </c:pt>
                <c:pt idx="6">
                  <c:v>10345</c:v>
                </c:pt>
                <c:pt idx="9">
                  <c:v>11126</c:v>
                </c:pt>
                <c:pt idx="12">
                  <c:v>11259</c:v>
                </c:pt>
              </c:numCache>
            </c:numRef>
          </c:val>
          <c:extLst>
            <c:ext xmlns:c16="http://schemas.microsoft.com/office/drawing/2014/chart" uri="{C3380CC4-5D6E-409C-BE32-E72D297353CC}">
              <c16:uniqueId val="{00000002-D755-4086-B891-0A72E83589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1421</c:v>
                </c:pt>
                <c:pt idx="3">
                  <c:v>944</c:v>
                </c:pt>
                <c:pt idx="6">
                  <c:v>844</c:v>
                </c:pt>
                <c:pt idx="9">
                  <c:v>644</c:v>
                </c:pt>
                <c:pt idx="12">
                  <c:v>600</c:v>
                </c:pt>
              </c:numCache>
            </c:numRef>
          </c:val>
          <c:extLst>
            <c:ext xmlns:c16="http://schemas.microsoft.com/office/drawing/2014/chart" uri="{C3380CC4-5D6E-409C-BE32-E72D297353CC}">
              <c16:uniqueId val="{00000003-D755-4086-B891-0A72E83589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28678</c:v>
                </c:pt>
                <c:pt idx="3">
                  <c:v>24087</c:v>
                </c:pt>
                <c:pt idx="6">
                  <c:v>20839</c:v>
                </c:pt>
                <c:pt idx="9">
                  <c:v>20211</c:v>
                </c:pt>
                <c:pt idx="12">
                  <c:v>19394</c:v>
                </c:pt>
              </c:numCache>
            </c:numRef>
          </c:val>
          <c:extLst>
            <c:ext xmlns:c16="http://schemas.microsoft.com/office/drawing/2014/chart" uri="{C3380CC4-5D6E-409C-BE32-E72D297353CC}">
              <c16:uniqueId val="{00000004-D755-4086-B891-0A72E83589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90869</c:v>
                </c:pt>
                <c:pt idx="3">
                  <c:v>90622</c:v>
                </c:pt>
                <c:pt idx="6">
                  <c:v>85856</c:v>
                </c:pt>
                <c:pt idx="9">
                  <c:v>78418</c:v>
                </c:pt>
                <c:pt idx="12">
                  <c:v>73890</c:v>
                </c:pt>
              </c:numCache>
            </c:numRef>
          </c:val>
          <c:extLst>
            <c:ext xmlns:c16="http://schemas.microsoft.com/office/drawing/2014/chart" uri="{C3380CC4-5D6E-409C-BE32-E72D297353CC}">
              <c16:uniqueId val="{00000005-D755-4086-B891-0A72E83589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55-4086-B891-0A72E83589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91416</c:v>
                </c:pt>
                <c:pt idx="3">
                  <c:v>98356</c:v>
                </c:pt>
                <c:pt idx="6">
                  <c:v>87690</c:v>
                </c:pt>
                <c:pt idx="9">
                  <c:v>85236</c:v>
                </c:pt>
                <c:pt idx="12">
                  <c:v>85463</c:v>
                </c:pt>
              </c:numCache>
            </c:numRef>
          </c:val>
          <c:extLst>
            <c:ext xmlns:c16="http://schemas.microsoft.com/office/drawing/2014/chart" uri="{C3380CC4-5D6E-409C-BE32-E72D297353CC}">
              <c16:uniqueId val="{00000007-D755-4086-B891-0A72E83589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24293</c:v>
                </c:pt>
                <c:pt idx="2">
                  <c:v>#N/A</c:v>
                </c:pt>
                <c:pt idx="3">
                  <c:v>#N/A</c:v>
                </c:pt>
                <c:pt idx="4">
                  <c:v>31507</c:v>
                </c:pt>
                <c:pt idx="5">
                  <c:v>#N/A</c:v>
                </c:pt>
                <c:pt idx="6">
                  <c:v>#N/A</c:v>
                </c:pt>
                <c:pt idx="7">
                  <c:v>16820</c:v>
                </c:pt>
                <c:pt idx="8">
                  <c:v>#N/A</c:v>
                </c:pt>
                <c:pt idx="9">
                  <c:v>#N/A</c:v>
                </c:pt>
                <c:pt idx="10">
                  <c:v>13752</c:v>
                </c:pt>
                <c:pt idx="11">
                  <c:v>#N/A</c:v>
                </c:pt>
                <c:pt idx="12">
                  <c:v>#N/A</c:v>
                </c:pt>
                <c:pt idx="13">
                  <c:v>10857</c:v>
                </c:pt>
                <c:pt idx="14">
                  <c:v>#N/A</c:v>
                </c:pt>
              </c:numCache>
            </c:numRef>
          </c:val>
          <c:smooth val="0"/>
          <c:extLst>
            <c:ext xmlns:c16="http://schemas.microsoft.com/office/drawing/2014/chart" uri="{C3380CC4-5D6E-409C-BE32-E72D297353CC}">
              <c16:uniqueId val="{00000008-D755-4086-B891-0A72E83589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1388561</c:v>
                </c:pt>
                <c:pt idx="5">
                  <c:v>1383105</c:v>
                </c:pt>
                <c:pt idx="8">
                  <c:v>1370027</c:v>
                </c:pt>
                <c:pt idx="11">
                  <c:v>1353105</c:v>
                </c:pt>
                <c:pt idx="14">
                  <c:v>1365738</c:v>
                </c:pt>
              </c:numCache>
            </c:numRef>
          </c:val>
          <c:extLst>
            <c:ext xmlns:c16="http://schemas.microsoft.com/office/drawing/2014/chart" uri="{C3380CC4-5D6E-409C-BE32-E72D297353CC}">
              <c16:uniqueId val="{00000000-A9F1-47F9-ADA5-199C82542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802848</c:v>
                </c:pt>
                <c:pt idx="5">
                  <c:v>775725</c:v>
                </c:pt>
                <c:pt idx="8">
                  <c:v>761513</c:v>
                </c:pt>
                <c:pt idx="11">
                  <c:v>786137</c:v>
                </c:pt>
                <c:pt idx="14">
                  <c:v>819578</c:v>
                </c:pt>
              </c:numCache>
            </c:numRef>
          </c:val>
          <c:extLst>
            <c:ext xmlns:c16="http://schemas.microsoft.com/office/drawing/2014/chart" uri="{C3380CC4-5D6E-409C-BE32-E72D297353CC}">
              <c16:uniqueId val="{00000001-A9F1-47F9-ADA5-199C82542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1357768</c:v>
                </c:pt>
                <c:pt idx="5">
                  <c:v>967903</c:v>
                </c:pt>
                <c:pt idx="8">
                  <c:v>966191</c:v>
                </c:pt>
                <c:pt idx="11">
                  <c:v>897658</c:v>
                </c:pt>
                <c:pt idx="14">
                  <c:v>908767</c:v>
                </c:pt>
              </c:numCache>
            </c:numRef>
          </c:val>
          <c:extLst>
            <c:ext xmlns:c16="http://schemas.microsoft.com/office/drawing/2014/chart" uri="{C3380CC4-5D6E-409C-BE32-E72D297353CC}">
              <c16:uniqueId val="{00000002-A9F1-47F9-ADA5-199C82542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9F1-47F9-ADA5-199C82542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9F1-47F9-ADA5-199C82542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31652</c:v>
                </c:pt>
                <c:pt idx="3">
                  <c:v>29793</c:v>
                </c:pt>
                <c:pt idx="6">
                  <c:v>27323</c:v>
                </c:pt>
                <c:pt idx="9">
                  <c:v>25578</c:v>
                </c:pt>
                <c:pt idx="12">
                  <c:v>23832</c:v>
                </c:pt>
              </c:numCache>
            </c:numRef>
          </c:val>
          <c:extLst>
            <c:ext xmlns:c16="http://schemas.microsoft.com/office/drawing/2014/chart" uri="{C3380CC4-5D6E-409C-BE32-E72D297353CC}">
              <c16:uniqueId val="{00000005-A9F1-47F9-ADA5-199C82542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238982</c:v>
                </c:pt>
                <c:pt idx="3">
                  <c:v>239730</c:v>
                </c:pt>
                <c:pt idx="6">
                  <c:v>234245</c:v>
                </c:pt>
                <c:pt idx="9">
                  <c:v>229242</c:v>
                </c:pt>
                <c:pt idx="12">
                  <c:v>216730</c:v>
                </c:pt>
              </c:numCache>
            </c:numRef>
          </c:val>
          <c:extLst>
            <c:ext xmlns:c16="http://schemas.microsoft.com/office/drawing/2014/chart" uri="{C3380CC4-5D6E-409C-BE32-E72D297353CC}">
              <c16:uniqueId val="{00000006-A9F1-47F9-ADA5-199C82542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9344</c:v>
                </c:pt>
                <c:pt idx="3">
                  <c:v>8849</c:v>
                </c:pt>
                <c:pt idx="6">
                  <c:v>8091</c:v>
                </c:pt>
                <c:pt idx="9">
                  <c:v>8515</c:v>
                </c:pt>
                <c:pt idx="12">
                  <c:v>7959</c:v>
                </c:pt>
              </c:numCache>
            </c:numRef>
          </c:val>
          <c:extLst>
            <c:ext xmlns:c16="http://schemas.microsoft.com/office/drawing/2014/chart" uri="{C3380CC4-5D6E-409C-BE32-E72D297353CC}">
              <c16:uniqueId val="{00000007-A9F1-47F9-ADA5-199C82542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308633</c:v>
                </c:pt>
                <c:pt idx="3">
                  <c:v>308783</c:v>
                </c:pt>
                <c:pt idx="6">
                  <c:v>289885</c:v>
                </c:pt>
                <c:pt idx="9">
                  <c:v>282245</c:v>
                </c:pt>
                <c:pt idx="12">
                  <c:v>280491</c:v>
                </c:pt>
              </c:numCache>
            </c:numRef>
          </c:val>
          <c:extLst>
            <c:ext xmlns:c16="http://schemas.microsoft.com/office/drawing/2014/chart" uri="{C3380CC4-5D6E-409C-BE32-E72D297353CC}">
              <c16:uniqueId val="{00000008-A9F1-47F9-ADA5-199C82542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109016</c:v>
                </c:pt>
                <c:pt idx="3">
                  <c:v>99424</c:v>
                </c:pt>
                <c:pt idx="6">
                  <c:v>88277</c:v>
                </c:pt>
                <c:pt idx="9">
                  <c:v>77408</c:v>
                </c:pt>
                <c:pt idx="12">
                  <c:v>66268</c:v>
                </c:pt>
              </c:numCache>
            </c:numRef>
          </c:val>
          <c:extLst>
            <c:ext xmlns:c16="http://schemas.microsoft.com/office/drawing/2014/chart" uri="{C3380CC4-5D6E-409C-BE32-E72D297353CC}">
              <c16:uniqueId val="{00000009-A9F1-47F9-ADA5-199C82542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3330875</c:v>
                </c:pt>
                <c:pt idx="3">
                  <c:v>2785361</c:v>
                </c:pt>
                <c:pt idx="6">
                  <c:v>2625777</c:v>
                </c:pt>
                <c:pt idx="9">
                  <c:v>2454823</c:v>
                </c:pt>
                <c:pt idx="12">
                  <c:v>2360740</c:v>
                </c:pt>
              </c:numCache>
            </c:numRef>
          </c:val>
          <c:extLst>
            <c:ext xmlns:c16="http://schemas.microsoft.com/office/drawing/2014/chart" uri="{C3380CC4-5D6E-409C-BE32-E72D297353CC}">
              <c16:uniqueId val="{0000000A-A9F1-47F9-ADA5-199C82542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479324</c:v>
                </c:pt>
                <c:pt idx="2">
                  <c:v>#N/A</c:v>
                </c:pt>
                <c:pt idx="3">
                  <c:v>#N/A</c:v>
                </c:pt>
                <c:pt idx="4">
                  <c:v>345207</c:v>
                </c:pt>
                <c:pt idx="5">
                  <c:v>#N/A</c:v>
                </c:pt>
                <c:pt idx="6">
                  <c:v>#N/A</c:v>
                </c:pt>
                <c:pt idx="7">
                  <c:v>175868</c:v>
                </c:pt>
                <c:pt idx="8">
                  <c:v>#N/A</c:v>
                </c:pt>
                <c:pt idx="9">
                  <c:v>#N/A</c:v>
                </c:pt>
                <c:pt idx="10">
                  <c:v>40910</c:v>
                </c:pt>
                <c:pt idx="11">
                  <c:v>#N/A</c:v>
                </c:pt>
                <c:pt idx="12">
                  <c:v>#N/A</c:v>
                </c:pt>
                <c:pt idx="13">
                  <c:v>0</c:v>
                </c:pt>
                <c:pt idx="14">
                  <c:v>#N/A</c:v>
                </c:pt>
              </c:numCache>
            </c:numRef>
          </c:val>
          <c:smooth val="0"/>
          <c:extLst>
            <c:ext xmlns:c16="http://schemas.microsoft.com/office/drawing/2014/chart" uri="{C3380CC4-5D6E-409C-BE32-E72D297353CC}">
              <c16:uniqueId val="{0000000B-A9F1-47F9-ADA5-199C82542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
          <c:y val="7.775E-2"/>
          <c:w val="0.89124999999999999"/>
          <c:h val="0.85850000000000004"/>
        </c:manualLayout>
      </c:layout>
      <c:barChart>
        <c:barDir val="col"/>
        <c:grouping val="stacked"/>
        <c:varyColors val="0"/>
        <c:ser>
          <c:idx val="2"/>
          <c:order val="0"/>
          <c:tx>
            <c:v>財政調整基金</c:v>
          </c:tx>
          <c:spPr>
            <a:pattFill prst="pct70">
              <a:fgClr>
                <a:srgbClr val="843C0C"/>
              </a:fgClr>
              <a:bgClr>
                <a:schemeClr val="bg1"/>
              </a:bgClr>
            </a:pattFill>
            <a:ln w="3175">
              <a:noFill/>
              <a:prstDash val="solid"/>
            </a:ln>
          </c:spPr>
          <c:invertIfNegative val="0"/>
          <c:cat>
            <c:strLit>
              <c:ptCount val="3"/>
              <c:pt idx="0">
                <c:v>R01</c:v>
              </c:pt>
              <c:pt idx="1">
                <c:v>R02</c:v>
              </c:pt>
              <c:pt idx="2">
                <c:v>R03</c:v>
              </c:pt>
            </c:strLit>
          </c:cat>
          <c:val>
            <c:numLit>
              <c:formatCode>General</c:formatCode>
              <c:ptCount val="3"/>
              <c:pt idx="0">
                <c:v>161606</c:v>
              </c:pt>
              <c:pt idx="1">
                <c:v>166382</c:v>
              </c:pt>
              <c:pt idx="2">
                <c:v>212731</c:v>
              </c:pt>
            </c:numLit>
          </c:val>
          <c:extLst>
            <c:ext xmlns:c16="http://schemas.microsoft.com/office/drawing/2014/chart" uri="{C3380CC4-5D6E-409C-BE32-E72D297353CC}">
              <c16:uniqueId val="{00000000-ECA5-4259-B800-4780081EC966}"/>
            </c:ext>
          </c:extLst>
        </c:ser>
        <c:ser>
          <c:idx val="0"/>
          <c:order val="1"/>
          <c:tx>
            <c:v>減債基金</c:v>
          </c:tx>
          <c:spPr>
            <a:pattFill prst="smGrid">
              <a:fgClr>
                <a:srgbClr val="FF66CC"/>
              </a:fgClr>
              <a:bgClr>
                <a:schemeClr val="bg1"/>
              </a:bgClr>
            </a:pattFill>
            <a:ln w="3175">
              <a:noFill/>
              <a:prstDash val="solid"/>
            </a:ln>
          </c:spPr>
          <c:invertIfNegative val="0"/>
          <c:cat>
            <c:strLit>
              <c:ptCount val="3"/>
              <c:pt idx="0">
                <c:v>R01</c:v>
              </c:pt>
              <c:pt idx="1">
                <c:v>R02</c:v>
              </c:pt>
              <c:pt idx="2">
                <c:v>R03</c:v>
              </c:pt>
            </c:strLit>
          </c:cat>
          <c:val>
            <c:numLit>
              <c:formatCode>General</c:formatCode>
              <c:ptCount val="3"/>
              <c:pt idx="0">
                <c:v>0</c:v>
              </c:pt>
              <c:pt idx="1">
                <c:v>0</c:v>
              </c:pt>
              <c:pt idx="2">
                <c:v>0</c:v>
              </c:pt>
            </c:numLit>
          </c:val>
          <c:extLst>
            <c:ext xmlns:c16="http://schemas.microsoft.com/office/drawing/2014/chart" uri="{C3380CC4-5D6E-409C-BE32-E72D297353CC}">
              <c16:uniqueId val="{00000001-ECA5-4259-B800-4780081EC966}"/>
            </c:ext>
          </c:extLst>
        </c:ser>
        <c:ser>
          <c:idx val="1"/>
          <c:order val="2"/>
          <c:tx>
            <c:v>その他特定目的基金</c:v>
          </c:tx>
          <c:spPr>
            <a:solidFill>
              <a:srgbClr val="2E75B6"/>
            </a:solidFill>
            <a:ln w="6350">
              <a:noFill/>
            </a:ln>
          </c:spPr>
          <c:invertIfNegative val="0"/>
          <c:cat>
            <c:strLit>
              <c:ptCount val="3"/>
              <c:pt idx="0">
                <c:v>R01</c:v>
              </c:pt>
              <c:pt idx="1">
                <c:v>R02</c:v>
              </c:pt>
              <c:pt idx="2">
                <c:v>R03</c:v>
              </c:pt>
            </c:strLit>
          </c:cat>
          <c:val>
            <c:numLit>
              <c:formatCode>General</c:formatCode>
              <c:ptCount val="3"/>
              <c:pt idx="0">
                <c:v>64677</c:v>
              </c:pt>
              <c:pt idx="1">
                <c:v>64905</c:v>
              </c:pt>
              <c:pt idx="2">
                <c:v>64328</c:v>
              </c:pt>
            </c:numLit>
          </c:val>
          <c:extLst>
            <c:ext xmlns:c16="http://schemas.microsoft.com/office/drawing/2014/chart" uri="{C3380CC4-5D6E-409C-BE32-E72D297353CC}">
              <c16:uniqueId val="{00000002-ECA5-4259-B800-4780081EC966}"/>
            </c:ext>
          </c:extLst>
        </c:ser>
        <c:dLbls>
          <c:showLegendKey val="0"/>
          <c:showVal val="0"/>
          <c:showCatName val="0"/>
          <c:showSerName val="0"/>
          <c:showPercent val="0"/>
          <c:showBubbleSize val="0"/>
        </c:dLbls>
        <c:gapWidth val="120"/>
        <c:overlap val="100"/>
        <c:axId val="916334962"/>
        <c:axId val="1818011532"/>
      </c:barChart>
      <c:catAx>
        <c:axId val="916334962"/>
        <c:scaling>
          <c:orientation val="minMax"/>
        </c:scaling>
        <c:delete val="0"/>
        <c:axPos val="b"/>
        <c:numFmt formatCode="General" sourceLinked="1"/>
        <c:majorTickMark val="none"/>
        <c:minorTickMark val="none"/>
        <c:tickLblPos val="low"/>
        <c:spPr>
          <a:ln w="3175" cap="flat" cmpd="sng">
            <a:solidFill>
              <a:srgbClr val="000000"/>
            </a:solidFill>
            <a:prstDash val="solid"/>
          </a:ln>
        </c:spPr>
        <c:txPr>
          <a:bodyPr rot="0" vert="horz"/>
          <a:lstStyle/>
          <a:p>
            <a:pPr>
              <a:defRPr lang="en-US" sz="1600" b="1" i="0" u="none" baseline="0">
                <a:solidFill>
                  <a:srgbClr val="000000"/>
                </a:solidFill>
                <a:latin typeface="ＭＳ ゴシック"/>
                <a:ea typeface="ＭＳ ゴシック"/>
                <a:cs typeface="ＭＳ ゴシック"/>
              </a:defRPr>
            </a:pPr>
            <a:endParaRPr lang="ja-JP"/>
          </a:p>
        </c:txPr>
        <c:crossAx val="1818011532"/>
        <c:crosses val="autoZero"/>
        <c:auto val="1"/>
        <c:lblAlgn val="ctr"/>
        <c:lblOffset val="100"/>
        <c:tickLblSkip val="1"/>
        <c:noMultiLvlLbl val="0"/>
      </c:catAx>
      <c:valAx>
        <c:axId val="1818011532"/>
        <c:scaling>
          <c:orientation val="minMax"/>
        </c:scaling>
        <c:delete val="0"/>
        <c:axPos val="l"/>
        <c:majorGridlines>
          <c:spPr>
            <a:ln w="3175" cap="flat" cmpd="sng">
              <a:solidFill>
                <a:srgbClr val="000000"/>
              </a:solidFill>
              <a:prstDash val="solid"/>
            </a:ln>
          </c:spPr>
        </c:majorGridlines>
        <c:numFmt formatCode="#,##0;&quot;▲ &quot;#,##0" sourceLinked="0"/>
        <c:majorTickMark val="in"/>
        <c:minorTickMark val="none"/>
        <c:tickLblPos val="nextTo"/>
        <c:spPr>
          <a:ln w="3175" cap="flat" cmpd="sng">
            <a:solidFill>
              <a:srgbClr val="000000"/>
            </a:solidFill>
            <a:prstDash val="solid"/>
          </a:ln>
        </c:spPr>
        <c:txPr>
          <a:bodyPr rot="0" vert="horz"/>
          <a:lstStyle/>
          <a:p>
            <a:pPr>
              <a:defRPr lang="en-US" sz="1600" b="0" i="0" u="none" baseline="0">
                <a:solidFill>
                  <a:srgbClr val="000000"/>
                </a:solidFill>
                <a:latin typeface="ＭＳ ゴシック"/>
                <a:ea typeface="ＭＳ ゴシック"/>
                <a:cs typeface="ＭＳ ゴシック"/>
              </a:defRPr>
            </a:pPr>
            <a:endParaRPr lang="ja-JP"/>
          </a:p>
        </c:txPr>
        <c:crossAx val="916334962"/>
        <c:crosses val="autoZero"/>
        <c:crossBetween val="between"/>
      </c:valAx>
      <c:spPr>
        <a:solidFill>
          <a:srgbClr val="FFFFFF"/>
        </a:solidFill>
        <a:ln w="25400">
          <a:noFill/>
        </a:ln>
      </c:spPr>
    </c:plotArea>
    <c:plotVisOnly val="1"/>
    <c:dispBlanksAs val="zero"/>
    <c:showDLblsOverMax val="0"/>
  </c:chart>
  <c:spPr>
    <a:noFill/>
    <a:ln w="9525">
      <a:noFill/>
    </a:ln>
  </c:spPr>
  <c:txPr>
    <a:bodyPr rot="0" vert="horz"/>
    <a:lstStyle/>
    <a:p>
      <a:pPr>
        <a:defRPr lang="en-US" sz="1400" b="1" i="0" u="non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{917FD3C2-07E6-4BF5-81F6-EB287ABB2E82}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B4F-4B48-87A2-9EC63EA6A39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{94A78685-378B-456E-B6B7-2776AE33349F}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F-4B48-87A2-9EC63EA6A39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{6C4B03F1-940E-4073-B828-04992C586AE1}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F-4B48-87A2-9EC63EA6A39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{E87AD90B-CA69-48FC-A38A-52F7623787A3}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F-4B48-87A2-9EC63EA6A39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{AD640320-FDE8-4D35-835F-574D02121BF9}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F-4B48-87A2-9EC63EA6A39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{36EA768B-C17F-4132-A3E2-F3DEE772E0A2}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B4F-4B48-87A2-9EC63EA6A39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{55B7BBFA-8D70-4422-8307-CAB7AE582C79}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B4F-4B48-87A2-9EC63EA6A3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{4EA9C23D-8E9C-49C5-B1B7-BC4C1CD88FCB}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B4F-4B48-87A2-9EC63EA6A3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{26C0687C-D8D1-4B78-9F76-DCB19E4CC23D}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B4F-4B48-87A2-9EC63EA6A39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54.3</c:v>
                </c:pt>
                <c:pt idx="8">
                  <c:v>56</c:v>
                </c:pt>
                <c:pt idx="16">
                  <c:v>57.6</c:v>
                </c:pt>
                <c:pt idx="24">
                  <c:v>59</c:v>
                </c:pt>
                <c:pt idx="32">
                  <c:v>60.4</c:v>
                </c:pt>
              </c:numCache>
            </c:numRef>
          </c:xVal>
          <c:yVal>
            <c:numRef>
              <c:f>公会計指標分析・財政指標組合せ分析表!$BP$51:$DC$51</c:f>
              <c:numCache>
                <c:formatCode>#,##0.0;"▲ "#,##0.0</c:formatCode>
                <c:ptCount val="40"/>
                <c:pt idx="0">
                  <c:v>65.2</c:v>
                </c:pt>
                <c:pt idx="8">
                  <c:v>46.4</c:v>
                </c:pt>
                <c:pt idx="16">
                  <c:v>23.5</c:v>
                </c:pt>
                <c:pt idx="24">
                  <c:v>5.3</c:v>
                </c:pt>
              </c:numCache>
            </c:numRef>
          </c:yVal>
          <c:smooth val="0"/>
          <c:extLst>
            <c:ext xmlns:c16="http://schemas.microsoft.com/office/drawing/2014/chart" uri="{C3380CC4-5D6E-409C-BE32-E72D297353CC}">
              <c16:uniqueId val="{00000009-FB4F-4B48-87A2-9EC63EA6A39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{0DFA01B4-EA19-48C7-8313-DEF272FDCF7D}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B4F-4B48-87A2-9EC63EA6A39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{B8729D29-EA39-4F51-807C-357F551EB692}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F-4B48-87A2-9EC63EA6A39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{B252E8C0-7FA5-41D7-9464-1EED5C452295}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F-4B48-87A2-9EC63EA6A39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{F55F9014-BD21-4385-BCFB-BFB7E7E20A35}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F-4B48-87A2-9EC63EA6A39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{F0EB993F-29D6-4F2F-B5F8-67DEE333E152}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F-4B48-87A2-9EC63EA6A39B}"/>
                </c:ext>
              </c:extLst>
            </c:dLbl>
            <c:dLbl>
              <c:idx val="8"/>
              <c:layout>
                <c:manualLayout>
                  <c:x val="-2.915016266410931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{1CCB5472-FC83-4BAD-AA65-E1E0B8E262FE}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B4F-4B48-87A2-9EC63EA6A39B}"/>
                </c:ext>
              </c:extLst>
            </c:dLbl>
            <c:dLbl>
              <c:idx val="16"/>
              <c:layout>
                <c:manualLayout>
                  <c:x val="-3.5010788455697148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{AE81891C-1A1E-4F85-B09C-DDA78810735A}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B4F-4B48-87A2-9EC63EA6A39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{29531F5A-F2F6-4B6C-8927-AB2E51AFB7A8}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B4F-4B48-87A2-9EC63EA6A39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{8CB28D7B-1B99-44D1-AEB3-F0D056AD4273}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B4F-4B48-87A2-9EC63EA6A39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c:v>
                </c:pt>
                <c:pt idx="8">
                  <c:v>62.9</c:v>
                </c:pt>
                <c:pt idx="16">
                  <c:v>63.4</c:v>
                </c:pt>
                <c:pt idx="24">
                  <c:v>64.3</c:v>
                </c:pt>
                <c:pt idx="32">
                  <c:v>65.2</c:v>
                </c:pt>
              </c:numCache>
            </c:numRef>
          </c:xVal>
          <c:yVal>
            <c:numRef>
              <c:f>公会計指標分析・財政指標組合せ分析表!$BP$55:$DC$55</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FB4F-4B48-87A2-9EC63EA6A39B}"/>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{3E1256DE-7DC9-49DE-9EDF-7B41D7FBEB34}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5F2-489E-8CBC-2B05EDDAEA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{7B40B053-4E21-412A-B897-CA174DD6A9D5}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F2-489E-8CBC-2B05EDDAEA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{71ED37B6-66AD-4257-AE45-B0B05CC8BDE3}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F2-489E-8CBC-2B05EDDAEA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{981AD8A4-4144-4C2B-98D6-2FD1CC4BF47D}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F2-489E-8CBC-2B05EDDAEA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{FAA76AA2-2D4F-4FFC-BDFD-9F0DA7E4B1AD}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F2-489E-8CBC-2B05EDDAEA6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{F872ABB3-088A-4F9D-B678-F43B56BBAACA}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5F2-489E-8CBC-2B05EDDAEA6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{A28014DF-D1A2-4CF2-A7D2-DDBD5F69129F}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5F2-489E-8CBC-2B05EDDAEA6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{BD5E9B5C-D92C-4907-954A-35899C82175B}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5F2-489E-8CBC-2B05EDDAEA6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{D255BF2F-5196-48B0-B54A-5B632149ED0D}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5F2-489E-8CBC-2B05EDDAEA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5.7</c:v>
                </c:pt>
                <c:pt idx="8">
                  <c:v>4.2</c:v>
                </c:pt>
                <c:pt idx="16">
                  <c:v>3.2</c:v>
                </c:pt>
                <c:pt idx="24">
                  <c:v>2.7</c:v>
                </c:pt>
                <c:pt idx="32">
                  <c:v>1.8</c:v>
                </c:pt>
              </c:numCache>
            </c:numRef>
          </c:xVal>
          <c:yVal>
            <c:numRef>
              <c:f>公会計指標分析・財政指標組合せ分析表!$BP$73:$DC$73</c:f>
              <c:numCache>
                <c:formatCode>#,##0.0;"▲ "#,##0.0</c:formatCode>
                <c:ptCount val="40"/>
                <c:pt idx="0">
                  <c:v>65.2</c:v>
                </c:pt>
                <c:pt idx="8">
                  <c:v>46.4</c:v>
                </c:pt>
                <c:pt idx="16">
                  <c:v>23.5</c:v>
                </c:pt>
                <c:pt idx="24">
                  <c:v>5.3</c:v>
                </c:pt>
              </c:numCache>
            </c:numRef>
          </c:yVal>
          <c:smooth val="0"/>
          <c:extLst>
            <c:ext xmlns:c16="http://schemas.microsoft.com/office/drawing/2014/chart" uri="{C3380CC4-5D6E-409C-BE32-E72D297353CC}">
              <c16:uniqueId val="{00000009-15F2-489E-8CBC-2B05EDDAEA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{E028E6E1-696C-4264-BA27-1E8816F8CC9B}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5F2-489E-8CBC-2B05EDDAEA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{33F2D813-4868-495F-A84D-2811803C4F07}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F2-489E-8CBC-2B05EDDAEA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{A02B0CC3-8382-4EB7-A732-F02E008D139A}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F2-489E-8CBC-2B05EDDAEA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{FB0046F5-3610-4AB4-8E29-289EA618923A}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F2-489E-8CBC-2B05EDDAEA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{86D0DCC5-19A3-45AE-9E6B-E059AAF2853A}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F2-489E-8CBC-2B05EDDAEA6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{C2914832-CA13-45D2-B7AE-0294763E6CF5}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5F2-489E-8CBC-2B05EDDAEA6E}"/>
                </c:ext>
              </c:extLst>
            </c:dLbl>
            <c:dLbl>
              <c:idx val="16"/>
              <c:layout>
                <c:manualLayout>
                  <c:x val="-4.4905057365901176E-2"/>
                  <c:y val="-5.991340544294952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{7982C315-91E9-476E-A91C-E7412C8140FE}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5F2-489E-8CBC-2B05EDDAEA6E}"/>
                </c:ext>
              </c:extLst>
            </c:dLbl>
            <c:dLbl>
              <c:idx val="24"/>
              <c:layout>
                <c:manualLayout>
                  <c:x val="-1.8235628084249993E-2"/>
                  <c:y val="-6.491988873263852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{AACE6038-3B6B-43F3-B6D9-3E0B8A10393F}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5F2-489E-8CBC-2B05EDDAEA6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{E484FA40-B67F-41CF-931F-93A40C710704}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5F2-489E-8CBC-2B05EDDAEA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c:v>
                </c:pt>
                <c:pt idx="16">
                  <c:v>7.3</c:v>
                </c:pt>
                <c:pt idx="24">
                  <c:v>7.3</c:v>
                </c:pt>
                <c:pt idx="32">
                  <c:v>7.1</c:v>
                </c:pt>
              </c:numCache>
            </c:numRef>
          </c:xVal>
          <c:yVal>
            <c:numRef>
              <c:f>公会計指標分析・財政指標組合せ分析表!$BP$77:$DC$77</c:f>
              <c:numCache>
                <c:formatCode>#,##0.0;"▲ "#,##0.0</c:formatCode>
                <c:ptCount val="40"/>
                <c:pt idx="0">
                  <c:v>106</c:v>
                </c:pt>
                <c:pt idx="8">
                  <c:v>97.6</c:v>
                </c:pt>
                <c:pt idx="16">
                  <c:v>91.9</c:v>
                </c:pt>
                <c:pt idx="24">
                  <c:v>86</c:v>
                </c:pt>
                <c:pt idx="32">
                  <c:v>72.8</c:v>
                </c:pt>
              </c:numCache>
            </c:numRef>
          </c:yVal>
          <c:smooth val="0"/>
          <c:extLst>
            <c:ext xmlns:c16="http://schemas.microsoft.com/office/drawing/2014/chart" uri="{C3380CC4-5D6E-409C-BE32-E72D297353CC}">
              <c16:uniqueId val="{00000013-15F2-489E-8CBC-2B05EDDAEA6E}"/>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地方債残高の減少や金利の低下に伴う利子の減などにより毎年度着実に減少している。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ける実質公債費比率の分子が増加している要因は、交通事業の民営化に伴い、自動車運送事業会計及び高速鉄道事業会計の企業債が一般会計へ移管されたため、元利償還金が増加したことなど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今後も引き続き市債残高のマネジメントに取り組む。</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本市ルールに則り、確実に積み立てており、積立不足はない。なお、平成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年度末における減債基金残高が大きく増加している要因は、交通事業の民営化に伴い企業債の償還財源を積み立てたことによるものである。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地方債の発行抑制による地方債残高の減少などにより、毎年度着実に減少している。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令和３年度は充当可能財源等が将来負担額を上回り、マイナスとなったことで、比率なしとなっている。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今後も引き続き市債残高のマネジメントに取り組む。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5A1FA37-F318-49B6-8378-8C1A0454A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6044BB0A-D4C7-466B-9DE4-2454F7AF5EB4}"/>
            </a:ext>
          </a:extLst>
        </xdr:cNvPr>
        <xdr:cNvSpPr>
          <a:spLocks noChangeArrowheads="1"/>
        </xdr:cNvSpPr>
      </xdr:nvSpPr>
      <xdr:spPr bwMode="auto">
        <a:xfrm>
          <a:off x="828675" y="12449175"/>
          <a:ext cx="695325" cy="125203"/>
        </a:xfrm>
        <a:prstGeom prst="rect">
          <a:avLst/>
        </a:prstGeom>
        <a:pattFill prst="pct70">
          <a:fgClr>
            <a:srgbClr val="843C0C"/>
          </a:fgClr>
          <a:bgClr>
            <a:schemeClr val="bg1"/>
          </a:bgClr>
        </a:pattFill>
        <a:ln w="6350">
          <a:solidFill>
            <a:srgbClr val="000000"/>
          </a:solidFill>
          <a:miter lim="800000"/>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48F86A-E589-4731-955B-F10BE2C36C68}"/>
            </a:ext>
          </a:extLst>
        </xdr:cNvPr>
        <xdr:cNvSpPr>
          <a:spLocks noChangeArrowheads="1"/>
        </xdr:cNvSpPr>
      </xdr:nvSpPr>
      <xdr:spPr bwMode="auto">
        <a:xfrm>
          <a:off x="828675" y="12915900"/>
          <a:ext cx="695325" cy="111125"/>
        </a:xfrm>
        <a:prstGeom prst="rect">
          <a:avLst/>
        </a:prstGeom>
        <a:solidFill>
          <a:srgbClr val="2E75B6"/>
        </a:solidFill>
        <a:ln w="6350">
          <a:solidFill>
            <a:srgbClr val="000000"/>
          </a:solidFill>
          <a:miter lim="800000"/>
        </a:ln>
      </xdr:spPr>
    </xdr:sp>
    <xdr:clientData/>
  </xdr:twoCellAnchor>
  <xdr:twoCellAnchor>
    <xdr:from>
      <xdr:col>0</xdr:col>
      <xdr:colOff>123825</xdr:colOff>
      <xdr:row>0</xdr:row>
      <xdr:rowOff>123825</xdr:rowOff>
    </xdr:from>
    <xdr:to>
      <xdr:col>8</xdr:col>
      <xdr:colOff>138546</xdr:colOff>
      <xdr:row>3</xdr:row>
      <xdr:rowOff>133350</xdr:rowOff>
    </xdr:to>
    <xdr:sp macro="" textlink="" fLocksText="0">
      <xdr:nvSpPr>
        <xdr:cNvPr id="5" name="表題ボックス">
          <a:extLst>
            <a:ext uri="{FF2B5EF4-FFF2-40B4-BE49-F238E27FC236}">
              <a16:creationId xmlns:a16="http://schemas.microsoft.com/office/drawing/2014/main" id="{709C98C8-99DA-4384-A0EB-2264D415D186}"/>
            </a:ext>
          </a:extLst>
        </xdr:cNvPr>
        <xdr:cNvSpPr>
          <a:spLocks noChangeArrowheads="1"/>
        </xdr:cNvSpPr>
      </xdr:nvSpPr>
      <xdr:spPr bwMode="auto">
        <a:xfrm>
          <a:off x="123825" y="123825"/>
          <a:ext cx="13432271" cy="695325"/>
        </a:xfrm>
        <a:prstGeom prst="rect">
          <a:avLst/>
        </a:prstGeom>
        <a:noFill/>
        <a:ln w="9525">
          <a:noFill/>
          <a:miter lim="800000"/>
        </a:ln>
      </xdr:spPr>
      <xdr:txBody>
        <a:bodyPr vertOverflow="clip" wrap="square" lIns="54864" tIns="32004" rIns="0" bIns="32004" anchor="ctr" upright="1"/>
        <a:lstStyle/>
        <a:p>
          <a:pPr algn="l" rtl="0">
            <a:defRPr sz="1000"/>
          </a:pPr>
          <a:r>
            <a:rPr lang="ja-JP" altLang="en-US" sz="2800" b="1" i="0" u="none" baseline="0">
              <a:solidFill>
                <a:srgbClr val="000000"/>
              </a:solidFill>
              <a:latin typeface="ＭＳ ゴシック"/>
              <a:ea typeface="ＭＳ ゴシック"/>
            </a:rPr>
            <a:t>（</a:t>
          </a:r>
          <a:r>
            <a:rPr lang="en-US" altLang="ja-JP" sz="2800" b="1" i="0" u="none" baseline="0">
              <a:solidFill>
                <a:srgbClr val="000000"/>
              </a:solidFill>
              <a:latin typeface="ＭＳ ゴシック"/>
              <a:ea typeface="ＭＳ ゴシック"/>
            </a:rPr>
            <a:t>11</a:t>
          </a:r>
          <a:r>
            <a:rPr lang="ja-JP" altLang="en-US" sz="2800" b="1" i="0" u="non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6B71D40-B839-45EB-8A6D-BEEC801860A4}"/>
            </a:ext>
          </a:extLst>
        </xdr:cNvPr>
        <xdr:cNvSpPr>
          <a:spLocks noChangeShapeType="1"/>
        </xdr:cNvSpPr>
      </xdr:nvSpPr>
      <xdr:spPr bwMode="auto">
        <a:xfrm>
          <a:off x="628650" y="12115800"/>
          <a:ext cx="7245350" cy="228600"/>
        </a:xfrm>
        <a:prstGeom prst="line">
          <a:avLst/>
        </a:prstGeom>
        <a:noFill/>
        <a:ln w="19050">
          <a:solidFill>
            <a:srgbClr val="000000"/>
          </a:solidFill>
          <a:round/>
        </a:ln>
      </xdr:spPr>
    </xdr:sp>
    <xdr:clientData/>
  </xdr:twoCellAnchor>
  <xdr:twoCellAnchor>
    <xdr:from>
      <xdr:col>8</xdr:col>
      <xdr:colOff>340178</xdr:colOff>
      <xdr:row>0</xdr:row>
      <xdr:rowOff>165045</xdr:rowOff>
    </xdr:from>
    <xdr:to>
      <xdr:col>10</xdr:col>
      <xdr:colOff>367392</xdr:colOff>
      <xdr:row>2</xdr:row>
      <xdr:rowOff>165045</xdr:rowOff>
    </xdr:to>
    <xdr:sp macro="" textlink="" fLocksText="0">
      <xdr:nvSpPr>
        <xdr:cNvPr id="7" name="年度ボックス">
          <a:extLst>
            <a:ext uri="{FF2B5EF4-FFF2-40B4-BE49-F238E27FC236}">
              <a16:creationId xmlns:a16="http://schemas.microsoft.com/office/drawing/2014/main" id="{26946E32-2378-4A83-9C2E-05E8DF152EC1}"/>
            </a:ext>
          </a:extLst>
        </xdr:cNvPr>
        <xdr:cNvSpPr>
          <a:spLocks noChangeArrowheads="1"/>
        </xdr:cNvSpPr>
      </xdr:nvSpPr>
      <xdr:spPr bwMode="auto">
        <a:xfrm>
          <a:off x="13757728" y="165045"/>
          <a:ext cx="3989614" cy="457200"/>
        </a:xfrm>
        <a:prstGeom prst="rect">
          <a:avLst/>
        </a:prstGeom>
        <a:noFill/>
        <a:ln w="25400">
          <a:solidFill>
            <a:srgbClr val="000000"/>
          </a:solidFill>
          <a:miter lim="800000"/>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fLocksText="0">
      <xdr:nvSpPr>
        <xdr:cNvPr id="8" name="団体名称ボックス">
          <a:extLst>
            <a:ext uri="{FF2B5EF4-FFF2-40B4-BE49-F238E27FC236}">
              <a16:creationId xmlns:a16="http://schemas.microsoft.com/office/drawing/2014/main" id="{7F43C873-3F01-4643-82BD-5585359912D1}"/>
            </a:ext>
          </a:extLst>
        </xdr:cNvPr>
        <xdr:cNvSpPr>
          <a:spLocks noChangeArrowheads="1"/>
        </xdr:cNvSpPr>
      </xdr:nvSpPr>
      <xdr:spPr bwMode="auto">
        <a:xfrm>
          <a:off x="17940968" y="165046"/>
          <a:ext cx="7445428" cy="457200"/>
        </a:xfrm>
        <a:prstGeom prst="rect">
          <a:avLst/>
        </a:prstGeom>
        <a:noFill/>
        <a:ln w="25400">
          <a:solidFill>
            <a:srgbClr val="000000"/>
          </a:solidFill>
          <a:miter lim="800000"/>
        </a:ln>
      </xdr:spPr>
      <xdr:txBody>
        <a:bodyPr anchor="ctr"/>
        <a:lstStyle/>
        <a:p>
          <a:pPr algn="ctr"/>
          <a:r>
            <a:rPr lang="ja-JP" altLang="en-US" sz="1800" b="1">
              <a:latin typeface="ＭＳ ゴシック" pitchFamily="49" charset="-128"/>
              <a:ea typeface="ＭＳ ゴシック" pitchFamily="49" charset="-128"/>
            </a:rPr>
            <a:t>大阪府大阪市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4338BEA5-7A7C-4728-903D-7F49A6E8F0B6}"/>
            </a:ext>
          </a:extLst>
        </xdr:cNvPr>
        <xdr:cNvSpPr txBox="1">
          <a:spLocks noChangeArrowheads="1"/>
        </xdr:cNvSpPr>
      </xdr:nvSpPr>
      <xdr:spPr bwMode="auto">
        <a:xfrm>
          <a:off x="533400" y="1033029"/>
          <a:ext cx="2349500" cy="523875"/>
        </a:xfrm>
        <a:prstGeom prst="rect">
          <a:avLst/>
        </a:prstGeom>
        <a:noFill/>
        <a:ln w="9525">
          <a:noFill/>
          <a:miter lim="800000"/>
        </a:ln>
      </xdr:spPr>
      <xdr:txBody>
        <a:bodyPr vertOverflow="clip" wrap="square" lIns="36576" tIns="22860" rIns="0" bIns="0" anchor="t" upright="1"/>
        <a:lstStyle/>
        <a:p>
          <a:pPr algn="l" rtl="1"/>
          <a:r>
            <a:rPr lang="ja-JP" altLang="en-US" sz="1600" b="1" i="0">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28B4A9A2-2AE8-459C-8C24-DF2F65747E0F}"/>
            </a:ext>
          </a:extLst>
        </xdr:cNvPr>
        <xdr:cNvSpPr>
          <a:spLocks noChangeArrowheads="1"/>
        </xdr:cNvSpPr>
      </xdr:nvSpPr>
      <xdr:spPr bwMode="auto">
        <a:xfrm>
          <a:off x="828675" y="12687300"/>
          <a:ext cx="695325" cy="111125"/>
        </a:xfrm>
        <a:prstGeom prst="rect">
          <a:avLst/>
        </a:prstGeom>
        <a:pattFill prst="smGrid">
          <a:fgClr>
            <a:srgbClr val="FF66CC"/>
          </a:fgClr>
          <a:bgClr>
            <a:schemeClr val="bg1"/>
          </a:bgClr>
        </a:pattFill>
        <a:ln w="6350">
          <a:solidFill>
            <a:srgbClr val="000000"/>
          </a:solidFill>
          <a:miter lim="800000"/>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EBD205AD-2CDE-43FF-961A-17DAD65BE86F}"/>
            </a:ext>
          </a:extLst>
        </xdr:cNvPr>
        <xdr:cNvSpPr>
          <a:spLocks noChangeArrowheads="1"/>
        </xdr:cNvSpPr>
      </xdr:nvSpPr>
      <xdr:spPr bwMode="auto">
        <a:xfrm>
          <a:off x="13757728" y="862694"/>
          <a:ext cx="11628668" cy="4732563"/>
        </a:xfrm>
        <a:prstGeom prst="rect">
          <a:avLst/>
        </a:prstGeom>
        <a:noFill/>
        <a:ln w="19050">
          <a:solidFill>
            <a:srgbClr val="000000"/>
          </a:solidFill>
          <a:miter lim="800000"/>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7BA61EAF-E2E7-46AF-B0EB-A4FC838BB167}"/>
            </a:ext>
          </a:extLst>
        </xdr:cNvPr>
        <xdr:cNvSpPr txBox="1"/>
      </xdr:nvSpPr>
      <xdr:spPr>
        <a:xfrm>
          <a:off x="13757728" y="1412420"/>
          <a:ext cx="11627664" cy="4182837"/>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令和３年度末の基金残高は、</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2,771</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億円となっており、前年度から</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458</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億円の増となっている。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これは、財政調整基金で</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463</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億円の増となったことなどによるものである。</a:t>
          </a: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財政調整基金については、経済事情の著しい変動等により財源が著しく不足する場合や、新型コロナウイルス感染症対策関連経費・物価高騰対応経費や、災害発生への対応など、財政上の備えとして引き続き適切に管理していく。なお、その他特目基金の教育振興基金においては、高度経済成長期に建設した学校校舎の老朽改築等の対策費が多額に見込まれるなど、計画的な残高管理が必要と考えている。</a:t>
          </a: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fLocksText="0">
      <xdr:nvSpPr>
        <xdr:cNvPr id="13" name="Rectangle 7">
          <a:extLst>
            <a:ext uri="{FF2B5EF4-FFF2-40B4-BE49-F238E27FC236}">
              <a16:creationId xmlns:a16="http://schemas.microsoft.com/office/drawing/2014/main" id="{31B03730-2F05-464D-87D0-8F84DBAFB1BA}"/>
            </a:ext>
          </a:extLst>
        </xdr:cNvPr>
        <xdr:cNvSpPr>
          <a:spLocks noChangeArrowheads="1"/>
        </xdr:cNvSpPr>
      </xdr:nvSpPr>
      <xdr:spPr bwMode="auto">
        <a:xfrm>
          <a:off x="13840360" y="987741"/>
          <a:ext cx="1257055" cy="391438"/>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337D9E0F-8D43-488A-AF1D-09A637ED53BF}"/>
            </a:ext>
          </a:extLst>
        </xdr:cNvPr>
        <xdr:cNvSpPr>
          <a:spLocks noChangeArrowheads="1"/>
        </xdr:cNvSpPr>
      </xdr:nvSpPr>
      <xdr:spPr bwMode="auto">
        <a:xfrm>
          <a:off x="13757728" y="12500263"/>
          <a:ext cx="11628668" cy="1901537"/>
        </a:xfrm>
        <a:prstGeom prst="rect">
          <a:avLst/>
        </a:prstGeom>
        <a:noFill/>
        <a:ln w="19050">
          <a:solidFill>
            <a:srgbClr val="000000"/>
          </a:solidFill>
          <a:miter lim="800000"/>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D3D6A218-CBF2-44D3-A6FD-47FD5820D2B3}"/>
            </a:ext>
          </a:extLst>
        </xdr:cNvPr>
        <xdr:cNvSpPr txBox="1"/>
      </xdr:nvSpPr>
      <xdr:spPr>
        <a:xfrm>
          <a:off x="13757728" y="12574155"/>
          <a:ext cx="11627664" cy="1824674"/>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（基金の使途）</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教育振興基金　　　　：学校教育及び社会教育の振興を図る事業の資金に充てる。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交通政策基金　　　　：本市における交通政策の推進を図る資金に充てる。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都市整備事業基金　　：本市における都市施設の整備を目的とする事業を促進する経費に充てる。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土地区画整理事業基金：土地区画整理事業の各施行地区における事業の施工の費用、土地区画整理法第</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102</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条第１項の規定による仮清算金</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の交付に要する費用、法第</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110</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条第１項の規定による清算金の交付に要する費用及び、清算金の交付のために起こ</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した本市公債の償還の財源に充てる。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地域活性化事業基金　：モーターボート競走に係る勝舟投票券の場外発売場の所在地に属する区における地域の活性化を目的とする事業</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の推進を図る資金に充てる。</a:t>
          </a: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都市整備事業基金　　：公園事業などに充てるため４億円を取り崩した結果、４億円の減となっている。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土地区画整理事業基金：土地区画整理事業に充てるため２億円を取り崩した結果、２億円の減となっている。</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教育振興基金については、高度経済成長期に建設した学校校舎の老朽改築等の対策費が多額に見込まれるなど、計画的な残高管理が必要</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と考えている。</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fLocksText="0">
      <xdr:nvSpPr>
        <xdr:cNvPr id="16" name="Rectangle 7">
          <a:extLst>
            <a:ext uri="{FF2B5EF4-FFF2-40B4-BE49-F238E27FC236}">
              <a16:creationId xmlns:a16="http://schemas.microsoft.com/office/drawing/2014/main" id="{4ECE2BD3-95A4-4B7B-9F5B-DCBE3A2BAF21}"/>
            </a:ext>
          </a:extLst>
        </xdr:cNvPr>
        <xdr:cNvSpPr>
          <a:spLocks noChangeArrowheads="1"/>
        </xdr:cNvSpPr>
      </xdr:nvSpPr>
      <xdr:spPr bwMode="auto">
        <a:xfrm>
          <a:off x="13840359" y="12574008"/>
          <a:ext cx="2510891" cy="1000"/>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6F90744-9F8B-4C45-9405-064B646B236C}"/>
            </a:ext>
          </a:extLst>
        </xdr:cNvPr>
        <xdr:cNvSpPr>
          <a:spLocks noChangeArrowheads="1"/>
        </xdr:cNvSpPr>
      </xdr:nvSpPr>
      <xdr:spPr bwMode="auto">
        <a:xfrm>
          <a:off x="13757728" y="5755820"/>
          <a:ext cx="11628668" cy="3755326"/>
        </a:xfrm>
        <a:prstGeom prst="rect">
          <a:avLst/>
        </a:prstGeom>
        <a:noFill/>
        <a:ln w="19050">
          <a:solidFill>
            <a:srgbClr val="000000"/>
          </a:solidFill>
          <a:miter lim="800000"/>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C07A9749-AF4F-436C-B1ED-9A0FE7927B3F}"/>
            </a:ext>
          </a:extLst>
        </xdr:cNvPr>
        <xdr:cNvSpPr txBox="1"/>
      </xdr:nvSpPr>
      <xdr:spPr>
        <a:xfrm>
          <a:off x="13757728" y="6267450"/>
          <a:ext cx="11627664" cy="322637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（増減理由）</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財政運営の透明性や財政規律を一層確保する観点から、年度間の財源調整状況をより明確化するため、平成</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24</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年度に基金を設置しており、令和３年度末の基金残高は、</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2,127</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億円となっている。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令和３年度においては、令和２年度決算剰余金（</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130</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億円）や、年度中の収支改善見込額（</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312</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億円）等を積み立てたことなどにより、残高が</a:t>
          </a:r>
          <a:r>
            <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463</a:t>
          </a: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億円増加した。</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（今後の方針）</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（仮称）区画整理記念会館整備事業への充当（取崩）などを予定している。</a:t>
          </a:r>
        </a:p>
        <a:p>
          <a:pPr marL="0" marR="0" lvl="0" indent="0" defTabSz="914400" eaLnBrk="1" fontAlgn="auto" latinLnBrk="0" hangingPunct="1">
            <a:lnSpc>
              <a:spcPct val="100000"/>
            </a:lnSpc>
            <a:spcBef>
              <a:spcPts val="0"/>
            </a:spcBef>
            <a:spcAft>
              <a:spcPts val="0"/>
            </a:spcAft>
            <a:buClrTx/>
            <a:buSzTx/>
            <a:buFontTx/>
            <a:buNone/>
          </a:pPr>
          <a:r>
            <a:rPr lang="ja-JP" altLang="en-US"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rPr>
            <a:t>　そのほか、経済事情の著しい変動等により財源が著しく不足する場合や、新型コロナウイルス感染症対策関連経費・物価高騰対応経費や、災害発生への対応など、財政上の備えとして引き続き適切に管理していく。</a:t>
          </a: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pPr>
          <a:endParaRPr lang="en-US" altLang="ja-JP" sz="1300" b="0" i="0" u="none" kern="0" spc="0" baseline="0">
            <a:ln>
              <a:noFill/>
            </a:ln>
            <a:solidFill>
              <a:srgbClr val="000000"/>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fLocksText="0">
      <xdr:nvSpPr>
        <xdr:cNvPr id="19" name="Rectangle 7">
          <a:extLst>
            <a:ext uri="{FF2B5EF4-FFF2-40B4-BE49-F238E27FC236}">
              <a16:creationId xmlns:a16="http://schemas.microsoft.com/office/drawing/2014/main" id="{45C13746-46A2-41C6-925F-3F527031B59B}"/>
            </a:ext>
          </a:extLst>
        </xdr:cNvPr>
        <xdr:cNvSpPr>
          <a:spLocks noChangeArrowheads="1"/>
        </xdr:cNvSpPr>
      </xdr:nvSpPr>
      <xdr:spPr bwMode="auto">
        <a:xfrm>
          <a:off x="13840359" y="5848798"/>
          <a:ext cx="2048249" cy="380186"/>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F09DEB2-D3AD-4B8A-9AD3-88C7E65B33EC}"/>
            </a:ext>
          </a:extLst>
        </xdr:cNvPr>
        <xdr:cNvSpPr>
          <a:spLocks noChangeArrowheads="1"/>
        </xdr:cNvSpPr>
      </xdr:nvSpPr>
      <xdr:spPr bwMode="auto">
        <a:xfrm>
          <a:off x="13757728" y="9676655"/>
          <a:ext cx="11628668" cy="2685062"/>
        </a:xfrm>
        <a:prstGeom prst="rect">
          <a:avLst/>
        </a:prstGeom>
        <a:noFill/>
        <a:ln w="19050">
          <a:solidFill>
            <a:srgbClr val="000000"/>
          </a:solidFill>
          <a:miter lim="800000"/>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4CC116C-4132-448B-AC86-556F0A9374A2}"/>
            </a:ext>
          </a:extLst>
        </xdr:cNvPr>
        <xdr:cNvSpPr txBox="1"/>
      </xdr:nvSpPr>
      <xdr:spPr>
        <a:xfrm>
          <a:off x="13757728" y="10188285"/>
          <a:ext cx="11627664" cy="215784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en-US" sz="1300">
              <a:solidFill>
                <a:schemeClr val="tx1"/>
              </a:solidFill>
              <a:latin typeface="ＭＳ ゴシック" panose="020B0609070205080204" pitchFamily="49" charset="-128"/>
              <a:ea typeface="ＭＳ ゴシック" panose="020B0609070205080204" pitchFamily="49" charset="-128"/>
              <a:cs typeface="+mn-cs"/>
            </a:rPr>
            <a:t>（増減理由）</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en-US" altLang="ja-JP" sz="1300">
              <a:solidFill>
                <a:schemeClr val="tx1"/>
              </a:solidFill>
              <a:latin typeface="ＭＳ ゴシック" panose="020B0609070205080204" pitchFamily="49" charset="-128"/>
              <a:ea typeface="ＭＳ ゴシック" panose="020B0609070205080204" pitchFamily="49" charset="-128"/>
              <a:cs typeface="+mn-cs"/>
            </a:rPr>
            <a:t>―</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ja-JP" altLang="en-US" sz="1300">
              <a:solidFill>
                <a:schemeClr val="tx1"/>
              </a:solidFill>
              <a:latin typeface="ＭＳ ゴシック" panose="020B0609070205080204" pitchFamily="49" charset="-128"/>
              <a:ea typeface="ＭＳ ゴシック" panose="020B0609070205080204" pitchFamily="49" charset="-128"/>
              <a:cs typeface="+mn-cs"/>
            </a:rPr>
            <a:t>（今後の方針）</a:t>
          </a:r>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r>
            <a:rPr lang="en-US" altLang="ja-JP" sz="1300">
              <a:solidFill>
                <a:schemeClr val="tx1"/>
              </a:solidFill>
              <a:latin typeface="ＭＳ ゴシック" panose="020B0609070205080204" pitchFamily="49" charset="-128"/>
              <a:ea typeface="ＭＳ ゴシック" panose="020B0609070205080204" pitchFamily="49" charset="-128"/>
              <a:cs typeface="+mn-cs"/>
            </a:rPr>
            <a:t>―</a:t>
          </a: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a:p>
          <a:endParaRPr lang="en-US" altLang="ja-JP" sz="1300">
            <a:solidFill>
              <a:schemeClr val="tx1"/>
            </a:solidFill>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fLocksText="0">
      <xdr:nvSpPr>
        <xdr:cNvPr id="22" name="Rectangle 7">
          <a:extLst>
            <a:ext uri="{FF2B5EF4-FFF2-40B4-BE49-F238E27FC236}">
              <a16:creationId xmlns:a16="http://schemas.microsoft.com/office/drawing/2014/main" id="{7DB74134-5201-4B2E-88E4-B9B6047FFDC1}"/>
            </a:ext>
          </a:extLst>
        </xdr:cNvPr>
        <xdr:cNvSpPr>
          <a:spLocks noChangeArrowheads="1"/>
        </xdr:cNvSpPr>
      </xdr:nvSpPr>
      <xdr:spPr bwMode="auto">
        <a:xfrm>
          <a:off x="13840359" y="9769633"/>
          <a:ext cx="1256400" cy="380186"/>
        </a:xfrm>
        <a:prstGeom prst="rect">
          <a:avLst/>
        </a:prstGeom>
        <a:noFill/>
        <a:ln w="9525">
          <a:solidFill>
            <a:schemeClr val="tx1"/>
          </a:solidFill>
          <a:miter lim="800000"/>
        </a:ln>
      </xdr:spPr>
      <xdr:txBody>
        <a:bodyPr vertOverflow="clip" wrap="square" lIns="36576" tIns="22860" rIns="0" bIns="0" anchor="ctr" upright="1"/>
        <a:lstStyle/>
        <a:p>
          <a:pPr algn="ctr" rtl="0"/>
          <a:r>
            <a:rPr lang="ja-JP" altLang="en-US" sz="1500" b="1" i="0" u="non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84864D0-746E-42FC-A0CD-D969BE2795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E26A23E-75DE-4416-9FC7-828D4FA8C3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C86E39D2-089D-4B09-8EE3-AE7424976F94}"/>
            </a:ext>
          </a:extLst>
        </xdr:cNvPr>
        <xdr:cNvSpPr/>
      </xdr:nvSpPr>
      <xdr:spPr>
        <a:xfrm>
          <a:off x="17249775" y="809625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97C01ABC-842C-4EC0-9FBC-250A51874D45}"/>
            </a:ext>
          </a:extLst>
        </xdr:cNvPr>
        <xdr:cNvSpPr/>
      </xdr:nvSpPr>
      <xdr:spPr>
        <a:xfrm>
          <a:off x="17249775" y="11658600"/>
          <a:ext cx="1371600" cy="323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69411C8E-91E4-4725-8FA2-BFB50F573E5B}"/>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6B4C1618-902B-4A1C-932F-EB96A57D2F09}"/>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F83DD91-BCB2-40A3-B62E-66DE26AA12C3}"/>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736A273F-73D8-4144-B860-F884B22A94CA}"/>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C12C9F1-187F-4089-A5F7-9F2DBED60A64}"/>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E8F47AE1-50FC-4515-958A-28BFF05E6B34}"/>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9731420C-EEC0-41CD-A63E-677834C293A2}"/>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C5A71283-C362-47BE-84FD-55D8AD3D9C23}"/>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FF3E6713-CC7A-40B8-9A17-A2860291ED52}"/>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728CB868-62BC-49FD-A5CC-06262D681578}"/>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7AF8D92-DF92-4ECD-84CA-B060CE889A9B}"/>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3A6A6F1E-89E6-478D-8E8A-B5E6FE80D05B}"/>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F3CEFA3-4B52-4BAA-AA8F-D5F03F72C88C}"/>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E426AA5-808E-4AF4-AE4B-363BBD22D17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D28933C9-1410-46D0-B99E-C7300156D85C}"/>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BCE80F1-5AC8-4E95-8DD3-301DF3B5EBA2}"/>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2F3CDF60-83D4-498F-844C-F5477F48AAEC}"/>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5E063B61-1114-4E19-A344-5AA1D4D3E91E}"/>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E3E2EFA6-C0C3-4D58-9E62-762957E30DFE}"/>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FC16478-3B56-498E-9E58-38B1B0E95A44}"/>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F5BE0C82-6C0E-4629-BE4F-458205050994}"/>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41C27362-158C-4704-B431-262C356F1995}"/>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A6557CD-AF33-49FB-9F85-365780BA0C92}"/>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4084D3A-AF76-4C2D-908D-20EC38026A89}"/>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FE2E0389-D8B8-447C-B1CB-BAA21705F32B}"/>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61F0A7C-31CB-4C97-BB50-4873245913F4}"/>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7B8EA16-3948-4CB6-A2BE-8625863D3CB7}"/>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DE6129CB-F6C2-452F-B1C2-A2438FF4DCFC}"/>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95029173-102F-409C-AC98-ECBEFDF4C2FD}"/>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D25FDB81-CCD2-4938-9D1B-602E7CE207E5}"/>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DCAC1E7B-1A0E-4257-B620-13BBB02ADEF6}"/>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42AC6347-A481-4704-B6FD-319ACB85CCA1}"/>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A1AAECD9-F134-4A0C-A022-356FBC4D3E83}"/>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216A8BCC-74CC-43D1-8448-E4BC4772A761}"/>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15531CE2-A8D6-4E1F-B97E-F35E8DAF5968}"/>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5157CF8-D7C2-41FD-97E1-CB2960519BFD}"/>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4B039397-9F96-4884-BD29-E7B3F1056EA3}"/>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D7C428CE-9E13-45CB-94D5-6D213FAB3C30}"/>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8866F6DA-F6E8-4BED-AB7A-FF0E1A0163B7}"/>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2F452AEB-0B0B-4E5A-8DE1-9FC81D940D53}"/>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64973708-3131-4C0B-96C3-6C817BCC7564}"/>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3AD59F3-551A-40CA-8800-27F8257D1233}"/>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4BF89022-2900-4F88-874D-241258AB60DC}"/>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ADF22913-F347-4354-A9C4-B84D45EB8410}"/>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9F6B98C1-E030-4AFE-915A-87F29F043FAD}"/>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高度経済成長期を中心に多種多様な公共施設の整備を進め、膨大な量の施設を保有しているため、市設建築物については「資産流動化プロジェクト施設チーム」による総合的な有効活用、インフラ施設については長寿命化を基本とした効率的な維持管理を実施している。こうした取組もあり、有形固定資産減価償却率は類似団体平均を下回っ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14EE60A5-4D06-437F-94F0-44BEC88A8068}"/>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15791818-EC3E-4E47-9EE2-2DDB0EE09DC9}"/>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CF8C2138-B9FD-41A5-AFA3-7AFA6D5AD9A6}"/>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id="{253B66E0-1CA7-495D-8916-E9D5CFDEA4F2}"/>
            </a:ext>
          </a:extLst>
        </xdr:cNvPr>
        <xdr:cNvCxnSpPr/>
      </xdr:nvCxnSpPr>
      <xdr:spPr>
        <a:xfrm>
          <a:off x="1158875" y="565679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id="{65E2D2CE-822D-408F-B9FB-27689F742AD4}"/>
            </a:ext>
          </a:extLst>
        </xdr:cNvPr>
        <xdr:cNvSpPr txBox="1"/>
      </xdr:nvSpPr>
      <xdr:spPr>
        <a:xfrm>
          <a:off x="789956" y="5562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id="{5EE96FBA-EA68-412D-9B0E-3B49A8ADCB15}"/>
            </a:ext>
          </a:extLst>
        </xdr:cNvPr>
        <xdr:cNvCxnSpPr/>
      </xdr:nvCxnSpPr>
      <xdr:spPr>
        <a:xfrm>
          <a:off x="1158875" y="531600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id="{F826AC8D-E8DA-4673-A00D-1B648A941FD7}"/>
            </a:ext>
          </a:extLst>
        </xdr:cNvPr>
        <xdr:cNvSpPr txBox="1"/>
      </xdr:nvSpPr>
      <xdr:spPr>
        <a:xfrm>
          <a:off x="789956" y="52222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id="{ED27A1CF-D2B0-4032-9CB2-BB7F96DC1704}"/>
            </a:ext>
          </a:extLst>
        </xdr:cNvPr>
        <xdr:cNvCxnSpPr/>
      </xdr:nvCxnSpPr>
      <xdr:spPr>
        <a:xfrm>
          <a:off x="1158875" y="49784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id="{FAD0CC91-FB69-4344-908F-817DAF216F39}"/>
            </a:ext>
          </a:extLst>
        </xdr:cNvPr>
        <xdr:cNvSpPr txBox="1"/>
      </xdr:nvSpPr>
      <xdr:spPr>
        <a:xfrm>
          <a:off x="789956" y="488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id="{FF7BB477-3405-4D9F-90B2-AB68D805DACD}"/>
            </a:ext>
          </a:extLst>
        </xdr:cNvPr>
        <xdr:cNvCxnSpPr/>
      </xdr:nvCxnSpPr>
      <xdr:spPr>
        <a:xfrm>
          <a:off x="1158875" y="463761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id="{727D9B98-0E17-4658-954D-FF0C25DFB573}"/>
            </a:ext>
          </a:extLst>
        </xdr:cNvPr>
        <xdr:cNvSpPr txBox="1"/>
      </xdr:nvSpPr>
      <xdr:spPr>
        <a:xfrm>
          <a:off x="789956" y="4543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id="{86E588DA-5519-4A83-BC4C-2207761F620F}"/>
            </a:ext>
          </a:extLst>
        </xdr:cNvPr>
        <xdr:cNvCxnSpPr/>
      </xdr:nvCxnSpPr>
      <xdr:spPr>
        <a:xfrm>
          <a:off x="1158875" y="4296833"/>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a:extLst>
            <a:ext uri="{FF2B5EF4-FFF2-40B4-BE49-F238E27FC236}">
              <a16:creationId xmlns:a16="http://schemas.microsoft.com/office/drawing/2014/main" id="{3C311224-2020-4DE7-8035-FCDC389E6E40}"/>
            </a:ext>
          </a:extLst>
        </xdr:cNvPr>
        <xdr:cNvSpPr txBox="1"/>
      </xdr:nvSpPr>
      <xdr:spPr>
        <a:xfrm>
          <a:off x="789956" y="4212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3CE58C86-E327-425A-A90F-DE30C3B835AE}"/>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2D758630-8B5D-45DC-A97F-310FCDB972D9}"/>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568FC396-35EB-4151-9ED1-8C659793F976}"/>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34</xdr:row>
      <xdr:rowOff>14605</xdr:rowOff>
    </xdr:to>
    <xdr:cxnSp macro="">
      <xdr:nvCxnSpPr>
        <xdr:cNvPr id="67" name="直線コネクタ 66">
          <a:extLst>
            <a:ext uri="{FF2B5EF4-FFF2-40B4-BE49-F238E27FC236}">
              <a16:creationId xmlns:a16="http://schemas.microsoft.com/office/drawing/2014/main" id="{EBE95A5D-DD32-4899-BFD9-1361176067C0}"/>
            </a:ext>
          </a:extLst>
        </xdr:cNvPr>
        <xdr:cNvCxnSpPr/>
      </xdr:nvCxnSpPr>
      <xdr:spPr>
        <a:xfrm flipV="1">
          <a:off x="4306570" y="4438438"/>
          <a:ext cx="1270" cy="107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68" name="有形固定資産減価償却率最小値テキスト">
          <a:extLst>
            <a:ext uri="{FF2B5EF4-FFF2-40B4-BE49-F238E27FC236}">
              <a16:creationId xmlns:a16="http://schemas.microsoft.com/office/drawing/2014/main" id="{8C608011-A460-4BF6-8A96-7B3D3BBCBE6B}"/>
            </a:ext>
          </a:extLst>
        </xdr:cNvPr>
        <xdr:cNvSpPr txBox="1"/>
      </xdr:nvSpPr>
      <xdr:spPr>
        <a:xfrm>
          <a:off x="4359275"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69" name="直線コネクタ 68">
          <a:extLst>
            <a:ext uri="{FF2B5EF4-FFF2-40B4-BE49-F238E27FC236}">
              <a16:creationId xmlns:a16="http://schemas.microsoft.com/office/drawing/2014/main" id="{3F2BB4D2-7B98-4BD0-AC67-88CE8F953170}"/>
            </a:ext>
          </a:extLst>
        </xdr:cNvPr>
        <xdr:cNvCxnSpPr/>
      </xdr:nvCxnSpPr>
      <xdr:spPr>
        <a:xfrm>
          <a:off x="4216400" y="55168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70" name="有形固定資産減価償却率最大値テキスト">
          <a:extLst>
            <a:ext uri="{FF2B5EF4-FFF2-40B4-BE49-F238E27FC236}">
              <a16:creationId xmlns:a16="http://schemas.microsoft.com/office/drawing/2014/main" id="{00FF1FEF-B2DD-4E8F-AE52-928081819891}"/>
            </a:ext>
          </a:extLst>
        </xdr:cNvPr>
        <xdr:cNvSpPr txBox="1"/>
      </xdr:nvSpPr>
      <xdr:spPr>
        <a:xfrm>
          <a:off x="4359275" y="421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71" name="直線コネクタ 70">
          <a:extLst>
            <a:ext uri="{FF2B5EF4-FFF2-40B4-BE49-F238E27FC236}">
              <a16:creationId xmlns:a16="http://schemas.microsoft.com/office/drawing/2014/main" id="{E754E66D-7FFD-47E8-8A61-4514F1C6BE13}"/>
            </a:ext>
          </a:extLst>
        </xdr:cNvPr>
        <xdr:cNvCxnSpPr/>
      </xdr:nvCxnSpPr>
      <xdr:spPr>
        <a:xfrm>
          <a:off x="4216400" y="44384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59495</xdr:rowOff>
    </xdr:from>
    <xdr:ext cx="405111" cy="259045"/>
    <xdr:sp macro="" textlink="">
      <xdr:nvSpPr>
        <xdr:cNvPr id="72" name="有形固定資産減価償却率平均値テキスト">
          <a:extLst>
            <a:ext uri="{FF2B5EF4-FFF2-40B4-BE49-F238E27FC236}">
              <a16:creationId xmlns:a16="http://schemas.microsoft.com/office/drawing/2014/main" id="{D7263C2E-E043-4F3D-9B08-153F213D1B1A}"/>
            </a:ext>
          </a:extLst>
        </xdr:cNvPr>
        <xdr:cNvSpPr txBox="1"/>
      </xdr:nvSpPr>
      <xdr:spPr>
        <a:xfrm>
          <a:off x="4359275" y="491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81068</xdr:rowOff>
    </xdr:from>
    <xdr:to>
      <xdr:col>23</xdr:col>
      <xdr:colOff>136525</xdr:colOff>
      <xdr:row>31</xdr:row>
      <xdr:rowOff>11218</xdr:rowOff>
    </xdr:to>
    <xdr:sp macro="" textlink="">
      <xdr:nvSpPr>
        <xdr:cNvPr id="73" name="フローチャート: 判断 72">
          <a:extLst>
            <a:ext uri="{FF2B5EF4-FFF2-40B4-BE49-F238E27FC236}">
              <a16:creationId xmlns:a16="http://schemas.microsoft.com/office/drawing/2014/main" id="{38667D22-CFE6-439E-8F49-4989CB4BA78D}"/>
            </a:ext>
          </a:extLst>
        </xdr:cNvPr>
        <xdr:cNvSpPr/>
      </xdr:nvSpPr>
      <xdr:spPr>
        <a:xfrm>
          <a:off x="4254500" y="494199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16298</xdr:rowOff>
    </xdr:from>
    <xdr:to>
      <xdr:col>19</xdr:col>
      <xdr:colOff>187325</xdr:colOff>
      <xdr:row>30</xdr:row>
      <xdr:rowOff>117898</xdr:rowOff>
    </xdr:to>
    <xdr:sp macro="" textlink="">
      <xdr:nvSpPr>
        <xdr:cNvPr id="74" name="フローチャート: 判断 73">
          <a:extLst>
            <a:ext uri="{FF2B5EF4-FFF2-40B4-BE49-F238E27FC236}">
              <a16:creationId xmlns:a16="http://schemas.microsoft.com/office/drawing/2014/main" id="{CF297169-1B50-478D-AC09-1838FDE24F7E}"/>
            </a:ext>
          </a:extLst>
        </xdr:cNvPr>
        <xdr:cNvSpPr/>
      </xdr:nvSpPr>
      <xdr:spPr>
        <a:xfrm>
          <a:off x="3616325" y="487404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122978</xdr:rowOff>
    </xdr:from>
    <xdr:to>
      <xdr:col>15</xdr:col>
      <xdr:colOff>187325</xdr:colOff>
      <xdr:row>30</xdr:row>
      <xdr:rowOff>53128</xdr:rowOff>
    </xdr:to>
    <xdr:sp macro="" textlink="">
      <xdr:nvSpPr>
        <xdr:cNvPr id="75" name="フローチャート: 判断 74">
          <a:extLst>
            <a:ext uri="{FF2B5EF4-FFF2-40B4-BE49-F238E27FC236}">
              <a16:creationId xmlns:a16="http://schemas.microsoft.com/office/drawing/2014/main" id="{F29BE105-0DF7-44A5-ABCA-B7CDEE6C2EAA}"/>
            </a:ext>
          </a:extLst>
        </xdr:cNvPr>
        <xdr:cNvSpPr/>
      </xdr:nvSpPr>
      <xdr:spPr>
        <a:xfrm>
          <a:off x="2930525" y="48219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6" name="フローチャート: 判断 75">
          <a:extLst>
            <a:ext uri="{FF2B5EF4-FFF2-40B4-BE49-F238E27FC236}">
              <a16:creationId xmlns:a16="http://schemas.microsoft.com/office/drawing/2014/main" id="{04E22650-A73C-4518-B93E-9255BB52ABC2}"/>
            </a:ext>
          </a:extLst>
        </xdr:cNvPr>
        <xdr:cNvSpPr/>
      </xdr:nvSpPr>
      <xdr:spPr>
        <a:xfrm>
          <a:off x="2244725" y="47796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22225</xdr:rowOff>
    </xdr:from>
    <xdr:to>
      <xdr:col>7</xdr:col>
      <xdr:colOff>187325</xdr:colOff>
      <xdr:row>29</xdr:row>
      <xdr:rowOff>123825</xdr:rowOff>
    </xdr:to>
    <xdr:sp macro="" textlink="">
      <xdr:nvSpPr>
        <xdr:cNvPr id="77" name="フローチャート: 判断 76">
          <a:extLst>
            <a:ext uri="{FF2B5EF4-FFF2-40B4-BE49-F238E27FC236}">
              <a16:creationId xmlns:a16="http://schemas.microsoft.com/office/drawing/2014/main" id="{0542ACD1-441D-4998-96B5-D11D72EE567C}"/>
            </a:ext>
          </a:extLst>
        </xdr:cNvPr>
        <xdr:cNvSpPr/>
      </xdr:nvSpPr>
      <xdr:spPr>
        <a:xfrm>
          <a:off x="1558925" y="47212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AFA580E-42FF-46AE-90CC-88F011D38B59}"/>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74DA41C-3B71-4100-8891-A92747A964B7}"/>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3FC613B-1D17-4EEC-880F-F011857F46BE}"/>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2AE2D1F-6A75-4267-92F0-8CC9CDDDD8C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0D0D99D-2D9E-4E83-93B5-F0807C0DE80C}"/>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78528</xdr:rowOff>
    </xdr:from>
    <xdr:to>
      <xdr:col>23</xdr:col>
      <xdr:colOff>136525</xdr:colOff>
      <xdr:row>29</xdr:row>
      <xdr:rowOff>8678</xdr:rowOff>
    </xdr:to>
    <xdr:sp macro="" textlink="">
      <xdr:nvSpPr>
        <xdr:cNvPr id="83" name="楕円 82">
          <a:extLst>
            <a:ext uri="{FF2B5EF4-FFF2-40B4-BE49-F238E27FC236}">
              <a16:creationId xmlns:a16="http://schemas.microsoft.com/office/drawing/2014/main" id="{DB8226BE-49C6-4294-8256-038B0ADAE3F7}"/>
            </a:ext>
          </a:extLst>
        </xdr:cNvPr>
        <xdr:cNvSpPr/>
      </xdr:nvSpPr>
      <xdr:spPr>
        <a:xfrm>
          <a:off x="4254500" y="46124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101405</xdr:rowOff>
    </xdr:from>
    <xdr:ext cx="405111" cy="259045"/>
    <xdr:sp macro="" textlink="">
      <xdr:nvSpPr>
        <xdr:cNvPr id="84" name="有形固定資産減価償却率該当値テキスト">
          <a:extLst>
            <a:ext uri="{FF2B5EF4-FFF2-40B4-BE49-F238E27FC236}">
              <a16:creationId xmlns:a16="http://schemas.microsoft.com/office/drawing/2014/main" id="{23FFE668-27E8-43E0-BA4B-66A4033AFFB8}"/>
            </a:ext>
          </a:extLst>
        </xdr:cNvPr>
        <xdr:cNvSpPr txBox="1"/>
      </xdr:nvSpPr>
      <xdr:spPr>
        <a:xfrm>
          <a:off x="4359275" y="4476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149225</xdr:rowOff>
    </xdr:from>
    <xdr:to>
      <xdr:col>19</xdr:col>
      <xdr:colOff>187325</xdr:colOff>
      <xdr:row>28</xdr:row>
      <xdr:rowOff>79375</xdr:rowOff>
    </xdr:to>
    <xdr:sp macro="" textlink="">
      <xdr:nvSpPr>
        <xdr:cNvPr id="85" name="楕円 84">
          <a:extLst>
            <a:ext uri="{FF2B5EF4-FFF2-40B4-BE49-F238E27FC236}">
              <a16:creationId xmlns:a16="http://schemas.microsoft.com/office/drawing/2014/main" id="{06A80A17-FF9B-4BE7-A0EA-8F9A5EFBD508}"/>
            </a:ext>
          </a:extLst>
        </xdr:cNvPr>
        <xdr:cNvSpPr/>
      </xdr:nvSpPr>
      <xdr:spPr>
        <a:xfrm>
          <a:off x="3616325" y="4521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28575</xdr:rowOff>
    </xdr:from>
    <xdr:to>
      <xdr:col>23</xdr:col>
      <xdr:colOff>85725</xdr:colOff>
      <xdr:row>28</xdr:row>
      <xdr:rowOff>129328</xdr:rowOff>
    </xdr:to>
    <xdr:cxnSp macro="">
      <xdr:nvCxnSpPr>
        <xdr:cNvPr id="86" name="直線コネクタ 85">
          <a:extLst>
            <a:ext uri="{FF2B5EF4-FFF2-40B4-BE49-F238E27FC236}">
              <a16:creationId xmlns:a16="http://schemas.microsoft.com/office/drawing/2014/main" id="{17006AAE-80A6-4CD6-93AF-3D3F1696A443}"/>
            </a:ext>
          </a:extLst>
        </xdr:cNvPr>
        <xdr:cNvCxnSpPr/>
      </xdr:nvCxnSpPr>
      <xdr:spPr>
        <a:xfrm>
          <a:off x="3673475" y="4559300"/>
          <a:ext cx="62865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48472</xdr:rowOff>
    </xdr:from>
    <xdr:to>
      <xdr:col>15</xdr:col>
      <xdr:colOff>187325</xdr:colOff>
      <xdr:row>27</xdr:row>
      <xdr:rowOff>150072</xdr:rowOff>
    </xdr:to>
    <xdr:sp macro="" textlink="">
      <xdr:nvSpPr>
        <xdr:cNvPr id="87" name="楕円 86">
          <a:extLst>
            <a:ext uri="{FF2B5EF4-FFF2-40B4-BE49-F238E27FC236}">
              <a16:creationId xmlns:a16="http://schemas.microsoft.com/office/drawing/2014/main" id="{E133589F-4A18-40AD-9F17-B17EE90C4EB1}"/>
            </a:ext>
          </a:extLst>
        </xdr:cNvPr>
        <xdr:cNvSpPr/>
      </xdr:nvSpPr>
      <xdr:spPr>
        <a:xfrm>
          <a:off x="2930525" y="44172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99272</xdr:rowOff>
    </xdr:from>
    <xdr:to>
      <xdr:col>19</xdr:col>
      <xdr:colOff>136525</xdr:colOff>
      <xdr:row>28</xdr:row>
      <xdr:rowOff>28575</xdr:rowOff>
    </xdr:to>
    <xdr:cxnSp macro="">
      <xdr:nvCxnSpPr>
        <xdr:cNvPr id="88" name="直線コネクタ 87">
          <a:extLst>
            <a:ext uri="{FF2B5EF4-FFF2-40B4-BE49-F238E27FC236}">
              <a16:creationId xmlns:a16="http://schemas.microsoft.com/office/drawing/2014/main" id="{835DBD0E-01A1-4C74-802F-F15C7CAC3993}"/>
            </a:ext>
          </a:extLst>
        </xdr:cNvPr>
        <xdr:cNvCxnSpPr/>
      </xdr:nvCxnSpPr>
      <xdr:spPr>
        <a:xfrm>
          <a:off x="2987675" y="4474422"/>
          <a:ext cx="685800" cy="8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104775</xdr:rowOff>
    </xdr:from>
    <xdr:to>
      <xdr:col>11</xdr:col>
      <xdr:colOff>187325</xdr:colOff>
      <xdr:row>27</xdr:row>
      <xdr:rowOff>34925</xdr:rowOff>
    </xdr:to>
    <xdr:sp macro="" textlink="">
      <xdr:nvSpPr>
        <xdr:cNvPr id="89" name="楕円 88">
          <a:extLst>
            <a:ext uri="{FF2B5EF4-FFF2-40B4-BE49-F238E27FC236}">
              <a16:creationId xmlns:a16="http://schemas.microsoft.com/office/drawing/2014/main" id="{A9F73694-596F-439B-A662-14F36E8F8CC7}"/>
            </a:ext>
          </a:extLst>
        </xdr:cNvPr>
        <xdr:cNvSpPr/>
      </xdr:nvSpPr>
      <xdr:spPr>
        <a:xfrm>
          <a:off x="2244725" y="43116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155575</xdr:rowOff>
    </xdr:from>
    <xdr:to>
      <xdr:col>15</xdr:col>
      <xdr:colOff>136525</xdr:colOff>
      <xdr:row>27</xdr:row>
      <xdr:rowOff>99272</xdr:rowOff>
    </xdr:to>
    <xdr:cxnSp macro="">
      <xdr:nvCxnSpPr>
        <xdr:cNvPr id="90" name="直線コネクタ 89">
          <a:extLst>
            <a:ext uri="{FF2B5EF4-FFF2-40B4-BE49-F238E27FC236}">
              <a16:creationId xmlns:a16="http://schemas.microsoft.com/office/drawing/2014/main" id="{7E19560D-B923-4B2A-8B8D-A54886729F28}"/>
            </a:ext>
          </a:extLst>
        </xdr:cNvPr>
        <xdr:cNvCxnSpPr/>
      </xdr:nvCxnSpPr>
      <xdr:spPr>
        <a:xfrm>
          <a:off x="2301875" y="4368800"/>
          <a:ext cx="685800" cy="10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153882</xdr:rowOff>
    </xdr:from>
    <xdr:to>
      <xdr:col>7</xdr:col>
      <xdr:colOff>187325</xdr:colOff>
      <xdr:row>26</xdr:row>
      <xdr:rowOff>84032</xdr:rowOff>
    </xdr:to>
    <xdr:sp macro="" textlink="">
      <xdr:nvSpPr>
        <xdr:cNvPr id="91" name="楕円 90">
          <a:extLst>
            <a:ext uri="{FF2B5EF4-FFF2-40B4-BE49-F238E27FC236}">
              <a16:creationId xmlns:a16="http://schemas.microsoft.com/office/drawing/2014/main" id="{B480198B-1B99-4EAC-8947-E2E6459F9710}"/>
            </a:ext>
          </a:extLst>
        </xdr:cNvPr>
        <xdr:cNvSpPr/>
      </xdr:nvSpPr>
      <xdr:spPr>
        <a:xfrm>
          <a:off x="1558925" y="42020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33232</xdr:rowOff>
    </xdr:from>
    <xdr:to>
      <xdr:col>11</xdr:col>
      <xdr:colOff>136525</xdr:colOff>
      <xdr:row>26</xdr:row>
      <xdr:rowOff>155575</xdr:rowOff>
    </xdr:to>
    <xdr:cxnSp macro="">
      <xdr:nvCxnSpPr>
        <xdr:cNvPr id="92" name="直線コネクタ 91">
          <a:extLst>
            <a:ext uri="{FF2B5EF4-FFF2-40B4-BE49-F238E27FC236}">
              <a16:creationId xmlns:a16="http://schemas.microsoft.com/office/drawing/2014/main" id="{40F15DDA-E8A3-4242-99EB-5123AA731225}"/>
            </a:ext>
          </a:extLst>
        </xdr:cNvPr>
        <xdr:cNvCxnSpPr/>
      </xdr:nvCxnSpPr>
      <xdr:spPr>
        <a:xfrm>
          <a:off x="1616075" y="4240107"/>
          <a:ext cx="6858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109025</xdr:rowOff>
    </xdr:from>
    <xdr:ext cx="405111" cy="259045"/>
    <xdr:sp macro="" textlink="">
      <xdr:nvSpPr>
        <xdr:cNvPr id="93" name="n_1aveValue有形固定資産減価償却率">
          <a:extLst>
            <a:ext uri="{FF2B5EF4-FFF2-40B4-BE49-F238E27FC236}">
              <a16:creationId xmlns:a16="http://schemas.microsoft.com/office/drawing/2014/main" id="{FECB00C5-F9E5-4C5B-AAE3-0C05F867E0E5}"/>
            </a:ext>
          </a:extLst>
        </xdr:cNvPr>
        <xdr:cNvSpPr txBox="1"/>
      </xdr:nvSpPr>
      <xdr:spPr>
        <a:xfrm>
          <a:off x="3474094" y="4963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44255</xdr:rowOff>
    </xdr:from>
    <xdr:ext cx="405111" cy="259045"/>
    <xdr:sp macro="" textlink="">
      <xdr:nvSpPr>
        <xdr:cNvPr id="94" name="n_2aveValue有形固定資産減価償却率">
          <a:extLst>
            <a:ext uri="{FF2B5EF4-FFF2-40B4-BE49-F238E27FC236}">
              <a16:creationId xmlns:a16="http://schemas.microsoft.com/office/drawing/2014/main" id="{61F258FC-6FAA-440A-9C84-0145400541CE}"/>
            </a:ext>
          </a:extLst>
        </xdr:cNvPr>
        <xdr:cNvSpPr txBox="1"/>
      </xdr:nvSpPr>
      <xdr:spPr>
        <a:xfrm>
          <a:off x="2797819" y="490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aveValue有形固定資産減価償却率">
          <a:extLst>
            <a:ext uri="{FF2B5EF4-FFF2-40B4-BE49-F238E27FC236}">
              <a16:creationId xmlns:a16="http://schemas.microsoft.com/office/drawing/2014/main" id="{6A73CB3A-07F5-42E9-A6FE-70A0223D51E6}"/>
            </a:ext>
          </a:extLst>
        </xdr:cNvPr>
        <xdr:cNvSpPr txBox="1"/>
      </xdr:nvSpPr>
      <xdr:spPr>
        <a:xfrm>
          <a:off x="2112019" y="48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114952</xdr:rowOff>
    </xdr:from>
    <xdr:ext cx="405111" cy="259045"/>
    <xdr:sp macro="" textlink="">
      <xdr:nvSpPr>
        <xdr:cNvPr id="96" name="n_4aveValue有形固定資産減価償却率">
          <a:extLst>
            <a:ext uri="{FF2B5EF4-FFF2-40B4-BE49-F238E27FC236}">
              <a16:creationId xmlns:a16="http://schemas.microsoft.com/office/drawing/2014/main" id="{F86C8F79-015B-4775-BA84-E6A85E2D5C80}"/>
            </a:ext>
          </a:extLst>
        </xdr:cNvPr>
        <xdr:cNvSpPr txBox="1"/>
      </xdr:nvSpPr>
      <xdr:spPr>
        <a:xfrm>
          <a:off x="1426219" y="48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95902</xdr:rowOff>
    </xdr:from>
    <xdr:ext cx="405111" cy="259045"/>
    <xdr:sp macro="" textlink="">
      <xdr:nvSpPr>
        <xdr:cNvPr id="97" name="n_1mainValue有形固定資産減価償却率">
          <a:extLst>
            <a:ext uri="{FF2B5EF4-FFF2-40B4-BE49-F238E27FC236}">
              <a16:creationId xmlns:a16="http://schemas.microsoft.com/office/drawing/2014/main" id="{4DBE402C-99BF-4B6C-8804-B7CBA6B60639}"/>
            </a:ext>
          </a:extLst>
        </xdr:cNvPr>
        <xdr:cNvSpPr txBox="1"/>
      </xdr:nvSpPr>
      <xdr:spPr>
        <a:xfrm>
          <a:off x="3474094" y="430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166599</xdr:rowOff>
    </xdr:from>
    <xdr:ext cx="405111" cy="259045"/>
    <xdr:sp macro="" textlink="">
      <xdr:nvSpPr>
        <xdr:cNvPr id="98" name="n_2mainValue有形固定資産減価償却率">
          <a:extLst>
            <a:ext uri="{FF2B5EF4-FFF2-40B4-BE49-F238E27FC236}">
              <a16:creationId xmlns:a16="http://schemas.microsoft.com/office/drawing/2014/main" id="{9BC52469-11FD-4FCD-BBF7-1EDB8F2BAD41}"/>
            </a:ext>
          </a:extLst>
        </xdr:cNvPr>
        <xdr:cNvSpPr txBox="1"/>
      </xdr:nvSpPr>
      <xdr:spPr>
        <a:xfrm>
          <a:off x="2797819" y="4211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51452</xdr:rowOff>
    </xdr:from>
    <xdr:ext cx="405111" cy="259045"/>
    <xdr:sp macro="" textlink="">
      <xdr:nvSpPr>
        <xdr:cNvPr id="99" name="n_3mainValue有形固定資産減価償却率">
          <a:extLst>
            <a:ext uri="{FF2B5EF4-FFF2-40B4-BE49-F238E27FC236}">
              <a16:creationId xmlns:a16="http://schemas.microsoft.com/office/drawing/2014/main" id="{9CC67519-927B-43FF-A7B1-F61A59909280}"/>
            </a:ext>
          </a:extLst>
        </xdr:cNvPr>
        <xdr:cNvSpPr txBox="1"/>
      </xdr:nvSpPr>
      <xdr:spPr>
        <a:xfrm>
          <a:off x="2112019" y="4096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100559</xdr:rowOff>
    </xdr:from>
    <xdr:ext cx="405111" cy="259045"/>
    <xdr:sp macro="" textlink="">
      <xdr:nvSpPr>
        <xdr:cNvPr id="100" name="n_4mainValue有形固定資産減価償却率">
          <a:extLst>
            <a:ext uri="{FF2B5EF4-FFF2-40B4-BE49-F238E27FC236}">
              <a16:creationId xmlns:a16="http://schemas.microsoft.com/office/drawing/2014/main" id="{89B69FED-FD24-4369-963B-9BA79DA7C6AF}"/>
            </a:ext>
          </a:extLst>
        </xdr:cNvPr>
        <xdr:cNvSpPr txBox="1"/>
      </xdr:nvSpPr>
      <xdr:spPr>
        <a:xfrm>
          <a:off x="1426219" y="398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35601C3B-24E4-42B8-97C1-8846F3972CA7}"/>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39FE98C3-283A-4B80-B7A8-74734B607B6B}"/>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A8D07217-8371-43BC-851B-0DEED49DD26F}"/>
            </a:ext>
          </a:extLst>
        </xdr:cNvPr>
        <xdr:cNvSpPr/>
      </xdr:nvSpPr>
      <xdr:spPr>
        <a:xfrm>
          <a:off x="12446540" y="36300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F2BE527F-1361-4B93-97BC-0A00E4376F7F}"/>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6F5F4521-1D3D-4E4B-8B78-1DA84508EA7E}"/>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CE85EE8E-95F8-4CFE-8B53-CE50073974B2}"/>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1CC3EF8-BD85-4E3D-AD8B-BB1F4EE248B8}"/>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7DF42231-E471-49FB-B6FB-2A3CDEFA0AB2}"/>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97F79BA4-71C3-4508-A8B8-58DF49F7D011}"/>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61C33041-B8AF-42BE-92C1-81D8D41FA03C}"/>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B0CC28D6-8818-4CE2-B19B-C3459E21D629}"/>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48D23DF9-AC3A-4C08-B743-996EB38DDC1C}"/>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C2402F3-986B-441C-9C50-A38F8DF33C6C}"/>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地方債残高の減少や、職員数の削減、施策・事業の見直し等により、債務償還比率は類似団体平均を下回っている。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B0E27D06-5599-4E0F-8E74-CF59CF0BDF85}"/>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745ABDD-E44A-4EB4-AC32-4504FAD17077}"/>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954F8C04-40AE-4027-9EF7-E3FF9141A93A}"/>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20B38418-071B-4641-BC30-88EBAA29A49C}"/>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15E5398F-CB69-46BA-85DA-3BF03DFE826C}"/>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F6B9E8F8-0C68-463B-B673-598523975920}"/>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662B40C6-C7DD-499F-A09E-7B47AA93FB7A}"/>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975DAB25-D200-4485-AD90-C9FBBB1D5551}"/>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E4F439A1-2671-44CA-A57C-3A4EC2911EC4}"/>
            </a:ext>
          </a:extLst>
        </xdr:cNvPr>
        <xdr:cNvSpPr txBox="1"/>
      </xdr:nvSpPr>
      <xdr:spPr>
        <a:xfrm>
          <a:off x="9762011" y="488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565EBF5-AF4F-4FFF-B818-AE7C6DC2396D}"/>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DC3CE08E-0F67-4435-A6CC-28490AEACF56}"/>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388BDB71-7982-4800-B036-2948253FBD7F}"/>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464DCCA4-D996-41B3-9391-4A4EABF82226}"/>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B50007B-CB98-4B4E-86E0-694CC2FDD4A9}"/>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8" name="テキスト ボックス 127">
          <a:extLst>
            <a:ext uri="{FF2B5EF4-FFF2-40B4-BE49-F238E27FC236}">
              <a16:creationId xmlns:a16="http://schemas.microsoft.com/office/drawing/2014/main" id="{0E02C203-684B-4419-A105-5A819E005725}"/>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862B9B0-380F-4E63-AE51-9FC612908532}"/>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6424</xdr:rowOff>
    </xdr:from>
    <xdr:to>
      <xdr:col>76</xdr:col>
      <xdr:colOff>21589</xdr:colOff>
      <xdr:row>34</xdr:row>
      <xdr:rowOff>61383</xdr:rowOff>
    </xdr:to>
    <xdr:cxnSp macro="">
      <xdr:nvCxnSpPr>
        <xdr:cNvPr id="130" name="直線コネクタ 129">
          <a:extLst>
            <a:ext uri="{FF2B5EF4-FFF2-40B4-BE49-F238E27FC236}">
              <a16:creationId xmlns:a16="http://schemas.microsoft.com/office/drawing/2014/main" id="{87782E60-6C15-448C-810D-3207BFD03DD7}"/>
            </a:ext>
          </a:extLst>
        </xdr:cNvPr>
        <xdr:cNvCxnSpPr/>
      </xdr:nvCxnSpPr>
      <xdr:spPr>
        <a:xfrm flipV="1">
          <a:off x="13326745" y="4219649"/>
          <a:ext cx="1269" cy="135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65210</xdr:rowOff>
    </xdr:from>
    <xdr:ext cx="560923" cy="259045"/>
    <xdr:sp macro="" textlink="">
      <xdr:nvSpPr>
        <xdr:cNvPr id="131" name="債務償還比率最小値テキスト">
          <a:extLst>
            <a:ext uri="{FF2B5EF4-FFF2-40B4-BE49-F238E27FC236}">
              <a16:creationId xmlns:a16="http://schemas.microsoft.com/office/drawing/2014/main" id="{A56BDDC9-7E21-423B-8FF5-C5A470235113}"/>
            </a:ext>
          </a:extLst>
        </xdr:cNvPr>
        <xdr:cNvSpPr txBox="1"/>
      </xdr:nvSpPr>
      <xdr:spPr>
        <a:xfrm>
          <a:off x="13379450" y="55738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61383</xdr:rowOff>
    </xdr:from>
    <xdr:to>
      <xdr:col>76</xdr:col>
      <xdr:colOff>111125</xdr:colOff>
      <xdr:row>34</xdr:row>
      <xdr:rowOff>61383</xdr:rowOff>
    </xdr:to>
    <xdr:cxnSp macro="">
      <xdr:nvCxnSpPr>
        <xdr:cNvPr id="132" name="直線コネクタ 131">
          <a:extLst>
            <a:ext uri="{FF2B5EF4-FFF2-40B4-BE49-F238E27FC236}">
              <a16:creationId xmlns:a16="http://schemas.microsoft.com/office/drawing/2014/main" id="{0A4F9CF7-8176-4E90-961A-684AA47EE9D9}"/>
            </a:ext>
          </a:extLst>
        </xdr:cNvPr>
        <xdr:cNvCxnSpPr/>
      </xdr:nvCxnSpPr>
      <xdr:spPr>
        <a:xfrm>
          <a:off x="13255625" y="55700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124551</xdr:rowOff>
    </xdr:from>
    <xdr:ext cx="469744" cy="259045"/>
    <xdr:sp macro="" textlink="">
      <xdr:nvSpPr>
        <xdr:cNvPr id="133" name="債務償還比率最大値テキスト">
          <a:extLst>
            <a:ext uri="{FF2B5EF4-FFF2-40B4-BE49-F238E27FC236}">
              <a16:creationId xmlns:a16="http://schemas.microsoft.com/office/drawing/2014/main" id="{3113F5DD-186A-4F44-8934-22C1C5A1DFBE}"/>
            </a:ext>
          </a:extLst>
        </xdr:cNvPr>
        <xdr:cNvSpPr txBox="1"/>
      </xdr:nvSpPr>
      <xdr:spPr>
        <a:xfrm>
          <a:off x="13379450" y="40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6424</xdr:rowOff>
    </xdr:from>
    <xdr:to>
      <xdr:col>76</xdr:col>
      <xdr:colOff>111125</xdr:colOff>
      <xdr:row>26</xdr:row>
      <xdr:rowOff>6424</xdr:rowOff>
    </xdr:to>
    <xdr:cxnSp macro="">
      <xdr:nvCxnSpPr>
        <xdr:cNvPr id="134" name="直線コネクタ 133">
          <a:extLst>
            <a:ext uri="{FF2B5EF4-FFF2-40B4-BE49-F238E27FC236}">
              <a16:creationId xmlns:a16="http://schemas.microsoft.com/office/drawing/2014/main" id="{A2FC89B0-242C-40BB-B4DC-77A52F5864F1}"/>
            </a:ext>
          </a:extLst>
        </xdr:cNvPr>
        <xdr:cNvCxnSpPr/>
      </xdr:nvCxnSpPr>
      <xdr:spPr>
        <a:xfrm>
          <a:off x="13255625" y="42196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98886</xdr:rowOff>
    </xdr:from>
    <xdr:ext cx="469744" cy="259045"/>
    <xdr:sp macro="" textlink="">
      <xdr:nvSpPr>
        <xdr:cNvPr id="135" name="債務償還比率平均値テキスト">
          <a:extLst>
            <a:ext uri="{FF2B5EF4-FFF2-40B4-BE49-F238E27FC236}">
              <a16:creationId xmlns:a16="http://schemas.microsoft.com/office/drawing/2014/main" id="{A5AE201C-0FE7-4B0F-9F21-7347870DAEC2}"/>
            </a:ext>
          </a:extLst>
        </xdr:cNvPr>
        <xdr:cNvSpPr txBox="1"/>
      </xdr:nvSpPr>
      <xdr:spPr>
        <a:xfrm>
          <a:off x="13379450" y="479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120459</xdr:rowOff>
    </xdr:from>
    <xdr:to>
      <xdr:col>76</xdr:col>
      <xdr:colOff>73025</xdr:colOff>
      <xdr:row>30</xdr:row>
      <xdr:rowOff>50609</xdr:rowOff>
    </xdr:to>
    <xdr:sp macro="" textlink="">
      <xdr:nvSpPr>
        <xdr:cNvPr id="136" name="フローチャート: 判断 135">
          <a:extLst>
            <a:ext uri="{FF2B5EF4-FFF2-40B4-BE49-F238E27FC236}">
              <a16:creationId xmlns:a16="http://schemas.microsoft.com/office/drawing/2014/main" id="{D410FA4A-D0EA-4256-886E-015CE6576757}"/>
            </a:ext>
          </a:extLst>
        </xdr:cNvPr>
        <xdr:cNvSpPr/>
      </xdr:nvSpPr>
      <xdr:spPr>
        <a:xfrm>
          <a:off x="13293725" y="4819459"/>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124449</xdr:rowOff>
    </xdr:from>
    <xdr:to>
      <xdr:col>72</xdr:col>
      <xdr:colOff>123825</xdr:colOff>
      <xdr:row>33</xdr:row>
      <xdr:rowOff>54599</xdr:rowOff>
    </xdr:to>
    <xdr:sp macro="" textlink="">
      <xdr:nvSpPr>
        <xdr:cNvPr id="137" name="フローチャート: 判断 136">
          <a:extLst>
            <a:ext uri="{FF2B5EF4-FFF2-40B4-BE49-F238E27FC236}">
              <a16:creationId xmlns:a16="http://schemas.microsoft.com/office/drawing/2014/main" id="{F12EC245-DCC0-4E34-B3D3-DDE532848481}"/>
            </a:ext>
          </a:extLst>
        </xdr:cNvPr>
        <xdr:cNvSpPr/>
      </xdr:nvSpPr>
      <xdr:spPr>
        <a:xfrm>
          <a:off x="12646025" y="53028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150717</xdr:rowOff>
    </xdr:from>
    <xdr:to>
      <xdr:col>68</xdr:col>
      <xdr:colOff>123825</xdr:colOff>
      <xdr:row>33</xdr:row>
      <xdr:rowOff>80867</xdr:rowOff>
    </xdr:to>
    <xdr:sp macro="" textlink="">
      <xdr:nvSpPr>
        <xdr:cNvPr id="138" name="フローチャート: 判断 137">
          <a:extLst>
            <a:ext uri="{FF2B5EF4-FFF2-40B4-BE49-F238E27FC236}">
              <a16:creationId xmlns:a16="http://schemas.microsoft.com/office/drawing/2014/main" id="{FAA3FE84-B101-4919-B71B-63EFC6AD514E}"/>
            </a:ext>
          </a:extLst>
        </xdr:cNvPr>
        <xdr:cNvSpPr/>
      </xdr:nvSpPr>
      <xdr:spPr>
        <a:xfrm>
          <a:off x="11960225" y="5332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126069</xdr:rowOff>
    </xdr:from>
    <xdr:to>
      <xdr:col>64</xdr:col>
      <xdr:colOff>123825</xdr:colOff>
      <xdr:row>33</xdr:row>
      <xdr:rowOff>56219</xdr:rowOff>
    </xdr:to>
    <xdr:sp macro="" textlink="">
      <xdr:nvSpPr>
        <xdr:cNvPr id="139" name="フローチャート: 判断 138">
          <a:extLst>
            <a:ext uri="{FF2B5EF4-FFF2-40B4-BE49-F238E27FC236}">
              <a16:creationId xmlns:a16="http://schemas.microsoft.com/office/drawing/2014/main" id="{D4257D18-4F6F-49F6-A9B8-3A0A3FC936F0}"/>
            </a:ext>
          </a:extLst>
        </xdr:cNvPr>
        <xdr:cNvSpPr/>
      </xdr:nvSpPr>
      <xdr:spPr>
        <a:xfrm>
          <a:off x="11274425" y="530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151977</xdr:rowOff>
    </xdr:from>
    <xdr:to>
      <xdr:col>60</xdr:col>
      <xdr:colOff>123825</xdr:colOff>
      <xdr:row>33</xdr:row>
      <xdr:rowOff>82127</xdr:rowOff>
    </xdr:to>
    <xdr:sp macro="" textlink="">
      <xdr:nvSpPr>
        <xdr:cNvPr id="140" name="フローチャート: 判断 139">
          <a:extLst>
            <a:ext uri="{FF2B5EF4-FFF2-40B4-BE49-F238E27FC236}">
              <a16:creationId xmlns:a16="http://schemas.microsoft.com/office/drawing/2014/main" id="{A43E841A-DB7D-4DBD-AF2F-D546914A283C}"/>
            </a:ext>
          </a:extLst>
        </xdr:cNvPr>
        <xdr:cNvSpPr/>
      </xdr:nvSpPr>
      <xdr:spPr>
        <a:xfrm>
          <a:off x="10588625" y="53335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FF467FA-15AC-4F1C-AB4E-DAF5C44B4F3B}"/>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D913438-3ED5-467D-8E2A-3B841C75D72C}"/>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9F9D4C4-0D3F-4A8B-8B13-62E35A9CF526}"/>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D25D98D-8180-442F-A4DB-F53C6C36CCF2}"/>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5318012-1228-4ECF-8BCD-5EF4F69D438C}"/>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136070</xdr:rowOff>
    </xdr:from>
    <xdr:to>
      <xdr:col>76</xdr:col>
      <xdr:colOff>73025</xdr:colOff>
      <xdr:row>26</xdr:row>
      <xdr:rowOff>66220</xdr:rowOff>
    </xdr:to>
    <xdr:sp macro="" textlink="">
      <xdr:nvSpPr>
        <xdr:cNvPr id="146" name="楕円 145">
          <a:extLst>
            <a:ext uri="{FF2B5EF4-FFF2-40B4-BE49-F238E27FC236}">
              <a16:creationId xmlns:a16="http://schemas.microsoft.com/office/drawing/2014/main" id="{A726CBF0-D4BB-4E72-996D-2F08781DFCBB}"/>
            </a:ext>
          </a:extLst>
        </xdr:cNvPr>
        <xdr:cNvSpPr/>
      </xdr:nvSpPr>
      <xdr:spPr>
        <a:xfrm>
          <a:off x="13293725" y="41841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80101</xdr:rowOff>
    </xdr:from>
    <xdr:ext cx="469744" cy="259045"/>
    <xdr:sp macro="" textlink="">
      <xdr:nvSpPr>
        <xdr:cNvPr id="147" name="債務償還比率該当値テキスト">
          <a:extLst>
            <a:ext uri="{FF2B5EF4-FFF2-40B4-BE49-F238E27FC236}">
              <a16:creationId xmlns:a16="http://schemas.microsoft.com/office/drawing/2014/main" id="{DD263A75-9723-4B87-88C3-7CCB7B64DFFD}"/>
            </a:ext>
          </a:extLst>
        </xdr:cNvPr>
        <xdr:cNvSpPr txBox="1"/>
      </xdr:nvSpPr>
      <xdr:spPr>
        <a:xfrm>
          <a:off x="13379450" y="41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51541</xdr:rowOff>
    </xdr:from>
    <xdr:to>
      <xdr:col>72</xdr:col>
      <xdr:colOff>123825</xdr:colOff>
      <xdr:row>28</xdr:row>
      <xdr:rowOff>153141</xdr:rowOff>
    </xdr:to>
    <xdr:sp macro="" textlink="">
      <xdr:nvSpPr>
        <xdr:cNvPr id="148" name="楕円 147">
          <a:extLst>
            <a:ext uri="{FF2B5EF4-FFF2-40B4-BE49-F238E27FC236}">
              <a16:creationId xmlns:a16="http://schemas.microsoft.com/office/drawing/2014/main" id="{B51E920E-3979-4821-9CBC-CF9B7575BDAE}"/>
            </a:ext>
          </a:extLst>
        </xdr:cNvPr>
        <xdr:cNvSpPr/>
      </xdr:nvSpPr>
      <xdr:spPr>
        <a:xfrm>
          <a:off x="12646025" y="45822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15420</xdr:rowOff>
    </xdr:from>
    <xdr:to>
      <xdr:col>76</xdr:col>
      <xdr:colOff>22225</xdr:colOff>
      <xdr:row>28</xdr:row>
      <xdr:rowOff>102341</xdr:rowOff>
    </xdr:to>
    <xdr:cxnSp macro="">
      <xdr:nvCxnSpPr>
        <xdr:cNvPr id="149" name="直線コネクタ 148">
          <a:extLst>
            <a:ext uri="{FF2B5EF4-FFF2-40B4-BE49-F238E27FC236}">
              <a16:creationId xmlns:a16="http://schemas.microsoft.com/office/drawing/2014/main" id="{DC5B553D-9677-441F-B5DF-1244E39CB798}"/>
            </a:ext>
          </a:extLst>
        </xdr:cNvPr>
        <xdr:cNvCxnSpPr/>
      </xdr:nvCxnSpPr>
      <xdr:spPr>
        <a:xfrm flipV="1">
          <a:off x="12693650" y="4222295"/>
          <a:ext cx="638175" cy="41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23114</xdr:rowOff>
    </xdr:from>
    <xdr:to>
      <xdr:col>68</xdr:col>
      <xdr:colOff>123825</xdr:colOff>
      <xdr:row>28</xdr:row>
      <xdr:rowOff>124714</xdr:rowOff>
    </xdr:to>
    <xdr:sp macro="" textlink="">
      <xdr:nvSpPr>
        <xdr:cNvPr id="150" name="楕円 149">
          <a:extLst>
            <a:ext uri="{FF2B5EF4-FFF2-40B4-BE49-F238E27FC236}">
              <a16:creationId xmlns:a16="http://schemas.microsoft.com/office/drawing/2014/main" id="{586DB6FD-402A-4561-BCA7-53F9B605DAF8}"/>
            </a:ext>
          </a:extLst>
        </xdr:cNvPr>
        <xdr:cNvSpPr/>
      </xdr:nvSpPr>
      <xdr:spPr>
        <a:xfrm>
          <a:off x="11960225" y="45601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73914</xdr:rowOff>
    </xdr:from>
    <xdr:to>
      <xdr:col>72</xdr:col>
      <xdr:colOff>73025</xdr:colOff>
      <xdr:row>28</xdr:row>
      <xdr:rowOff>102341</xdr:rowOff>
    </xdr:to>
    <xdr:cxnSp macro="">
      <xdr:nvCxnSpPr>
        <xdr:cNvPr id="151" name="直線コネクタ 150">
          <a:extLst>
            <a:ext uri="{FF2B5EF4-FFF2-40B4-BE49-F238E27FC236}">
              <a16:creationId xmlns:a16="http://schemas.microsoft.com/office/drawing/2014/main" id="{8B47A3B7-D1A3-47C5-8EC4-D73C904698D8}"/>
            </a:ext>
          </a:extLst>
        </xdr:cNvPr>
        <xdr:cNvCxnSpPr/>
      </xdr:nvCxnSpPr>
      <xdr:spPr>
        <a:xfrm>
          <a:off x="12007850" y="4607814"/>
          <a:ext cx="685800" cy="3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46334</xdr:rowOff>
    </xdr:from>
    <xdr:to>
      <xdr:col>64</xdr:col>
      <xdr:colOff>123825</xdr:colOff>
      <xdr:row>29</xdr:row>
      <xdr:rowOff>147934</xdr:rowOff>
    </xdr:to>
    <xdr:sp macro="" textlink="">
      <xdr:nvSpPr>
        <xdr:cNvPr id="152" name="楕円 151">
          <a:extLst>
            <a:ext uri="{FF2B5EF4-FFF2-40B4-BE49-F238E27FC236}">
              <a16:creationId xmlns:a16="http://schemas.microsoft.com/office/drawing/2014/main" id="{80B0665C-F5DE-4C76-A9B1-AC7029DF867F}"/>
            </a:ext>
          </a:extLst>
        </xdr:cNvPr>
        <xdr:cNvSpPr/>
      </xdr:nvSpPr>
      <xdr:spPr>
        <a:xfrm>
          <a:off x="11274425" y="474533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73914</xdr:rowOff>
    </xdr:from>
    <xdr:to>
      <xdr:col>68</xdr:col>
      <xdr:colOff>73025</xdr:colOff>
      <xdr:row>29</xdr:row>
      <xdr:rowOff>97134</xdr:rowOff>
    </xdr:to>
    <xdr:cxnSp macro="">
      <xdr:nvCxnSpPr>
        <xdr:cNvPr id="153" name="直線コネクタ 152">
          <a:extLst>
            <a:ext uri="{FF2B5EF4-FFF2-40B4-BE49-F238E27FC236}">
              <a16:creationId xmlns:a16="http://schemas.microsoft.com/office/drawing/2014/main" id="{F49B6ABD-9A78-40D5-9DD0-78B8BB630C63}"/>
            </a:ext>
          </a:extLst>
        </xdr:cNvPr>
        <xdr:cNvCxnSpPr/>
      </xdr:nvCxnSpPr>
      <xdr:spPr>
        <a:xfrm flipV="1">
          <a:off x="11322050" y="4607814"/>
          <a:ext cx="685800" cy="18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107326</xdr:rowOff>
    </xdr:from>
    <xdr:to>
      <xdr:col>60</xdr:col>
      <xdr:colOff>123825</xdr:colOff>
      <xdr:row>30</xdr:row>
      <xdr:rowOff>37476</xdr:rowOff>
    </xdr:to>
    <xdr:sp macro="" textlink="">
      <xdr:nvSpPr>
        <xdr:cNvPr id="154" name="楕円 153">
          <a:extLst>
            <a:ext uri="{FF2B5EF4-FFF2-40B4-BE49-F238E27FC236}">
              <a16:creationId xmlns:a16="http://schemas.microsoft.com/office/drawing/2014/main" id="{871097E1-7DFC-4548-886A-EE4A6457D852}"/>
            </a:ext>
          </a:extLst>
        </xdr:cNvPr>
        <xdr:cNvSpPr/>
      </xdr:nvSpPr>
      <xdr:spPr>
        <a:xfrm>
          <a:off x="10588625" y="47999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97134</xdr:rowOff>
    </xdr:from>
    <xdr:to>
      <xdr:col>64</xdr:col>
      <xdr:colOff>73025</xdr:colOff>
      <xdr:row>29</xdr:row>
      <xdr:rowOff>158126</xdr:rowOff>
    </xdr:to>
    <xdr:cxnSp macro="">
      <xdr:nvCxnSpPr>
        <xdr:cNvPr id="155" name="直線コネクタ 154">
          <a:extLst>
            <a:ext uri="{FF2B5EF4-FFF2-40B4-BE49-F238E27FC236}">
              <a16:creationId xmlns:a16="http://schemas.microsoft.com/office/drawing/2014/main" id="{57B564D8-A086-447E-BB2D-19597EF6CE54}"/>
            </a:ext>
          </a:extLst>
        </xdr:cNvPr>
        <xdr:cNvCxnSpPr/>
      </xdr:nvCxnSpPr>
      <xdr:spPr>
        <a:xfrm flipV="1">
          <a:off x="10636250" y="4792959"/>
          <a:ext cx="685800" cy="6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33</xdr:row>
      <xdr:rowOff>45727</xdr:rowOff>
    </xdr:from>
    <xdr:ext cx="560923" cy="259045"/>
    <xdr:sp macro="" textlink="">
      <xdr:nvSpPr>
        <xdr:cNvPr id="156" name="n_1aveValue債務償還比率">
          <a:extLst>
            <a:ext uri="{FF2B5EF4-FFF2-40B4-BE49-F238E27FC236}">
              <a16:creationId xmlns:a16="http://schemas.microsoft.com/office/drawing/2014/main" id="{83294FD9-D545-4EE2-8D5E-978C30623834}"/>
            </a:ext>
          </a:extLst>
        </xdr:cNvPr>
        <xdr:cNvSpPr txBox="1"/>
      </xdr:nvSpPr>
      <xdr:spPr>
        <a:xfrm>
          <a:off x="12441763" y="53924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71994</xdr:rowOff>
    </xdr:from>
    <xdr:ext cx="560923" cy="259045"/>
    <xdr:sp macro="" textlink="">
      <xdr:nvSpPr>
        <xdr:cNvPr id="157" name="n_2aveValue債務償還比率">
          <a:extLst>
            <a:ext uri="{FF2B5EF4-FFF2-40B4-BE49-F238E27FC236}">
              <a16:creationId xmlns:a16="http://schemas.microsoft.com/office/drawing/2014/main" id="{CF321E38-B67E-4AD2-B395-B70931EE645E}"/>
            </a:ext>
          </a:extLst>
        </xdr:cNvPr>
        <xdr:cNvSpPr txBox="1"/>
      </xdr:nvSpPr>
      <xdr:spPr>
        <a:xfrm>
          <a:off x="11765488" y="54123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47346</xdr:rowOff>
    </xdr:from>
    <xdr:ext cx="560923" cy="259045"/>
    <xdr:sp macro="" textlink="">
      <xdr:nvSpPr>
        <xdr:cNvPr id="158" name="n_3aveValue債務償還比率">
          <a:extLst>
            <a:ext uri="{FF2B5EF4-FFF2-40B4-BE49-F238E27FC236}">
              <a16:creationId xmlns:a16="http://schemas.microsoft.com/office/drawing/2014/main" id="{5E54A9C2-0868-4048-8DD2-F20FB1894B17}"/>
            </a:ext>
          </a:extLst>
        </xdr:cNvPr>
        <xdr:cNvSpPr txBox="1"/>
      </xdr:nvSpPr>
      <xdr:spPr>
        <a:xfrm>
          <a:off x="11079688" y="53940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73254</xdr:rowOff>
    </xdr:from>
    <xdr:ext cx="560923" cy="259045"/>
    <xdr:sp macro="" textlink="">
      <xdr:nvSpPr>
        <xdr:cNvPr id="159" name="n_4aveValue債務償還比率">
          <a:extLst>
            <a:ext uri="{FF2B5EF4-FFF2-40B4-BE49-F238E27FC236}">
              <a16:creationId xmlns:a16="http://schemas.microsoft.com/office/drawing/2014/main" id="{B00105CF-25EB-44E3-AD49-1AE84B23FD0F}"/>
            </a:ext>
          </a:extLst>
        </xdr:cNvPr>
        <xdr:cNvSpPr txBox="1"/>
      </xdr:nvSpPr>
      <xdr:spPr>
        <a:xfrm>
          <a:off x="10393888" y="54167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169668</xdr:rowOff>
    </xdr:from>
    <xdr:ext cx="469744" cy="259045"/>
    <xdr:sp macro="" textlink="">
      <xdr:nvSpPr>
        <xdr:cNvPr id="160" name="n_1mainValue債務償還比率">
          <a:extLst>
            <a:ext uri="{FF2B5EF4-FFF2-40B4-BE49-F238E27FC236}">
              <a16:creationId xmlns:a16="http://schemas.microsoft.com/office/drawing/2014/main" id="{CA9CBE2A-3AE3-40F7-9232-9426D120A250}"/>
            </a:ext>
          </a:extLst>
        </xdr:cNvPr>
        <xdr:cNvSpPr txBox="1"/>
      </xdr:nvSpPr>
      <xdr:spPr>
        <a:xfrm>
          <a:off x="12465127" y="437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141241</xdr:rowOff>
    </xdr:from>
    <xdr:ext cx="469744" cy="259045"/>
    <xdr:sp macro="" textlink="">
      <xdr:nvSpPr>
        <xdr:cNvPr id="161" name="n_2mainValue債務償還比率">
          <a:extLst>
            <a:ext uri="{FF2B5EF4-FFF2-40B4-BE49-F238E27FC236}">
              <a16:creationId xmlns:a16="http://schemas.microsoft.com/office/drawing/2014/main" id="{5AAA8711-06E6-4238-AB98-8F4D0E0839A4}"/>
            </a:ext>
          </a:extLst>
        </xdr:cNvPr>
        <xdr:cNvSpPr txBox="1"/>
      </xdr:nvSpPr>
      <xdr:spPr>
        <a:xfrm>
          <a:off x="11788852" y="43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164461</xdr:rowOff>
    </xdr:from>
    <xdr:ext cx="469744" cy="259045"/>
    <xdr:sp macro="" textlink="">
      <xdr:nvSpPr>
        <xdr:cNvPr id="162" name="n_3mainValue債務償還比率">
          <a:extLst>
            <a:ext uri="{FF2B5EF4-FFF2-40B4-BE49-F238E27FC236}">
              <a16:creationId xmlns:a16="http://schemas.microsoft.com/office/drawing/2014/main" id="{8441CF6B-E878-46B9-BEBC-0C6DA7B50E0C}"/>
            </a:ext>
          </a:extLst>
        </xdr:cNvPr>
        <xdr:cNvSpPr txBox="1"/>
      </xdr:nvSpPr>
      <xdr:spPr>
        <a:xfrm>
          <a:off x="11103052" y="453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54003</xdr:rowOff>
    </xdr:from>
    <xdr:ext cx="469744" cy="259045"/>
    <xdr:sp macro="" textlink="">
      <xdr:nvSpPr>
        <xdr:cNvPr id="163" name="n_4mainValue債務償還比率">
          <a:extLst>
            <a:ext uri="{FF2B5EF4-FFF2-40B4-BE49-F238E27FC236}">
              <a16:creationId xmlns:a16="http://schemas.microsoft.com/office/drawing/2014/main" id="{2D573C94-450A-493D-8C9C-68E59DE2AC6E}"/>
            </a:ext>
          </a:extLst>
        </xdr:cNvPr>
        <xdr:cNvSpPr txBox="1"/>
      </xdr:nvSpPr>
      <xdr:spPr>
        <a:xfrm>
          <a:off x="10417252" y="458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C37ABBE8-ACA9-4E44-BA44-91DDC6BB2306}"/>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7B5ECF18-AFFE-432E-A63C-AB5E1E5EE771}"/>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131C8FE2-49F4-4332-9027-376E6F2538C8}"/>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D719D88F-AF9E-47AD-95EF-1AAC80FF0651}"/>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7A0CFA9D-DCC5-4C6A-8C4C-FBB3B6B20245}"/>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937F49B2-6667-419B-83DC-FC510F77630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CECAF5-3864-49F3-A123-F0AADD748F94}"/>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961E50C-DAC8-4F6B-98A1-7F6FA17493DA}"/>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1824A0E-D1E2-40CE-9CB1-800D0D0D63C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1455EA-A540-47DD-8A3E-6A9102ABD09D}"/>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F4CB8D-2901-4333-A4C6-F4AEA3693AEF}"/>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97BC0A-893D-4D82-AB6F-51F2B86F81B9}"/>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9DF5AA8-F845-4A25-8EF0-751831F9A70C}"/>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C6690C-00A1-4896-94FE-7248182ADE84}"/>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30EE39-7121-450C-9DCE-EF2DA1F290E8}"/>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ABB20B-1B9E-4414-83A2-D85CF77ADAAC}"/>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08EAED-FC17-4228-A99A-1A46E8BD0D61}"/>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B975BFF-5068-4646-A46B-C2E73416301E}"/>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00A6B2-6DC6-48F1-A700-BFCD0D4135E0}"/>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0ECDC7-D5E4-47C7-BA27-4C56F440A5E9}"/>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D23A81D-3D4D-4F6E-BC1D-EFB766EE2ACB}"/>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1B25B1D-F056-4AC7-A5F2-40B79ED2157F}"/>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2497639-5C81-4F43-93F2-98C22CFBCD3E}"/>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EA15CA-40B6-4763-B751-3B8A472F75F6}"/>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2E6ADAA-2C92-4537-AFE7-C7030FFBA82B}"/>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E9206A-5BF5-4305-A560-037063AAC8F9}"/>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4F70EE-E4F0-4182-B8B1-64069AE9F24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168D4FB-E07D-4A20-978A-73C21CF80C39}"/>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6CFB318-0FD2-499C-879A-70410564D7C4}"/>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340A58-1516-46F2-A44C-DA047FC01990}"/>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E75B2D-E41E-4EB7-83D9-8541FADB0B2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E72263-F9AA-447A-B854-3D0668399584}"/>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9EBBB3-7959-4AE1-9DD9-8BF8B81F86F8}"/>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8EFA0AE-5BB5-4432-8822-E39DFFF4D9A1}"/>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12D1D3-EF7D-47DF-8638-EF0FF995E436}"/>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1DC7A4-99B2-400A-9441-F63E1D6AFC2B}"/>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E9F4F0-58C7-4926-A82C-3DC08D915299}"/>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42D538-1284-4CC1-89DF-E691C2F5004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68947E-5157-42C9-A3DA-2430D3DDB083}"/>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E12E1E5-8B46-476C-8B82-2DBB59C5126A}"/>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4612B0F-5CA6-4333-BFA4-1C9D93CB1212}"/>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E91492-0085-40F2-BDE8-95F51CF272BB}"/>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51CDB5-C5E3-431B-8644-E6BE23DEDF00}"/>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4AD44C-1A5D-413D-A1A6-A35ABB170828}"/>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C10DB6-1222-478E-949F-8DA6357EAC1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49F08A9-398A-4973-90D7-F283C5E8BB68}"/>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0D605D-BF77-4FFE-924F-D4FF456C66E2}"/>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EB66B51-7EA0-419D-B8F1-EB35BC2B5820}"/>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A48AA58A-7025-431D-9CD0-9977BD7B24B0}"/>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A4324EBF-5A22-4BFE-A485-1EB1704B83BA}"/>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16A80E71-FFD1-47FA-97B4-6E99D0862C6B}"/>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12A3FE5F-0626-4E61-9F89-118A2D15E46C}"/>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76310B6D-B579-4BF7-A4B4-A65851B7B5A8}"/>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AB6FAA7-D68B-4E47-80AA-7D8F116E808B}"/>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57764DBA-B40F-47FA-9398-D06DE867C7EA}"/>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61F3A9A-231D-4351-B5AA-9909DF109A0E}"/>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7C5DB3F-6440-4F9D-8F67-5B8195DF1055}"/>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AE2D2841-0B78-4957-BB99-983DDB5BB5BB}"/>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485E508A-AC98-4DAF-A433-54A30517DABF}"/>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149352</xdr:rowOff>
    </xdr:from>
    <xdr:to>
      <xdr:col>24</xdr:col>
      <xdr:colOff>62865</xdr:colOff>
      <xdr:row>42</xdr:row>
      <xdr:rowOff>762</xdr:rowOff>
    </xdr:to>
    <xdr:cxnSp macro="">
      <xdr:nvCxnSpPr>
        <xdr:cNvPr id="55" name="直線コネクタ 54">
          <a:extLst>
            <a:ext uri="{FF2B5EF4-FFF2-40B4-BE49-F238E27FC236}">
              <a16:creationId xmlns:a16="http://schemas.microsoft.com/office/drawing/2014/main" id="{81957E92-AC8B-40D4-A4B9-7694224E5BEB}"/>
            </a:ext>
          </a:extLst>
        </xdr:cNvPr>
        <xdr:cNvCxnSpPr/>
      </xdr:nvCxnSpPr>
      <xdr:spPr>
        <a:xfrm flipV="1">
          <a:off x="4180840" y="5654802"/>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4589</xdr:rowOff>
    </xdr:from>
    <xdr:ext cx="405111" cy="259045"/>
    <xdr:sp macro="" textlink="">
      <xdr:nvSpPr>
        <xdr:cNvPr id="56" name="【道路】&#10;有形固定資産減価償却率最小値テキスト">
          <a:extLst>
            <a:ext uri="{FF2B5EF4-FFF2-40B4-BE49-F238E27FC236}">
              <a16:creationId xmlns:a16="http://schemas.microsoft.com/office/drawing/2014/main" id="{04E90E0B-AECF-4BA6-BB6F-55DD47A5BCD9}"/>
            </a:ext>
          </a:extLst>
        </xdr:cNvPr>
        <xdr:cNvSpPr txBox="1"/>
      </xdr:nvSpPr>
      <xdr:spPr>
        <a:xfrm>
          <a:off x="4219575" y="680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xdr:rowOff>
    </xdr:from>
    <xdr:to>
      <xdr:col>24</xdr:col>
      <xdr:colOff>152400</xdr:colOff>
      <xdr:row>42</xdr:row>
      <xdr:rowOff>762</xdr:rowOff>
    </xdr:to>
    <xdr:cxnSp macro="">
      <xdr:nvCxnSpPr>
        <xdr:cNvPr id="57" name="直線コネクタ 56">
          <a:extLst>
            <a:ext uri="{FF2B5EF4-FFF2-40B4-BE49-F238E27FC236}">
              <a16:creationId xmlns:a16="http://schemas.microsoft.com/office/drawing/2014/main" id="{BAB381D2-1A56-4FBA-8E7D-D0C5C310A507}"/>
            </a:ext>
          </a:extLst>
        </xdr:cNvPr>
        <xdr:cNvCxnSpPr/>
      </xdr:nvCxnSpPr>
      <xdr:spPr>
        <a:xfrm>
          <a:off x="4105275" y="68016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96029</xdr:rowOff>
    </xdr:from>
    <xdr:ext cx="405111" cy="259045"/>
    <xdr:sp macro="" textlink="">
      <xdr:nvSpPr>
        <xdr:cNvPr id="58" name="【道路】&#10;有形固定資産減価償却率最大値テキスト">
          <a:extLst>
            <a:ext uri="{FF2B5EF4-FFF2-40B4-BE49-F238E27FC236}">
              <a16:creationId xmlns:a16="http://schemas.microsoft.com/office/drawing/2014/main" id="{EDDDB356-BBBC-4719-B578-A09CB675F108}"/>
            </a:ext>
          </a:extLst>
        </xdr:cNvPr>
        <xdr:cNvSpPr txBox="1"/>
      </xdr:nvSpPr>
      <xdr:spPr>
        <a:xfrm>
          <a:off x="4219575" y="5439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149352</xdr:rowOff>
    </xdr:from>
    <xdr:to>
      <xdr:col>24</xdr:col>
      <xdr:colOff>152400</xdr:colOff>
      <xdr:row>34</xdr:row>
      <xdr:rowOff>149352</xdr:rowOff>
    </xdr:to>
    <xdr:cxnSp macro="">
      <xdr:nvCxnSpPr>
        <xdr:cNvPr id="59" name="直線コネクタ 58">
          <a:extLst>
            <a:ext uri="{FF2B5EF4-FFF2-40B4-BE49-F238E27FC236}">
              <a16:creationId xmlns:a16="http://schemas.microsoft.com/office/drawing/2014/main" id="{ED1575FF-E95B-4538-B64A-9DBB8164A2B3}"/>
            </a:ext>
          </a:extLst>
        </xdr:cNvPr>
        <xdr:cNvCxnSpPr/>
      </xdr:nvCxnSpPr>
      <xdr:spPr>
        <a:xfrm>
          <a:off x="4105275" y="56548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73423</xdr:rowOff>
    </xdr:from>
    <xdr:ext cx="405111" cy="259045"/>
    <xdr:sp macro="" textlink="">
      <xdr:nvSpPr>
        <xdr:cNvPr id="60" name="【道路】&#10;有形固定資産減価償却率平均値テキスト">
          <a:extLst>
            <a:ext uri="{FF2B5EF4-FFF2-40B4-BE49-F238E27FC236}">
              <a16:creationId xmlns:a16="http://schemas.microsoft.com/office/drawing/2014/main" id="{2E2CD419-1074-45BD-B158-D9330BA8BDC1}"/>
            </a:ext>
          </a:extLst>
        </xdr:cNvPr>
        <xdr:cNvSpPr txBox="1"/>
      </xdr:nvSpPr>
      <xdr:spPr>
        <a:xfrm>
          <a:off x="4219575" y="62265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61" name="フローチャート: 判断 60">
          <a:extLst>
            <a:ext uri="{FF2B5EF4-FFF2-40B4-BE49-F238E27FC236}">
              <a16:creationId xmlns:a16="http://schemas.microsoft.com/office/drawing/2014/main" id="{8F5BF81D-EAC9-4646-A280-2CAA4A290368}"/>
            </a:ext>
          </a:extLst>
        </xdr:cNvPr>
        <xdr:cNvSpPr/>
      </xdr:nvSpPr>
      <xdr:spPr>
        <a:xfrm>
          <a:off x="4124325" y="636244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xdr:rowOff>
    </xdr:from>
    <xdr:to>
      <xdr:col>20</xdr:col>
      <xdr:colOff>38100</xdr:colOff>
      <xdr:row>39</xdr:row>
      <xdr:rowOff>115570</xdr:rowOff>
    </xdr:to>
    <xdr:sp macro="" textlink="">
      <xdr:nvSpPr>
        <xdr:cNvPr id="62" name="フローチャート: 判断 61">
          <a:extLst>
            <a:ext uri="{FF2B5EF4-FFF2-40B4-BE49-F238E27FC236}">
              <a16:creationId xmlns:a16="http://schemas.microsoft.com/office/drawing/2014/main" id="{74783899-7202-4669-84E1-66E9487B777F}"/>
            </a:ext>
          </a:extLst>
        </xdr:cNvPr>
        <xdr:cNvSpPr/>
      </xdr:nvSpPr>
      <xdr:spPr>
        <a:xfrm>
          <a:off x="3381375" y="6325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151130</xdr:rowOff>
    </xdr:from>
    <xdr:to>
      <xdr:col>15</xdr:col>
      <xdr:colOff>101600</xdr:colOff>
      <xdr:row>39</xdr:row>
      <xdr:rowOff>81280</xdr:rowOff>
    </xdr:to>
    <xdr:sp macro="" textlink="">
      <xdr:nvSpPr>
        <xdr:cNvPr id="63" name="フローチャート: 判断 62">
          <a:extLst>
            <a:ext uri="{FF2B5EF4-FFF2-40B4-BE49-F238E27FC236}">
              <a16:creationId xmlns:a16="http://schemas.microsoft.com/office/drawing/2014/main" id="{47FC92E0-EAAD-4C7E-A8E3-5B35A6B4AAC6}"/>
            </a:ext>
          </a:extLst>
        </xdr:cNvPr>
        <xdr:cNvSpPr/>
      </xdr:nvSpPr>
      <xdr:spPr>
        <a:xfrm>
          <a:off x="25717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162560</xdr:rowOff>
    </xdr:from>
    <xdr:to>
      <xdr:col>10</xdr:col>
      <xdr:colOff>165100</xdr:colOff>
      <xdr:row>39</xdr:row>
      <xdr:rowOff>92710</xdr:rowOff>
    </xdr:to>
    <xdr:sp macro="" textlink="">
      <xdr:nvSpPr>
        <xdr:cNvPr id="64" name="フローチャート: 判断 63">
          <a:extLst>
            <a:ext uri="{FF2B5EF4-FFF2-40B4-BE49-F238E27FC236}">
              <a16:creationId xmlns:a16="http://schemas.microsoft.com/office/drawing/2014/main" id="{77BAF7B3-7ABB-4EC6-BEEB-599CBACD3B94}"/>
            </a:ext>
          </a:extLst>
        </xdr:cNvPr>
        <xdr:cNvSpPr/>
      </xdr:nvSpPr>
      <xdr:spPr>
        <a:xfrm>
          <a:off x="1781175" y="63125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135128</xdr:rowOff>
    </xdr:from>
    <xdr:to>
      <xdr:col>6</xdr:col>
      <xdr:colOff>38100</xdr:colOff>
      <xdr:row>39</xdr:row>
      <xdr:rowOff>65278</xdr:rowOff>
    </xdr:to>
    <xdr:sp macro="" textlink="">
      <xdr:nvSpPr>
        <xdr:cNvPr id="65" name="フローチャート: 判断 64">
          <a:extLst>
            <a:ext uri="{FF2B5EF4-FFF2-40B4-BE49-F238E27FC236}">
              <a16:creationId xmlns:a16="http://schemas.microsoft.com/office/drawing/2014/main" id="{0A3859C9-E4FA-4842-A00D-8F3922D23366}"/>
            </a:ext>
          </a:extLst>
        </xdr:cNvPr>
        <xdr:cNvSpPr/>
      </xdr:nvSpPr>
      <xdr:spPr>
        <a:xfrm>
          <a:off x="981075" y="62882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111983B-C1F7-488B-BF67-33708263697A}"/>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D4C20E2-96C2-48E3-A7DE-466F67BE26FA}"/>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1AF2879-7BD7-4894-9F02-B6D6EEFD4497}"/>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6D6D7A-412C-486A-91CE-C1954CF225E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325EE7D-5942-4A0E-8E39-4245D0459EF5}"/>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50546</xdr:rowOff>
    </xdr:from>
    <xdr:to>
      <xdr:col>24</xdr:col>
      <xdr:colOff>114300</xdr:colOff>
      <xdr:row>39</xdr:row>
      <xdr:rowOff>152146</xdr:rowOff>
    </xdr:to>
    <xdr:sp macro="" textlink="">
      <xdr:nvSpPr>
        <xdr:cNvPr id="71" name="楕円 70">
          <a:extLst>
            <a:ext uri="{FF2B5EF4-FFF2-40B4-BE49-F238E27FC236}">
              <a16:creationId xmlns:a16="http://schemas.microsoft.com/office/drawing/2014/main" id="{C04EB3E2-767C-44A9-9387-FE16BB09CB4C}"/>
            </a:ext>
          </a:extLst>
        </xdr:cNvPr>
        <xdr:cNvSpPr/>
      </xdr:nvSpPr>
      <xdr:spPr>
        <a:xfrm>
          <a:off x="4124325" y="636244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28973</xdr:rowOff>
    </xdr:from>
    <xdr:ext cx="405111" cy="259045"/>
    <xdr:sp macro="" textlink="">
      <xdr:nvSpPr>
        <xdr:cNvPr id="72" name="【道路】&#10;有形固定資産減価償却率該当値テキスト">
          <a:extLst>
            <a:ext uri="{FF2B5EF4-FFF2-40B4-BE49-F238E27FC236}">
              <a16:creationId xmlns:a16="http://schemas.microsoft.com/office/drawing/2014/main" id="{09BA6A56-457B-4B90-B5B2-D9B722020685}"/>
            </a:ext>
          </a:extLst>
        </xdr:cNvPr>
        <xdr:cNvSpPr txBox="1"/>
      </xdr:nvSpPr>
      <xdr:spPr>
        <a:xfrm>
          <a:off x="4219575" y="634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a:extLst>
            <a:ext uri="{FF2B5EF4-FFF2-40B4-BE49-F238E27FC236}">
              <a16:creationId xmlns:a16="http://schemas.microsoft.com/office/drawing/2014/main" id="{305990A0-5831-4335-8BAB-BB9017661377}"/>
            </a:ext>
          </a:extLst>
        </xdr:cNvPr>
        <xdr:cNvSpPr/>
      </xdr:nvSpPr>
      <xdr:spPr>
        <a:xfrm>
          <a:off x="3381375" y="63176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101346</xdr:rowOff>
    </xdr:to>
    <xdr:cxnSp macro="">
      <xdr:nvCxnSpPr>
        <xdr:cNvPr id="74" name="直線コネクタ 73">
          <a:extLst>
            <a:ext uri="{FF2B5EF4-FFF2-40B4-BE49-F238E27FC236}">
              <a16:creationId xmlns:a16="http://schemas.microsoft.com/office/drawing/2014/main" id="{8CB14BA7-A9BD-49F6-BCE4-4682B68B42BE}"/>
            </a:ext>
          </a:extLst>
        </xdr:cNvPr>
        <xdr:cNvCxnSpPr/>
      </xdr:nvCxnSpPr>
      <xdr:spPr>
        <a:xfrm>
          <a:off x="3429000" y="6365240"/>
          <a:ext cx="752475"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5" name="楕円 74">
          <a:extLst>
            <a:ext uri="{FF2B5EF4-FFF2-40B4-BE49-F238E27FC236}">
              <a16:creationId xmlns:a16="http://schemas.microsoft.com/office/drawing/2014/main" id="{5A264946-F41E-49DE-80F4-340AACACD818}"/>
            </a:ext>
          </a:extLst>
        </xdr:cNvPr>
        <xdr:cNvSpPr/>
      </xdr:nvSpPr>
      <xdr:spPr>
        <a:xfrm>
          <a:off x="2571750" y="62782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53340</xdr:rowOff>
    </xdr:to>
    <xdr:cxnSp macro="">
      <xdr:nvCxnSpPr>
        <xdr:cNvPr id="76" name="直線コネクタ 75">
          <a:extLst>
            <a:ext uri="{FF2B5EF4-FFF2-40B4-BE49-F238E27FC236}">
              <a16:creationId xmlns:a16="http://schemas.microsoft.com/office/drawing/2014/main" id="{F3F5DAB4-8FDD-4341-919D-97BE0F0AA4FF}"/>
            </a:ext>
          </a:extLst>
        </xdr:cNvPr>
        <xdr:cNvCxnSpPr/>
      </xdr:nvCxnSpPr>
      <xdr:spPr>
        <a:xfrm>
          <a:off x="2619375" y="6325870"/>
          <a:ext cx="80962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3ED2431C-40DD-4BC6-B295-6D71EF015FDB}"/>
            </a:ext>
          </a:extLst>
        </xdr:cNvPr>
        <xdr:cNvSpPr/>
      </xdr:nvSpPr>
      <xdr:spPr>
        <a:xfrm>
          <a:off x="1781175" y="62311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128778</xdr:rowOff>
    </xdr:from>
    <xdr:to>
      <xdr:col>15</xdr:col>
      <xdr:colOff>50800</xdr:colOff>
      <xdr:row>39</xdr:row>
      <xdr:rowOff>7620</xdr:rowOff>
    </xdr:to>
    <xdr:cxnSp macro="">
      <xdr:nvCxnSpPr>
        <xdr:cNvPr id="78" name="直線コネクタ 77">
          <a:extLst>
            <a:ext uri="{FF2B5EF4-FFF2-40B4-BE49-F238E27FC236}">
              <a16:creationId xmlns:a16="http://schemas.microsoft.com/office/drawing/2014/main" id="{155DB39D-6E60-4FB7-8870-54A860075C97}"/>
            </a:ext>
          </a:extLst>
        </xdr:cNvPr>
        <xdr:cNvCxnSpPr/>
      </xdr:nvCxnSpPr>
      <xdr:spPr>
        <a:xfrm>
          <a:off x="1828800" y="6278753"/>
          <a:ext cx="790575" cy="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32258</xdr:rowOff>
    </xdr:from>
    <xdr:to>
      <xdr:col>6</xdr:col>
      <xdr:colOff>38100</xdr:colOff>
      <xdr:row>38</xdr:row>
      <xdr:rowOff>133858</xdr:rowOff>
    </xdr:to>
    <xdr:sp macro="" textlink="">
      <xdr:nvSpPr>
        <xdr:cNvPr id="79" name="楕円 78">
          <a:extLst>
            <a:ext uri="{FF2B5EF4-FFF2-40B4-BE49-F238E27FC236}">
              <a16:creationId xmlns:a16="http://schemas.microsoft.com/office/drawing/2014/main" id="{527C7AD1-4CB9-4726-93F7-106620E61976}"/>
            </a:ext>
          </a:extLst>
        </xdr:cNvPr>
        <xdr:cNvSpPr/>
      </xdr:nvSpPr>
      <xdr:spPr>
        <a:xfrm>
          <a:off x="981075" y="61822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83058</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02F2C322-5C0D-4BEF-996F-4CD2A2DD084F}"/>
            </a:ext>
          </a:extLst>
        </xdr:cNvPr>
        <xdr:cNvCxnSpPr/>
      </xdr:nvCxnSpPr>
      <xdr:spPr>
        <a:xfrm>
          <a:off x="1028700" y="6239383"/>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106697</xdr:rowOff>
    </xdr:from>
    <xdr:ext cx="405111" cy="259045"/>
    <xdr:sp macro="" textlink="">
      <xdr:nvSpPr>
        <xdr:cNvPr id="81" name="n_1aveValue【道路】&#10;有形固定資産減価償却率">
          <a:extLst>
            <a:ext uri="{FF2B5EF4-FFF2-40B4-BE49-F238E27FC236}">
              <a16:creationId xmlns:a16="http://schemas.microsoft.com/office/drawing/2014/main" id="{2B0917C3-DFC1-42DB-98AC-E81C31E700AC}"/>
            </a:ext>
          </a:extLst>
        </xdr:cNvPr>
        <xdr:cNvSpPr txBox="1"/>
      </xdr:nvSpPr>
      <xdr:spPr>
        <a:xfrm>
          <a:off x="32391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2" name="n_2aveValue【道路】&#10;有形固定資産減価償却率">
          <a:extLst>
            <a:ext uri="{FF2B5EF4-FFF2-40B4-BE49-F238E27FC236}">
              <a16:creationId xmlns:a16="http://schemas.microsoft.com/office/drawing/2014/main" id="{4D3EB434-F8AE-4D8A-B1B5-17DC93B4DAC0}"/>
            </a:ext>
          </a:extLst>
        </xdr:cNvPr>
        <xdr:cNvSpPr txBox="1"/>
      </xdr:nvSpPr>
      <xdr:spPr>
        <a:xfrm>
          <a:off x="2439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3" name="n_3aveValue【道路】&#10;有形固定資産減価償却率">
          <a:extLst>
            <a:ext uri="{FF2B5EF4-FFF2-40B4-BE49-F238E27FC236}">
              <a16:creationId xmlns:a16="http://schemas.microsoft.com/office/drawing/2014/main" id="{F0A3310A-12CC-4BFA-A9CF-C396F9117B65}"/>
            </a:ext>
          </a:extLst>
        </xdr:cNvPr>
        <xdr:cNvSpPr txBox="1"/>
      </xdr:nvSpPr>
      <xdr:spPr>
        <a:xfrm>
          <a:off x="1648469"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56405</xdr:rowOff>
    </xdr:from>
    <xdr:ext cx="405111" cy="259045"/>
    <xdr:sp macro="" textlink="">
      <xdr:nvSpPr>
        <xdr:cNvPr id="84" name="n_4aveValue【道路】&#10;有形固定資産減価償却率">
          <a:extLst>
            <a:ext uri="{FF2B5EF4-FFF2-40B4-BE49-F238E27FC236}">
              <a16:creationId xmlns:a16="http://schemas.microsoft.com/office/drawing/2014/main" id="{05F6156C-0D52-493D-8AB9-1682F0917239}"/>
            </a:ext>
          </a:extLst>
        </xdr:cNvPr>
        <xdr:cNvSpPr txBox="1"/>
      </xdr:nvSpPr>
      <xdr:spPr>
        <a:xfrm>
          <a:off x="8483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120667</xdr:rowOff>
    </xdr:from>
    <xdr:ext cx="405111" cy="259045"/>
    <xdr:sp macro="" textlink="">
      <xdr:nvSpPr>
        <xdr:cNvPr id="85" name="n_1mainValue【道路】&#10;有形固定資産減価償却率">
          <a:extLst>
            <a:ext uri="{FF2B5EF4-FFF2-40B4-BE49-F238E27FC236}">
              <a16:creationId xmlns:a16="http://schemas.microsoft.com/office/drawing/2014/main" id="{A81C5428-D154-4808-833F-D53B0E4FCA44}"/>
            </a:ext>
          </a:extLst>
        </xdr:cNvPr>
        <xdr:cNvSpPr txBox="1"/>
      </xdr:nvSpPr>
      <xdr:spPr>
        <a:xfrm>
          <a:off x="32391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74947</xdr:rowOff>
    </xdr:from>
    <xdr:ext cx="405111" cy="259045"/>
    <xdr:sp macro="" textlink="">
      <xdr:nvSpPr>
        <xdr:cNvPr id="86" name="n_2mainValue【道路】&#10;有形固定資産減価償却率">
          <a:extLst>
            <a:ext uri="{FF2B5EF4-FFF2-40B4-BE49-F238E27FC236}">
              <a16:creationId xmlns:a16="http://schemas.microsoft.com/office/drawing/2014/main" id="{2F6C46C7-7DFA-47B9-842A-254B633E7663}"/>
            </a:ext>
          </a:extLst>
        </xdr:cNvPr>
        <xdr:cNvSpPr txBox="1"/>
      </xdr:nvSpPr>
      <xdr:spPr>
        <a:xfrm>
          <a:off x="2439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7" name="n_3mainValue【道路】&#10;有形固定資産減価償却率">
          <a:extLst>
            <a:ext uri="{FF2B5EF4-FFF2-40B4-BE49-F238E27FC236}">
              <a16:creationId xmlns:a16="http://schemas.microsoft.com/office/drawing/2014/main" id="{462B592F-D147-4225-95CA-A7A13604EF56}"/>
            </a:ext>
          </a:extLst>
        </xdr:cNvPr>
        <xdr:cNvSpPr txBox="1"/>
      </xdr:nvSpPr>
      <xdr:spPr>
        <a:xfrm>
          <a:off x="1648469" y="6019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150385</xdr:rowOff>
    </xdr:from>
    <xdr:ext cx="405111" cy="259045"/>
    <xdr:sp macro="" textlink="">
      <xdr:nvSpPr>
        <xdr:cNvPr id="88" name="n_4mainValue【道路】&#10;有形固定資産減価償却率">
          <a:extLst>
            <a:ext uri="{FF2B5EF4-FFF2-40B4-BE49-F238E27FC236}">
              <a16:creationId xmlns:a16="http://schemas.microsoft.com/office/drawing/2014/main" id="{580B9109-BF99-46C0-97F4-16CB5B32A06B}"/>
            </a:ext>
          </a:extLst>
        </xdr:cNvPr>
        <xdr:cNvSpPr txBox="1"/>
      </xdr:nvSpPr>
      <xdr:spPr>
        <a:xfrm>
          <a:off x="848369"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B4991496-6320-4B8F-81C5-9E80056A83C2}"/>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FD28D82D-FCF9-4F12-918A-2A79C0A6E315}"/>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FC97FB6-A8A9-401E-A0B8-19176BD27829}"/>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F2BCABB-1101-4C0E-A549-BB85CE741410}"/>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65D9CA1-AEE6-4A96-A421-75125122D645}"/>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5BD0A2D-C168-4B54-B130-26E414F489E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2C98FFD-1C4D-4F62-9AF1-D47E1CBB834C}"/>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43173028-8E1A-4BD7-A876-28E18DE12974}"/>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FF62CAA-C814-43A0-A021-F27B64A07771}"/>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D28C4EC-A4FF-454F-8F0D-28CB18E38F33}"/>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2C03358-2362-464B-94FA-1A342AEB838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D662A22D-9011-4980-A188-F4C4A7FF287F}"/>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7519A22D-FCAA-4BC3-BB3C-176181FF9384}"/>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6A44EA22-F1F7-4AA1-A9F3-FDA02E1BE707}"/>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3BD41895-2B22-44B2-9369-BA3BDBC03DCA}"/>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19CFC889-478D-45B1-A753-0FE265946549}"/>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F326964-A7E4-4630-83E9-1DC80A461790}"/>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79FD640-8FBE-4FBC-A1A8-F8BC6330A30A}"/>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9C95413-51D7-44CE-8725-855F0FEEA601}"/>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ECA72F70-0D7E-4CA6-A0BC-468051C43A5A}"/>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7687633-CB5D-4BD1-B5FD-3AFF0B78D628}"/>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FC9D3BBD-C358-4632-869F-C57C98927E99}"/>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5142E3B-C625-431F-BE29-15A697A9B39E}"/>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67818</xdr:rowOff>
    </xdr:from>
    <xdr:to>
      <xdr:col>54</xdr:col>
      <xdr:colOff>189865</xdr:colOff>
      <xdr:row>41</xdr:row>
      <xdr:rowOff>43053</xdr:rowOff>
    </xdr:to>
    <xdr:cxnSp macro="">
      <xdr:nvCxnSpPr>
        <xdr:cNvPr id="112" name="直線コネクタ 111">
          <a:extLst>
            <a:ext uri="{FF2B5EF4-FFF2-40B4-BE49-F238E27FC236}">
              <a16:creationId xmlns:a16="http://schemas.microsoft.com/office/drawing/2014/main" id="{26EAF032-73F4-4223-8405-70D69E4C489E}"/>
            </a:ext>
          </a:extLst>
        </xdr:cNvPr>
        <xdr:cNvCxnSpPr/>
      </xdr:nvCxnSpPr>
      <xdr:spPr>
        <a:xfrm flipV="1">
          <a:off x="9429115" y="5408168"/>
          <a:ext cx="0" cy="127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46880</xdr:rowOff>
    </xdr:from>
    <xdr:ext cx="469744" cy="259045"/>
    <xdr:sp macro="" textlink="">
      <xdr:nvSpPr>
        <xdr:cNvPr id="113" name="【道路】&#10;一人当たり延長最小値テキスト">
          <a:extLst>
            <a:ext uri="{FF2B5EF4-FFF2-40B4-BE49-F238E27FC236}">
              <a16:creationId xmlns:a16="http://schemas.microsoft.com/office/drawing/2014/main" id="{58CA61F3-13F9-4C59-BDDD-CE48B0F3ED40}"/>
            </a:ext>
          </a:extLst>
        </xdr:cNvPr>
        <xdr:cNvSpPr txBox="1"/>
      </xdr:nvSpPr>
      <xdr:spPr>
        <a:xfrm>
          <a:off x="9467850" y="66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43053</xdr:rowOff>
    </xdr:from>
    <xdr:to>
      <xdr:col>55</xdr:col>
      <xdr:colOff>88900</xdr:colOff>
      <xdr:row>41</xdr:row>
      <xdr:rowOff>43053</xdr:rowOff>
    </xdr:to>
    <xdr:cxnSp macro="">
      <xdr:nvCxnSpPr>
        <xdr:cNvPr id="114" name="直線コネクタ 113">
          <a:extLst>
            <a:ext uri="{FF2B5EF4-FFF2-40B4-BE49-F238E27FC236}">
              <a16:creationId xmlns:a16="http://schemas.microsoft.com/office/drawing/2014/main" id="{1B6994DF-FDFC-4487-AF7E-8930C942D843}"/>
            </a:ext>
          </a:extLst>
        </xdr:cNvPr>
        <xdr:cNvCxnSpPr/>
      </xdr:nvCxnSpPr>
      <xdr:spPr>
        <a:xfrm>
          <a:off x="9363075" y="668515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14495</xdr:rowOff>
    </xdr:from>
    <xdr:ext cx="534377" cy="259045"/>
    <xdr:sp macro="" textlink="">
      <xdr:nvSpPr>
        <xdr:cNvPr id="115" name="【道路】&#10;一人当たり延長最大値テキスト">
          <a:extLst>
            <a:ext uri="{FF2B5EF4-FFF2-40B4-BE49-F238E27FC236}">
              <a16:creationId xmlns:a16="http://schemas.microsoft.com/office/drawing/2014/main" id="{3ED57FE4-80A7-45D7-BAB5-3ECCBA0CD9B9}"/>
            </a:ext>
          </a:extLst>
        </xdr:cNvPr>
        <xdr:cNvSpPr txBox="1"/>
      </xdr:nvSpPr>
      <xdr:spPr>
        <a:xfrm>
          <a:off x="9467850" y="51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67818</xdr:rowOff>
    </xdr:from>
    <xdr:to>
      <xdr:col>55</xdr:col>
      <xdr:colOff>88900</xdr:colOff>
      <xdr:row>33</xdr:row>
      <xdr:rowOff>67818</xdr:rowOff>
    </xdr:to>
    <xdr:cxnSp macro="">
      <xdr:nvCxnSpPr>
        <xdr:cNvPr id="116" name="直線コネクタ 115">
          <a:extLst>
            <a:ext uri="{FF2B5EF4-FFF2-40B4-BE49-F238E27FC236}">
              <a16:creationId xmlns:a16="http://schemas.microsoft.com/office/drawing/2014/main" id="{41566C8D-F02B-41A6-9A67-9AA5B1D56BEE}"/>
            </a:ext>
          </a:extLst>
        </xdr:cNvPr>
        <xdr:cNvCxnSpPr/>
      </xdr:nvCxnSpPr>
      <xdr:spPr>
        <a:xfrm>
          <a:off x="9363075" y="54081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112285</xdr:rowOff>
    </xdr:from>
    <xdr:ext cx="469744" cy="259045"/>
    <xdr:sp macro="" textlink="">
      <xdr:nvSpPr>
        <xdr:cNvPr id="117" name="【道路】&#10;一人当たり延長平均値テキスト">
          <a:extLst>
            <a:ext uri="{FF2B5EF4-FFF2-40B4-BE49-F238E27FC236}">
              <a16:creationId xmlns:a16="http://schemas.microsoft.com/office/drawing/2014/main" id="{5B240A57-0F37-4190-8F69-36514739551C}"/>
            </a:ext>
          </a:extLst>
        </xdr:cNvPr>
        <xdr:cNvSpPr txBox="1"/>
      </xdr:nvSpPr>
      <xdr:spPr>
        <a:xfrm>
          <a:off x="9467850" y="6265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89408</xdr:rowOff>
    </xdr:from>
    <xdr:to>
      <xdr:col>55</xdr:col>
      <xdr:colOff>50800</xdr:colOff>
      <xdr:row>40</xdr:row>
      <xdr:rowOff>19558</xdr:rowOff>
    </xdr:to>
    <xdr:sp macro="" textlink="">
      <xdr:nvSpPr>
        <xdr:cNvPr id="118" name="フローチャート: 判断 117">
          <a:extLst>
            <a:ext uri="{FF2B5EF4-FFF2-40B4-BE49-F238E27FC236}">
              <a16:creationId xmlns:a16="http://schemas.microsoft.com/office/drawing/2014/main" id="{65D36CC4-6067-4B5F-B43D-A780EEF66A99}"/>
            </a:ext>
          </a:extLst>
        </xdr:cNvPr>
        <xdr:cNvSpPr/>
      </xdr:nvSpPr>
      <xdr:spPr>
        <a:xfrm>
          <a:off x="9401175" y="640130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91059</xdr:rowOff>
    </xdr:from>
    <xdr:to>
      <xdr:col>50</xdr:col>
      <xdr:colOff>165100</xdr:colOff>
      <xdr:row>40</xdr:row>
      <xdr:rowOff>21209</xdr:rowOff>
    </xdr:to>
    <xdr:sp macro="" textlink="">
      <xdr:nvSpPr>
        <xdr:cNvPr id="119" name="フローチャート: 判断 118">
          <a:extLst>
            <a:ext uri="{FF2B5EF4-FFF2-40B4-BE49-F238E27FC236}">
              <a16:creationId xmlns:a16="http://schemas.microsoft.com/office/drawing/2014/main" id="{55F3232F-54AA-48E0-A7DF-E171D8E3D734}"/>
            </a:ext>
          </a:extLst>
        </xdr:cNvPr>
        <xdr:cNvSpPr/>
      </xdr:nvSpPr>
      <xdr:spPr>
        <a:xfrm>
          <a:off x="8639175" y="640295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89535</xdr:rowOff>
    </xdr:from>
    <xdr:to>
      <xdr:col>46</xdr:col>
      <xdr:colOff>38100</xdr:colOff>
      <xdr:row>40</xdr:row>
      <xdr:rowOff>19685</xdr:rowOff>
    </xdr:to>
    <xdr:sp macro="" textlink="">
      <xdr:nvSpPr>
        <xdr:cNvPr id="120" name="フローチャート: 判断 119">
          <a:extLst>
            <a:ext uri="{FF2B5EF4-FFF2-40B4-BE49-F238E27FC236}">
              <a16:creationId xmlns:a16="http://schemas.microsoft.com/office/drawing/2014/main" id="{F899B208-F23D-42DE-9DB3-C83FFEF844A1}"/>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90932</xdr:rowOff>
    </xdr:from>
    <xdr:to>
      <xdr:col>41</xdr:col>
      <xdr:colOff>101600</xdr:colOff>
      <xdr:row>40</xdr:row>
      <xdr:rowOff>21082</xdr:rowOff>
    </xdr:to>
    <xdr:sp macro="" textlink="">
      <xdr:nvSpPr>
        <xdr:cNvPr id="121" name="フローチャート: 判断 120">
          <a:extLst>
            <a:ext uri="{FF2B5EF4-FFF2-40B4-BE49-F238E27FC236}">
              <a16:creationId xmlns:a16="http://schemas.microsoft.com/office/drawing/2014/main" id="{A67DDCE7-2153-4624-91FA-06321F423BF1}"/>
            </a:ext>
          </a:extLst>
        </xdr:cNvPr>
        <xdr:cNvSpPr/>
      </xdr:nvSpPr>
      <xdr:spPr>
        <a:xfrm>
          <a:off x="7029450" y="640283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90805</xdr:rowOff>
    </xdr:from>
    <xdr:to>
      <xdr:col>36</xdr:col>
      <xdr:colOff>165100</xdr:colOff>
      <xdr:row>40</xdr:row>
      <xdr:rowOff>20955</xdr:rowOff>
    </xdr:to>
    <xdr:sp macro="" textlink="">
      <xdr:nvSpPr>
        <xdr:cNvPr id="122" name="フローチャート: 判断 121">
          <a:extLst>
            <a:ext uri="{FF2B5EF4-FFF2-40B4-BE49-F238E27FC236}">
              <a16:creationId xmlns:a16="http://schemas.microsoft.com/office/drawing/2014/main" id="{E6243E69-BC9E-4572-88FB-DBA06501EB9A}"/>
            </a:ext>
          </a:extLst>
        </xdr:cNvPr>
        <xdr:cNvSpPr/>
      </xdr:nvSpPr>
      <xdr:spPr>
        <a:xfrm>
          <a:off x="6238875" y="6402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62D5916-7F56-43BA-9B0E-5AE1C8D3EC4F}"/>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4D4C362-CE82-456C-AE56-DDDAE9F80EC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B64D1BC-F321-4F11-97D1-174C5245FC64}"/>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769438D-5DA0-4A1F-95B2-C946B52E5AE5}"/>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716E72C-3BE6-4B36-BD7F-736D411B514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163703</xdr:rowOff>
    </xdr:from>
    <xdr:to>
      <xdr:col>55</xdr:col>
      <xdr:colOff>50800</xdr:colOff>
      <xdr:row>41</xdr:row>
      <xdr:rowOff>93853</xdr:rowOff>
    </xdr:to>
    <xdr:sp macro="" textlink="">
      <xdr:nvSpPr>
        <xdr:cNvPr id="128" name="楕円 127">
          <a:extLst>
            <a:ext uri="{FF2B5EF4-FFF2-40B4-BE49-F238E27FC236}">
              <a16:creationId xmlns:a16="http://schemas.microsoft.com/office/drawing/2014/main" id="{5D49D6DC-3509-4C8E-9B29-7BC9B5822365}"/>
            </a:ext>
          </a:extLst>
        </xdr:cNvPr>
        <xdr:cNvSpPr/>
      </xdr:nvSpPr>
      <xdr:spPr>
        <a:xfrm>
          <a:off x="9401175" y="663752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78630</xdr:rowOff>
    </xdr:from>
    <xdr:ext cx="469744" cy="259045"/>
    <xdr:sp macro="" textlink="">
      <xdr:nvSpPr>
        <xdr:cNvPr id="129" name="【道路】&#10;一人当たり延長該当値テキスト">
          <a:extLst>
            <a:ext uri="{FF2B5EF4-FFF2-40B4-BE49-F238E27FC236}">
              <a16:creationId xmlns:a16="http://schemas.microsoft.com/office/drawing/2014/main" id="{6FDF4812-0520-4CC6-A6F1-D2D3525FD058}"/>
            </a:ext>
          </a:extLst>
        </xdr:cNvPr>
        <xdr:cNvSpPr txBox="1"/>
      </xdr:nvSpPr>
      <xdr:spPr>
        <a:xfrm>
          <a:off x="9467850" y="655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164211</xdr:rowOff>
    </xdr:from>
    <xdr:to>
      <xdr:col>50</xdr:col>
      <xdr:colOff>165100</xdr:colOff>
      <xdr:row>41</xdr:row>
      <xdr:rowOff>94361</xdr:rowOff>
    </xdr:to>
    <xdr:sp macro="" textlink="">
      <xdr:nvSpPr>
        <xdr:cNvPr id="130" name="楕円 129">
          <a:extLst>
            <a:ext uri="{FF2B5EF4-FFF2-40B4-BE49-F238E27FC236}">
              <a16:creationId xmlns:a16="http://schemas.microsoft.com/office/drawing/2014/main" id="{325C4C8E-0361-406E-8B31-918737F018F7}"/>
            </a:ext>
          </a:extLst>
        </xdr:cNvPr>
        <xdr:cNvSpPr/>
      </xdr:nvSpPr>
      <xdr:spPr>
        <a:xfrm>
          <a:off x="8639175" y="66380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43053</xdr:rowOff>
    </xdr:from>
    <xdr:to>
      <xdr:col>55</xdr:col>
      <xdr:colOff>0</xdr:colOff>
      <xdr:row>41</xdr:row>
      <xdr:rowOff>43561</xdr:rowOff>
    </xdr:to>
    <xdr:cxnSp macro="">
      <xdr:nvCxnSpPr>
        <xdr:cNvPr id="131" name="直線コネクタ 130">
          <a:extLst>
            <a:ext uri="{FF2B5EF4-FFF2-40B4-BE49-F238E27FC236}">
              <a16:creationId xmlns:a16="http://schemas.microsoft.com/office/drawing/2014/main" id="{5D006525-605F-4728-BEA1-2018CF19B16B}"/>
            </a:ext>
          </a:extLst>
        </xdr:cNvPr>
        <xdr:cNvCxnSpPr/>
      </xdr:nvCxnSpPr>
      <xdr:spPr>
        <a:xfrm flipV="1">
          <a:off x="8686800" y="6685153"/>
          <a:ext cx="74295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163576</xdr:rowOff>
    </xdr:from>
    <xdr:to>
      <xdr:col>46</xdr:col>
      <xdr:colOff>38100</xdr:colOff>
      <xdr:row>41</xdr:row>
      <xdr:rowOff>93726</xdr:rowOff>
    </xdr:to>
    <xdr:sp macro="" textlink="">
      <xdr:nvSpPr>
        <xdr:cNvPr id="132" name="楕円 131">
          <a:extLst>
            <a:ext uri="{FF2B5EF4-FFF2-40B4-BE49-F238E27FC236}">
              <a16:creationId xmlns:a16="http://schemas.microsoft.com/office/drawing/2014/main" id="{23A79284-C6BB-45E3-9F93-DFB29BA8D7AA}"/>
            </a:ext>
          </a:extLst>
        </xdr:cNvPr>
        <xdr:cNvSpPr/>
      </xdr:nvSpPr>
      <xdr:spPr>
        <a:xfrm>
          <a:off x="7839075" y="66374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42926</xdr:rowOff>
    </xdr:from>
    <xdr:to>
      <xdr:col>50</xdr:col>
      <xdr:colOff>114300</xdr:colOff>
      <xdr:row>41</xdr:row>
      <xdr:rowOff>43561</xdr:rowOff>
    </xdr:to>
    <xdr:cxnSp macro="">
      <xdr:nvCxnSpPr>
        <xdr:cNvPr id="133" name="直線コネクタ 132">
          <a:extLst>
            <a:ext uri="{FF2B5EF4-FFF2-40B4-BE49-F238E27FC236}">
              <a16:creationId xmlns:a16="http://schemas.microsoft.com/office/drawing/2014/main" id="{1EA16653-5779-4B81-B910-091990060CA2}"/>
            </a:ext>
          </a:extLst>
        </xdr:cNvPr>
        <xdr:cNvCxnSpPr/>
      </xdr:nvCxnSpPr>
      <xdr:spPr>
        <a:xfrm>
          <a:off x="7886700" y="6685026"/>
          <a:ext cx="8001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34" name="楕円 133">
          <a:extLst>
            <a:ext uri="{FF2B5EF4-FFF2-40B4-BE49-F238E27FC236}">
              <a16:creationId xmlns:a16="http://schemas.microsoft.com/office/drawing/2014/main" id="{73DD62A9-30C6-41B6-B872-538FAE9582D3}"/>
            </a:ext>
          </a:extLst>
        </xdr:cNvPr>
        <xdr:cNvSpPr/>
      </xdr:nvSpPr>
      <xdr:spPr>
        <a:xfrm>
          <a:off x="7029450" y="66363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42926</xdr:rowOff>
    </xdr:to>
    <xdr:cxnSp macro="">
      <xdr:nvCxnSpPr>
        <xdr:cNvPr id="135" name="直線コネクタ 134">
          <a:extLst>
            <a:ext uri="{FF2B5EF4-FFF2-40B4-BE49-F238E27FC236}">
              <a16:creationId xmlns:a16="http://schemas.microsoft.com/office/drawing/2014/main" id="{8813EA6C-7988-4EB2-881C-EEC74A2D70C1}"/>
            </a:ext>
          </a:extLst>
        </xdr:cNvPr>
        <xdr:cNvCxnSpPr/>
      </xdr:nvCxnSpPr>
      <xdr:spPr>
        <a:xfrm>
          <a:off x="7077075" y="6684010"/>
          <a:ext cx="809625"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161925</xdr:rowOff>
    </xdr:from>
    <xdr:to>
      <xdr:col>36</xdr:col>
      <xdr:colOff>165100</xdr:colOff>
      <xdr:row>41</xdr:row>
      <xdr:rowOff>92075</xdr:rowOff>
    </xdr:to>
    <xdr:sp macro="" textlink="">
      <xdr:nvSpPr>
        <xdr:cNvPr id="136" name="楕円 135">
          <a:extLst>
            <a:ext uri="{FF2B5EF4-FFF2-40B4-BE49-F238E27FC236}">
              <a16:creationId xmlns:a16="http://schemas.microsoft.com/office/drawing/2014/main" id="{7FC37C54-6449-4EB4-8EA5-1A2C0E01F968}"/>
            </a:ext>
          </a:extLst>
        </xdr:cNvPr>
        <xdr:cNvSpPr/>
      </xdr:nvSpPr>
      <xdr:spPr>
        <a:xfrm>
          <a:off x="6238875" y="6635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41275</xdr:rowOff>
    </xdr:from>
    <xdr:to>
      <xdr:col>41</xdr:col>
      <xdr:colOff>50800</xdr:colOff>
      <xdr:row>41</xdr:row>
      <xdr:rowOff>41910</xdr:rowOff>
    </xdr:to>
    <xdr:cxnSp macro="">
      <xdr:nvCxnSpPr>
        <xdr:cNvPr id="137" name="直線コネクタ 136">
          <a:extLst>
            <a:ext uri="{FF2B5EF4-FFF2-40B4-BE49-F238E27FC236}">
              <a16:creationId xmlns:a16="http://schemas.microsoft.com/office/drawing/2014/main" id="{D8EB3459-65F1-423E-A203-DE6BB922FF3D}"/>
            </a:ext>
          </a:extLst>
        </xdr:cNvPr>
        <xdr:cNvCxnSpPr/>
      </xdr:nvCxnSpPr>
      <xdr:spPr>
        <a:xfrm>
          <a:off x="6286500" y="6683375"/>
          <a:ext cx="790575"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37736</xdr:rowOff>
    </xdr:from>
    <xdr:ext cx="469744" cy="259045"/>
    <xdr:sp macro="" textlink="">
      <xdr:nvSpPr>
        <xdr:cNvPr id="138" name="n_1aveValue【道路】&#10;一人当たり延長">
          <a:extLst>
            <a:ext uri="{FF2B5EF4-FFF2-40B4-BE49-F238E27FC236}">
              <a16:creationId xmlns:a16="http://schemas.microsoft.com/office/drawing/2014/main" id="{724F6C48-9E3A-4092-BFF3-FA97E44BA75D}"/>
            </a:ext>
          </a:extLst>
        </xdr:cNvPr>
        <xdr:cNvSpPr txBox="1"/>
      </xdr:nvSpPr>
      <xdr:spPr>
        <a:xfrm>
          <a:off x="8458277" y="61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36212</xdr:rowOff>
    </xdr:from>
    <xdr:ext cx="469744" cy="259045"/>
    <xdr:sp macro="" textlink="">
      <xdr:nvSpPr>
        <xdr:cNvPr id="139" name="n_2aveValue【道路】&#10;一人当たり延長">
          <a:extLst>
            <a:ext uri="{FF2B5EF4-FFF2-40B4-BE49-F238E27FC236}">
              <a16:creationId xmlns:a16="http://schemas.microsoft.com/office/drawing/2014/main" id="{36299F2B-3EF8-4504-99D1-2B09D93A695A}"/>
            </a:ext>
          </a:extLst>
        </xdr:cNvPr>
        <xdr:cNvSpPr txBox="1"/>
      </xdr:nvSpPr>
      <xdr:spPr>
        <a:xfrm>
          <a:off x="767722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37609</xdr:rowOff>
    </xdr:from>
    <xdr:ext cx="469744" cy="259045"/>
    <xdr:sp macro="" textlink="">
      <xdr:nvSpPr>
        <xdr:cNvPr id="140" name="n_3aveValue【道路】&#10;一人当たり延長">
          <a:extLst>
            <a:ext uri="{FF2B5EF4-FFF2-40B4-BE49-F238E27FC236}">
              <a16:creationId xmlns:a16="http://schemas.microsoft.com/office/drawing/2014/main" id="{D744FBAF-38DA-40EB-B5F2-28C1C108A720}"/>
            </a:ext>
          </a:extLst>
        </xdr:cNvPr>
        <xdr:cNvSpPr txBox="1"/>
      </xdr:nvSpPr>
      <xdr:spPr>
        <a:xfrm>
          <a:off x="6867602"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37482</xdr:rowOff>
    </xdr:from>
    <xdr:ext cx="469744" cy="259045"/>
    <xdr:sp macro="" textlink="">
      <xdr:nvSpPr>
        <xdr:cNvPr id="141" name="n_4aveValue【道路】&#10;一人当たり延長">
          <a:extLst>
            <a:ext uri="{FF2B5EF4-FFF2-40B4-BE49-F238E27FC236}">
              <a16:creationId xmlns:a16="http://schemas.microsoft.com/office/drawing/2014/main" id="{51D5382B-80A5-44C8-9AA5-C1631EFDF91E}"/>
            </a:ext>
          </a:extLst>
        </xdr:cNvPr>
        <xdr:cNvSpPr txBox="1"/>
      </xdr:nvSpPr>
      <xdr:spPr>
        <a:xfrm>
          <a:off x="60675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85488</xdr:rowOff>
    </xdr:from>
    <xdr:ext cx="469744" cy="259045"/>
    <xdr:sp macro="" textlink="">
      <xdr:nvSpPr>
        <xdr:cNvPr id="142" name="n_1mainValue【道路】&#10;一人当たり延長">
          <a:extLst>
            <a:ext uri="{FF2B5EF4-FFF2-40B4-BE49-F238E27FC236}">
              <a16:creationId xmlns:a16="http://schemas.microsoft.com/office/drawing/2014/main" id="{02CC9375-FA42-431E-8409-55F5375CD2FF}"/>
            </a:ext>
          </a:extLst>
        </xdr:cNvPr>
        <xdr:cNvSpPr txBox="1"/>
      </xdr:nvSpPr>
      <xdr:spPr>
        <a:xfrm>
          <a:off x="8458277" y="672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84853</xdr:rowOff>
    </xdr:from>
    <xdr:ext cx="469744" cy="259045"/>
    <xdr:sp macro="" textlink="">
      <xdr:nvSpPr>
        <xdr:cNvPr id="143" name="n_2mainValue【道路】&#10;一人当たり延長">
          <a:extLst>
            <a:ext uri="{FF2B5EF4-FFF2-40B4-BE49-F238E27FC236}">
              <a16:creationId xmlns:a16="http://schemas.microsoft.com/office/drawing/2014/main" id="{85AE6A6F-FFC5-4AF3-9C27-31F1AC970DE8}"/>
            </a:ext>
          </a:extLst>
        </xdr:cNvPr>
        <xdr:cNvSpPr txBox="1"/>
      </xdr:nvSpPr>
      <xdr:spPr>
        <a:xfrm>
          <a:off x="7677227" y="672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4" name="n_3mainValue【道路】&#10;一人当たり延長">
          <a:extLst>
            <a:ext uri="{FF2B5EF4-FFF2-40B4-BE49-F238E27FC236}">
              <a16:creationId xmlns:a16="http://schemas.microsoft.com/office/drawing/2014/main" id="{B4A6D137-246D-4CAD-81B1-5A194E6BE561}"/>
            </a:ext>
          </a:extLst>
        </xdr:cNvPr>
        <xdr:cNvSpPr txBox="1"/>
      </xdr:nvSpPr>
      <xdr:spPr>
        <a:xfrm>
          <a:off x="6867602" y="67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83202</xdr:rowOff>
    </xdr:from>
    <xdr:ext cx="469744" cy="259045"/>
    <xdr:sp macro="" textlink="">
      <xdr:nvSpPr>
        <xdr:cNvPr id="145" name="n_4mainValue【道路】&#10;一人当たり延長">
          <a:extLst>
            <a:ext uri="{FF2B5EF4-FFF2-40B4-BE49-F238E27FC236}">
              <a16:creationId xmlns:a16="http://schemas.microsoft.com/office/drawing/2014/main" id="{479AB571-4B3E-40AD-875F-AFE9D9E03D24}"/>
            </a:ext>
          </a:extLst>
        </xdr:cNvPr>
        <xdr:cNvSpPr txBox="1"/>
      </xdr:nvSpPr>
      <xdr:spPr>
        <a:xfrm>
          <a:off x="6067502" y="672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5E9388B2-8C9A-4B7C-83E7-C532BC5C8C70}"/>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161AE25D-6289-4DCF-8644-D128909D67DE}"/>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91EEB205-46E4-4986-95B8-C794241308A3}"/>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CE61D0BD-7FED-4FCA-9FCC-8E20D24F3006}"/>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B1204BB6-C9F9-46C5-A777-6F29AD27BBD7}"/>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1DF8661-EAB2-40B7-AEFF-294F90E853CE}"/>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D13A0885-3896-40D1-B36B-AC2EBF83CF36}"/>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DFD79418-ADDD-49FF-A1EE-86D933A04247}"/>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C979FE3-AA0D-407D-83F8-BA75B3E76E5A}"/>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800D9AD-C9FF-4ED6-B086-083A4D1D056E}"/>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CCB603E-9668-4066-BBB2-2C9359877300}"/>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EB0B4453-67CA-49B0-8BDD-57C85D23B11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E4B8812D-CC8E-4C19-9125-8E5EC6D59FE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BB2CF2D-C1E9-4DA1-B958-3D14CCB67859}"/>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80F87E10-00DE-4C77-B409-F8D5183FD35D}"/>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B9780A68-C267-4122-8BB9-82D81D675124}"/>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3000E0D4-9CD2-4A0E-938B-88B4B12CF46C}"/>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F75FE48-05E7-46DD-93AE-F4AA172B6587}"/>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C32A246-4B2C-4DA4-ACF4-F2B156CE5052}"/>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34D96C71-006C-4119-8917-D95D9F01365C}"/>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19EC83F6-8876-452C-8EA8-D065085B6E94}"/>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32D34B7F-0F38-4DA5-8B50-E56E3A0F8B51}"/>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00F7C971-FDE0-4425-95B7-998FE371F28C}"/>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32385</xdr:rowOff>
    </xdr:from>
    <xdr:to>
      <xdr:col>24</xdr:col>
      <xdr:colOff>62865</xdr:colOff>
      <xdr:row>63</xdr:row>
      <xdr:rowOff>106680</xdr:rowOff>
    </xdr:to>
    <xdr:cxnSp macro="">
      <xdr:nvCxnSpPr>
        <xdr:cNvPr id="169" name="直線コネクタ 168">
          <a:extLst>
            <a:ext uri="{FF2B5EF4-FFF2-40B4-BE49-F238E27FC236}">
              <a16:creationId xmlns:a16="http://schemas.microsoft.com/office/drawing/2014/main" id="{BB51A51D-DE09-4EB8-BCE2-F4C28697EF90}"/>
            </a:ext>
          </a:extLst>
        </xdr:cNvPr>
        <xdr:cNvCxnSpPr/>
      </xdr:nvCxnSpPr>
      <xdr:spPr>
        <a:xfrm flipV="1">
          <a:off x="4180840" y="909701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110507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EDCB2742-94B2-4ECD-B816-A042A302EE2F}"/>
            </a:ext>
          </a:extLst>
        </xdr:cNvPr>
        <xdr:cNvSpPr txBox="1"/>
      </xdr:nvSpPr>
      <xdr:spPr>
        <a:xfrm>
          <a:off x="4219575"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106680</xdr:rowOff>
    </xdr:from>
    <xdr:to>
      <xdr:col>24</xdr:col>
      <xdr:colOff>152400</xdr:colOff>
      <xdr:row>63</xdr:row>
      <xdr:rowOff>106680</xdr:rowOff>
    </xdr:to>
    <xdr:cxnSp macro="">
      <xdr:nvCxnSpPr>
        <xdr:cNvPr id="171" name="直線コネクタ 170">
          <a:extLst>
            <a:ext uri="{FF2B5EF4-FFF2-40B4-BE49-F238E27FC236}">
              <a16:creationId xmlns:a16="http://schemas.microsoft.com/office/drawing/2014/main" id="{121C83BA-0653-4812-B525-10E2D2C82C83}"/>
            </a:ext>
          </a:extLst>
        </xdr:cNvPr>
        <xdr:cNvCxnSpPr/>
      </xdr:nvCxnSpPr>
      <xdr:spPr>
        <a:xfrm>
          <a:off x="4105275" y="103047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150512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D1F37A44-1401-4B34-974F-3B3889D4445E}"/>
            </a:ext>
          </a:extLst>
        </xdr:cNvPr>
        <xdr:cNvSpPr txBox="1"/>
      </xdr:nvSpPr>
      <xdr:spPr>
        <a:xfrm>
          <a:off x="4219575" y="8894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32385</xdr:rowOff>
    </xdr:from>
    <xdr:to>
      <xdr:col>24</xdr:col>
      <xdr:colOff>152400</xdr:colOff>
      <xdr:row>56</xdr:row>
      <xdr:rowOff>32385</xdr:rowOff>
    </xdr:to>
    <xdr:cxnSp macro="">
      <xdr:nvCxnSpPr>
        <xdr:cNvPr id="173" name="直線コネクタ 172">
          <a:extLst>
            <a:ext uri="{FF2B5EF4-FFF2-40B4-BE49-F238E27FC236}">
              <a16:creationId xmlns:a16="http://schemas.microsoft.com/office/drawing/2014/main" id="{1A426219-3485-4216-9642-6D2FD3C8BAA4}"/>
            </a:ext>
          </a:extLst>
        </xdr:cNvPr>
        <xdr:cNvCxnSpPr/>
      </xdr:nvCxnSpPr>
      <xdr:spPr>
        <a:xfrm>
          <a:off x="4105275" y="90970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169562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ECB9A5BC-2C6D-4101-AB6D-3D40CEEA5827}"/>
            </a:ext>
          </a:extLst>
        </xdr:cNvPr>
        <xdr:cNvSpPr txBox="1"/>
      </xdr:nvSpPr>
      <xdr:spPr>
        <a:xfrm>
          <a:off x="4219575" y="1003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5" name="フローチャート: 判断 174">
          <a:extLst>
            <a:ext uri="{FF2B5EF4-FFF2-40B4-BE49-F238E27FC236}">
              <a16:creationId xmlns:a16="http://schemas.microsoft.com/office/drawing/2014/main" id="{6A47B073-2ECB-46AD-880C-4C6FAA4134B9}"/>
            </a:ext>
          </a:extLst>
        </xdr:cNvPr>
        <xdr:cNvSpPr/>
      </xdr:nvSpPr>
      <xdr:spPr>
        <a:xfrm>
          <a:off x="4124325" y="100590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635</xdr:rowOff>
    </xdr:from>
    <xdr:to>
      <xdr:col>20</xdr:col>
      <xdr:colOff>38100</xdr:colOff>
      <xdr:row>62</xdr:row>
      <xdr:rowOff>102235</xdr:rowOff>
    </xdr:to>
    <xdr:sp macro="" textlink="">
      <xdr:nvSpPr>
        <xdr:cNvPr id="176" name="フローチャート: 判断 175">
          <a:extLst>
            <a:ext uri="{FF2B5EF4-FFF2-40B4-BE49-F238E27FC236}">
              <a16:creationId xmlns:a16="http://schemas.microsoft.com/office/drawing/2014/main" id="{0CB79EAF-4A83-44B7-8FDB-32158CD9D2E7}"/>
            </a:ext>
          </a:extLst>
        </xdr:cNvPr>
        <xdr:cNvSpPr/>
      </xdr:nvSpPr>
      <xdr:spPr>
        <a:xfrm>
          <a:off x="3381375" y="100399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149225</xdr:rowOff>
    </xdr:from>
    <xdr:to>
      <xdr:col>15</xdr:col>
      <xdr:colOff>101600</xdr:colOff>
      <xdr:row>62</xdr:row>
      <xdr:rowOff>79375</xdr:rowOff>
    </xdr:to>
    <xdr:sp macro="" textlink="">
      <xdr:nvSpPr>
        <xdr:cNvPr id="177" name="フローチャート: 判断 176">
          <a:extLst>
            <a:ext uri="{FF2B5EF4-FFF2-40B4-BE49-F238E27FC236}">
              <a16:creationId xmlns:a16="http://schemas.microsoft.com/office/drawing/2014/main" id="{589E2AEF-1991-4EC0-9512-120727661EAA}"/>
            </a:ext>
          </a:extLst>
        </xdr:cNvPr>
        <xdr:cNvSpPr/>
      </xdr:nvSpPr>
      <xdr:spPr>
        <a:xfrm>
          <a:off x="2571750" y="100266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126365</xdr:rowOff>
    </xdr:from>
    <xdr:to>
      <xdr:col>10</xdr:col>
      <xdr:colOff>165100</xdr:colOff>
      <xdr:row>62</xdr:row>
      <xdr:rowOff>56515</xdr:rowOff>
    </xdr:to>
    <xdr:sp macro="" textlink="">
      <xdr:nvSpPr>
        <xdr:cNvPr id="178" name="フローチャート: 判断 177">
          <a:extLst>
            <a:ext uri="{FF2B5EF4-FFF2-40B4-BE49-F238E27FC236}">
              <a16:creationId xmlns:a16="http://schemas.microsoft.com/office/drawing/2014/main" id="{662AF4E3-CA5A-4D1D-898F-61B8B826E13E}"/>
            </a:ext>
          </a:extLst>
        </xdr:cNvPr>
        <xdr:cNvSpPr/>
      </xdr:nvSpPr>
      <xdr:spPr>
        <a:xfrm>
          <a:off x="1781175" y="100006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103505</xdr:rowOff>
    </xdr:from>
    <xdr:to>
      <xdr:col>6</xdr:col>
      <xdr:colOff>38100</xdr:colOff>
      <xdr:row>62</xdr:row>
      <xdr:rowOff>33655</xdr:rowOff>
    </xdr:to>
    <xdr:sp macro="" textlink="">
      <xdr:nvSpPr>
        <xdr:cNvPr id="179" name="フローチャート: 判断 178">
          <a:extLst>
            <a:ext uri="{FF2B5EF4-FFF2-40B4-BE49-F238E27FC236}">
              <a16:creationId xmlns:a16="http://schemas.microsoft.com/office/drawing/2014/main" id="{CF9487B0-27B3-429E-B923-9F9FD1C4DBA2}"/>
            </a:ext>
          </a:extLst>
        </xdr:cNvPr>
        <xdr:cNvSpPr/>
      </xdr:nvSpPr>
      <xdr:spPr>
        <a:xfrm>
          <a:off x="981075" y="998410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C7C5549-7846-4A36-8998-7A56797B486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DA7E2AC-015B-49D6-BC3E-BF3145A8BD3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C88523E-F4A6-424E-BBA6-BC1B21982B3D}"/>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B408153-ED8C-415E-88F8-D17D0B6187E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52885A1-6011-4B73-8074-B7FE35A0009B}"/>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114935</xdr:rowOff>
    </xdr:from>
    <xdr:to>
      <xdr:col>24</xdr:col>
      <xdr:colOff>114300</xdr:colOff>
      <xdr:row>62</xdr:row>
      <xdr:rowOff>45085</xdr:rowOff>
    </xdr:to>
    <xdr:sp macro="" textlink="">
      <xdr:nvSpPr>
        <xdr:cNvPr id="185" name="楕円 184">
          <a:extLst>
            <a:ext uri="{FF2B5EF4-FFF2-40B4-BE49-F238E27FC236}">
              <a16:creationId xmlns:a16="http://schemas.microsoft.com/office/drawing/2014/main" id="{035CFB42-23AB-468F-B1BF-8FF3B00DFC80}"/>
            </a:ext>
          </a:extLst>
        </xdr:cNvPr>
        <xdr:cNvSpPr/>
      </xdr:nvSpPr>
      <xdr:spPr>
        <a:xfrm>
          <a:off x="4124325" y="99923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137812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8831E293-64FD-4878-91F5-BA88C008F2C1}"/>
            </a:ext>
          </a:extLst>
        </xdr:cNvPr>
        <xdr:cNvSpPr txBox="1"/>
      </xdr:nvSpPr>
      <xdr:spPr>
        <a:xfrm>
          <a:off x="4219575"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87" name="楕円 186">
          <a:extLst>
            <a:ext uri="{FF2B5EF4-FFF2-40B4-BE49-F238E27FC236}">
              <a16:creationId xmlns:a16="http://schemas.microsoft.com/office/drawing/2014/main" id="{13BE4CD8-C254-4AE9-9DF9-8A36DCA80694}"/>
            </a:ext>
          </a:extLst>
        </xdr:cNvPr>
        <xdr:cNvSpPr/>
      </xdr:nvSpPr>
      <xdr:spPr>
        <a:xfrm>
          <a:off x="3381375" y="99612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61</xdr:row>
      <xdr:rowOff>165735</xdr:rowOff>
    </xdr:to>
    <xdr:cxnSp macro="">
      <xdr:nvCxnSpPr>
        <xdr:cNvPr id="188" name="直線コネクタ 187">
          <a:extLst>
            <a:ext uri="{FF2B5EF4-FFF2-40B4-BE49-F238E27FC236}">
              <a16:creationId xmlns:a16="http://schemas.microsoft.com/office/drawing/2014/main" id="{BB762099-090A-4C59-AD95-7D1088A1C809}"/>
            </a:ext>
          </a:extLst>
        </xdr:cNvPr>
        <xdr:cNvCxnSpPr/>
      </xdr:nvCxnSpPr>
      <xdr:spPr>
        <a:xfrm>
          <a:off x="3429000" y="10008870"/>
          <a:ext cx="752475" cy="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53975</xdr:rowOff>
    </xdr:from>
    <xdr:to>
      <xdr:col>15</xdr:col>
      <xdr:colOff>101600</xdr:colOff>
      <xdr:row>61</xdr:row>
      <xdr:rowOff>155575</xdr:rowOff>
    </xdr:to>
    <xdr:sp macro="" textlink="">
      <xdr:nvSpPr>
        <xdr:cNvPr id="189" name="楕円 188">
          <a:extLst>
            <a:ext uri="{FF2B5EF4-FFF2-40B4-BE49-F238E27FC236}">
              <a16:creationId xmlns:a16="http://schemas.microsoft.com/office/drawing/2014/main" id="{F782F43E-408E-48C3-8633-47675029CEE6}"/>
            </a:ext>
          </a:extLst>
        </xdr:cNvPr>
        <xdr:cNvSpPr/>
      </xdr:nvSpPr>
      <xdr:spPr>
        <a:xfrm>
          <a:off x="2571750" y="99314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104775</xdr:rowOff>
    </xdr:from>
    <xdr:to>
      <xdr:col>19</xdr:col>
      <xdr:colOff>177800</xdr:colOff>
      <xdr:row>61</xdr:row>
      <xdr:rowOff>131445</xdr:rowOff>
    </xdr:to>
    <xdr:cxnSp macro="">
      <xdr:nvCxnSpPr>
        <xdr:cNvPr id="190" name="直線コネクタ 189">
          <a:extLst>
            <a:ext uri="{FF2B5EF4-FFF2-40B4-BE49-F238E27FC236}">
              <a16:creationId xmlns:a16="http://schemas.microsoft.com/office/drawing/2014/main" id="{0B7236EE-0B3B-47E7-ACD1-5FE6EAD84640}"/>
            </a:ext>
          </a:extLst>
        </xdr:cNvPr>
        <xdr:cNvCxnSpPr/>
      </xdr:nvCxnSpPr>
      <xdr:spPr>
        <a:xfrm>
          <a:off x="2619375" y="9979025"/>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91" name="楕円 190">
          <a:extLst>
            <a:ext uri="{FF2B5EF4-FFF2-40B4-BE49-F238E27FC236}">
              <a16:creationId xmlns:a16="http://schemas.microsoft.com/office/drawing/2014/main" id="{EFBBF545-9EE6-4205-9779-9AD15A4465A2}"/>
            </a:ext>
          </a:extLst>
        </xdr:cNvPr>
        <xdr:cNvSpPr/>
      </xdr:nvSpPr>
      <xdr:spPr>
        <a:xfrm>
          <a:off x="1781175" y="98990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104775</xdr:rowOff>
    </xdr:to>
    <xdr:cxnSp macro="">
      <xdr:nvCxnSpPr>
        <xdr:cNvPr id="192" name="直線コネクタ 191">
          <a:extLst>
            <a:ext uri="{FF2B5EF4-FFF2-40B4-BE49-F238E27FC236}">
              <a16:creationId xmlns:a16="http://schemas.microsoft.com/office/drawing/2014/main" id="{5346C00C-8C78-4CB6-A7CF-1B9BAB454425}"/>
            </a:ext>
          </a:extLst>
        </xdr:cNvPr>
        <xdr:cNvCxnSpPr/>
      </xdr:nvCxnSpPr>
      <xdr:spPr>
        <a:xfrm>
          <a:off x="1828800" y="9946640"/>
          <a:ext cx="79057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13970</xdr:rowOff>
    </xdr:from>
    <xdr:to>
      <xdr:col>6</xdr:col>
      <xdr:colOff>38100</xdr:colOff>
      <xdr:row>61</xdr:row>
      <xdr:rowOff>115570</xdr:rowOff>
    </xdr:to>
    <xdr:sp macro="" textlink="">
      <xdr:nvSpPr>
        <xdr:cNvPr id="193" name="楕円 192">
          <a:extLst>
            <a:ext uri="{FF2B5EF4-FFF2-40B4-BE49-F238E27FC236}">
              <a16:creationId xmlns:a16="http://schemas.microsoft.com/office/drawing/2014/main" id="{110BAF85-DC1C-4794-9134-A245CAD202C0}"/>
            </a:ext>
          </a:extLst>
        </xdr:cNvPr>
        <xdr:cNvSpPr/>
      </xdr:nvSpPr>
      <xdr:spPr>
        <a:xfrm>
          <a:off x="981075" y="98882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64770</xdr:rowOff>
    </xdr:from>
    <xdr:to>
      <xdr:col>10</xdr:col>
      <xdr:colOff>114300</xdr:colOff>
      <xdr:row>61</xdr:row>
      <xdr:rowOff>72390</xdr:rowOff>
    </xdr:to>
    <xdr:cxnSp macro="">
      <xdr:nvCxnSpPr>
        <xdr:cNvPr id="194" name="直線コネクタ 193">
          <a:extLst>
            <a:ext uri="{FF2B5EF4-FFF2-40B4-BE49-F238E27FC236}">
              <a16:creationId xmlns:a16="http://schemas.microsoft.com/office/drawing/2014/main" id="{8010452F-7599-4BC5-AD1A-820F4EB1646B}"/>
            </a:ext>
          </a:extLst>
        </xdr:cNvPr>
        <xdr:cNvCxnSpPr/>
      </xdr:nvCxnSpPr>
      <xdr:spPr>
        <a:xfrm>
          <a:off x="1028700" y="9945370"/>
          <a:ext cx="8001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93362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6D4E1DB6-0211-4BA2-B732-661EA5274659}"/>
            </a:ext>
          </a:extLst>
        </xdr:cNvPr>
        <xdr:cNvSpPr txBox="1"/>
      </xdr:nvSpPr>
      <xdr:spPr>
        <a:xfrm>
          <a:off x="32391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70502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5164E127-A9C0-4E3D-BAE0-C5B813698E36}"/>
            </a:ext>
          </a:extLst>
        </xdr:cNvPr>
        <xdr:cNvSpPr txBox="1"/>
      </xdr:nvSpPr>
      <xdr:spPr>
        <a:xfrm>
          <a:off x="2439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6FAEF507-CE66-4AFF-9E75-53878FCCCAF6}"/>
            </a:ext>
          </a:extLst>
        </xdr:cNvPr>
        <xdr:cNvSpPr txBox="1"/>
      </xdr:nvSpPr>
      <xdr:spPr>
        <a:xfrm>
          <a:off x="1648469"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B8BDE611-0316-4971-94A1-85A30881E7E4}"/>
            </a:ext>
          </a:extLst>
        </xdr:cNvPr>
        <xdr:cNvSpPr txBox="1"/>
      </xdr:nvSpPr>
      <xdr:spPr>
        <a:xfrm>
          <a:off x="8483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27322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7CE7AF01-4223-4AB6-8103-8D467C7BE62F}"/>
            </a:ext>
          </a:extLst>
        </xdr:cNvPr>
        <xdr:cNvSpPr txBox="1"/>
      </xdr:nvSpPr>
      <xdr:spPr>
        <a:xfrm>
          <a:off x="32391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3ECB4BAD-FEB6-4B78-B79F-AA83BC24C1E8}"/>
            </a:ext>
          </a:extLst>
        </xdr:cNvPr>
        <xdr:cNvSpPr txBox="1"/>
      </xdr:nvSpPr>
      <xdr:spPr>
        <a:xfrm>
          <a:off x="2439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139717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147FAAFD-E16A-4BC1-939C-936E9E3AF2E6}"/>
            </a:ext>
          </a:extLst>
        </xdr:cNvPr>
        <xdr:cNvSpPr txBox="1"/>
      </xdr:nvSpPr>
      <xdr:spPr>
        <a:xfrm>
          <a:off x="1648469" y="969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132097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B8188254-0089-4B2E-A9C3-E96282987FBF}"/>
            </a:ext>
          </a:extLst>
        </xdr:cNvPr>
        <xdr:cNvSpPr txBox="1"/>
      </xdr:nvSpPr>
      <xdr:spPr>
        <a:xfrm>
          <a:off x="848369"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2EF844B-0306-4FB6-AFD0-3323BCFC0DB5}"/>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FCB4B777-1005-4BE4-83E8-A09862F9CAD6}"/>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0C67DC0-AAFD-404C-BD40-362B820F9B2D}"/>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D1CA45C9-8716-433F-803B-653CB2CCD982}"/>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D057E3D-249D-4F8E-9133-CB2162640E6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969D3240-906C-4ADA-A132-071AF52695D8}"/>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DEF8CE3-C42F-4A80-8A4C-98D878031B0F}"/>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1AA0753-AF9F-444A-A9D2-80178126C245}"/>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25E61A81-B700-4EE5-A00A-C451984EF634}"/>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547AFCB1-F42F-4E4E-96D4-75B817A77F8B}"/>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7F18E1B5-6E8F-4A66-831B-8517F2E3CFE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21892AF4-B5CB-475D-AFB2-4405BD604084}"/>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24F3C892-E533-49C4-B63B-1A8F2381C298}"/>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15442A1E-B55E-48EC-BDC5-78B3EBCCB325}"/>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E7A06097-5685-404F-9361-6C5078CFBE6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9DE851C0-60A2-4352-9FD3-25AED5769AA3}"/>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6147CED3-C3AF-4D1F-B564-609F3E69A2D5}"/>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E5E5C6D9-42FE-47C9-A6FA-E62D8D3FCB61}"/>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D6CB8E76-FE48-449B-A953-885B11FD48E9}"/>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F4F5E7BB-8847-4B8B-BF61-E5D0C42F6D1D}"/>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1DE897D7-7131-4370-8742-AE9F5D462FDB}"/>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02D2CD77-0B6A-4DD6-9BD7-E9008B73AA76}"/>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429D1243-A633-4807-82B9-EE48107D160D}"/>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101205</xdr:rowOff>
    </xdr:from>
    <xdr:to>
      <xdr:col>54</xdr:col>
      <xdr:colOff>189865</xdr:colOff>
      <xdr:row>64</xdr:row>
      <xdr:rowOff>29699</xdr:rowOff>
    </xdr:to>
    <xdr:cxnSp macro="">
      <xdr:nvCxnSpPr>
        <xdr:cNvPr id="226" name="直線コネクタ 225">
          <a:extLst>
            <a:ext uri="{FF2B5EF4-FFF2-40B4-BE49-F238E27FC236}">
              <a16:creationId xmlns:a16="http://schemas.microsoft.com/office/drawing/2014/main" id="{FF7BF4A3-3DBF-4B13-B167-9E4776AA6657}"/>
            </a:ext>
          </a:extLst>
        </xdr:cNvPr>
        <xdr:cNvCxnSpPr/>
      </xdr:nvCxnSpPr>
      <xdr:spPr>
        <a:xfrm flipV="1">
          <a:off x="9429115" y="9172180"/>
          <a:ext cx="0" cy="121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33526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B6930C78-178C-4826-86ED-9500E08D44AD}"/>
            </a:ext>
          </a:extLst>
        </xdr:cNvPr>
        <xdr:cNvSpPr txBox="1"/>
      </xdr:nvSpPr>
      <xdr:spPr>
        <a:xfrm>
          <a:off x="9467850" y="1039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29699</xdr:rowOff>
    </xdr:from>
    <xdr:to>
      <xdr:col>55</xdr:col>
      <xdr:colOff>88900</xdr:colOff>
      <xdr:row>64</xdr:row>
      <xdr:rowOff>29699</xdr:rowOff>
    </xdr:to>
    <xdr:cxnSp macro="">
      <xdr:nvCxnSpPr>
        <xdr:cNvPr id="228" name="直線コネクタ 227">
          <a:extLst>
            <a:ext uri="{FF2B5EF4-FFF2-40B4-BE49-F238E27FC236}">
              <a16:creationId xmlns:a16="http://schemas.microsoft.com/office/drawing/2014/main" id="{6DE4EE4C-4D67-49FA-9B0A-8B29B7869DD2}"/>
            </a:ext>
          </a:extLst>
        </xdr:cNvPr>
        <xdr:cNvCxnSpPr/>
      </xdr:nvCxnSpPr>
      <xdr:spPr>
        <a:xfrm>
          <a:off x="9363075" y="103897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47882</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5342A8C1-108E-428D-8C77-D603AA10B437}"/>
            </a:ext>
          </a:extLst>
        </xdr:cNvPr>
        <xdr:cNvSpPr txBox="1"/>
      </xdr:nvSpPr>
      <xdr:spPr>
        <a:xfrm>
          <a:off x="9467850" y="89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101205</xdr:rowOff>
    </xdr:from>
    <xdr:to>
      <xdr:col>55</xdr:col>
      <xdr:colOff>88900</xdr:colOff>
      <xdr:row>56</xdr:row>
      <xdr:rowOff>101205</xdr:rowOff>
    </xdr:to>
    <xdr:cxnSp macro="">
      <xdr:nvCxnSpPr>
        <xdr:cNvPr id="230" name="直線コネクタ 229">
          <a:extLst>
            <a:ext uri="{FF2B5EF4-FFF2-40B4-BE49-F238E27FC236}">
              <a16:creationId xmlns:a16="http://schemas.microsoft.com/office/drawing/2014/main" id="{7F5DA2C2-D279-4160-BAF5-B99BAE06EC28}"/>
            </a:ext>
          </a:extLst>
        </xdr:cNvPr>
        <xdr:cNvCxnSpPr/>
      </xdr:nvCxnSpPr>
      <xdr:spPr>
        <a:xfrm>
          <a:off x="9363075" y="9172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57838</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F7396312-7618-46CD-AABA-1C5DACF74840}"/>
            </a:ext>
          </a:extLst>
        </xdr:cNvPr>
        <xdr:cNvSpPr txBox="1"/>
      </xdr:nvSpPr>
      <xdr:spPr>
        <a:xfrm>
          <a:off x="9467850" y="9935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79411</xdr:rowOff>
    </xdr:from>
    <xdr:to>
      <xdr:col>55</xdr:col>
      <xdr:colOff>50800</xdr:colOff>
      <xdr:row>62</xdr:row>
      <xdr:rowOff>9561</xdr:rowOff>
    </xdr:to>
    <xdr:sp macro="" textlink="">
      <xdr:nvSpPr>
        <xdr:cNvPr id="232" name="フローチャート: 判断 231">
          <a:extLst>
            <a:ext uri="{FF2B5EF4-FFF2-40B4-BE49-F238E27FC236}">
              <a16:creationId xmlns:a16="http://schemas.microsoft.com/office/drawing/2014/main" id="{CD1D3496-451F-47CB-A84B-6CD158CC008C}"/>
            </a:ext>
          </a:extLst>
        </xdr:cNvPr>
        <xdr:cNvSpPr/>
      </xdr:nvSpPr>
      <xdr:spPr>
        <a:xfrm>
          <a:off x="9401175" y="9960011"/>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84406</xdr:rowOff>
    </xdr:from>
    <xdr:to>
      <xdr:col>50</xdr:col>
      <xdr:colOff>165100</xdr:colOff>
      <xdr:row>62</xdr:row>
      <xdr:rowOff>14556</xdr:rowOff>
    </xdr:to>
    <xdr:sp macro="" textlink="">
      <xdr:nvSpPr>
        <xdr:cNvPr id="233" name="フローチャート: 判断 232">
          <a:extLst>
            <a:ext uri="{FF2B5EF4-FFF2-40B4-BE49-F238E27FC236}">
              <a16:creationId xmlns:a16="http://schemas.microsoft.com/office/drawing/2014/main" id="{075918DB-BFE9-4E2D-B33D-F9E6157A4FC1}"/>
            </a:ext>
          </a:extLst>
        </xdr:cNvPr>
        <xdr:cNvSpPr/>
      </xdr:nvSpPr>
      <xdr:spPr>
        <a:xfrm>
          <a:off x="8639175" y="996500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87484</xdr:rowOff>
    </xdr:from>
    <xdr:to>
      <xdr:col>46</xdr:col>
      <xdr:colOff>38100</xdr:colOff>
      <xdr:row>62</xdr:row>
      <xdr:rowOff>17634</xdr:rowOff>
    </xdr:to>
    <xdr:sp macro="" textlink="">
      <xdr:nvSpPr>
        <xdr:cNvPr id="234" name="フローチャート: 判断 233">
          <a:extLst>
            <a:ext uri="{FF2B5EF4-FFF2-40B4-BE49-F238E27FC236}">
              <a16:creationId xmlns:a16="http://schemas.microsoft.com/office/drawing/2014/main" id="{8D29308A-BC49-489B-9771-2173EBCD6F2C}"/>
            </a:ext>
          </a:extLst>
        </xdr:cNvPr>
        <xdr:cNvSpPr/>
      </xdr:nvSpPr>
      <xdr:spPr>
        <a:xfrm>
          <a:off x="7839075" y="9961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90300</xdr:rowOff>
    </xdr:from>
    <xdr:to>
      <xdr:col>41</xdr:col>
      <xdr:colOff>101600</xdr:colOff>
      <xdr:row>62</xdr:row>
      <xdr:rowOff>20450</xdr:rowOff>
    </xdr:to>
    <xdr:sp macro="" textlink="">
      <xdr:nvSpPr>
        <xdr:cNvPr id="235" name="フローチャート: 判断 234">
          <a:extLst>
            <a:ext uri="{FF2B5EF4-FFF2-40B4-BE49-F238E27FC236}">
              <a16:creationId xmlns:a16="http://schemas.microsoft.com/office/drawing/2014/main" id="{D0D58F19-91C0-41D2-AAAC-B2C009CC484E}"/>
            </a:ext>
          </a:extLst>
        </xdr:cNvPr>
        <xdr:cNvSpPr/>
      </xdr:nvSpPr>
      <xdr:spPr>
        <a:xfrm>
          <a:off x="7029450" y="99645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75452</xdr:rowOff>
    </xdr:from>
    <xdr:to>
      <xdr:col>36</xdr:col>
      <xdr:colOff>165100</xdr:colOff>
      <xdr:row>62</xdr:row>
      <xdr:rowOff>5602</xdr:rowOff>
    </xdr:to>
    <xdr:sp macro="" textlink="">
      <xdr:nvSpPr>
        <xdr:cNvPr id="236" name="フローチャート: 判断 235">
          <a:extLst>
            <a:ext uri="{FF2B5EF4-FFF2-40B4-BE49-F238E27FC236}">
              <a16:creationId xmlns:a16="http://schemas.microsoft.com/office/drawing/2014/main" id="{77672B66-D6B0-4D47-BAB9-2D262D2D83C9}"/>
            </a:ext>
          </a:extLst>
        </xdr:cNvPr>
        <xdr:cNvSpPr/>
      </xdr:nvSpPr>
      <xdr:spPr>
        <a:xfrm>
          <a:off x="6238875" y="99528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78BE95B-6FB1-448F-A5F9-B5FDC000DA0C}"/>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17BE357-7CD4-4C07-928F-DA301355F487}"/>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0400394-1E73-4691-9236-0E350E9527B6}"/>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CF53758-2374-41E4-86B9-B699C2C6C898}"/>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980730E-A3C9-4029-AD17-FE56ECA9A60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12793</xdr:rowOff>
    </xdr:from>
    <xdr:to>
      <xdr:col>55</xdr:col>
      <xdr:colOff>50800</xdr:colOff>
      <xdr:row>60</xdr:row>
      <xdr:rowOff>114393</xdr:rowOff>
    </xdr:to>
    <xdr:sp macro="" textlink="">
      <xdr:nvSpPr>
        <xdr:cNvPr id="242" name="楕円 241">
          <a:extLst>
            <a:ext uri="{FF2B5EF4-FFF2-40B4-BE49-F238E27FC236}">
              <a16:creationId xmlns:a16="http://schemas.microsoft.com/office/drawing/2014/main" id="{357EAE32-CDFA-43FC-A352-F3D5B230C996}"/>
            </a:ext>
          </a:extLst>
        </xdr:cNvPr>
        <xdr:cNvSpPr/>
      </xdr:nvSpPr>
      <xdr:spPr>
        <a:xfrm>
          <a:off x="9401175" y="9725118"/>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35670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EE5738D1-810D-473B-A7A1-CFEF2F7CC718}"/>
            </a:ext>
          </a:extLst>
        </xdr:cNvPr>
        <xdr:cNvSpPr txBox="1"/>
      </xdr:nvSpPr>
      <xdr:spPr>
        <a:xfrm>
          <a:off x="9467850" y="95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14774</xdr:rowOff>
    </xdr:from>
    <xdr:to>
      <xdr:col>50</xdr:col>
      <xdr:colOff>165100</xdr:colOff>
      <xdr:row>60</xdr:row>
      <xdr:rowOff>116374</xdr:rowOff>
    </xdr:to>
    <xdr:sp macro="" textlink="">
      <xdr:nvSpPr>
        <xdr:cNvPr id="244" name="楕円 243">
          <a:extLst>
            <a:ext uri="{FF2B5EF4-FFF2-40B4-BE49-F238E27FC236}">
              <a16:creationId xmlns:a16="http://schemas.microsoft.com/office/drawing/2014/main" id="{6E9C8446-2C76-4B61-BF32-8BEED28C293A}"/>
            </a:ext>
          </a:extLst>
        </xdr:cNvPr>
        <xdr:cNvSpPr/>
      </xdr:nvSpPr>
      <xdr:spPr>
        <a:xfrm>
          <a:off x="8639175" y="972709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63593</xdr:rowOff>
    </xdr:from>
    <xdr:to>
      <xdr:col>55</xdr:col>
      <xdr:colOff>0</xdr:colOff>
      <xdr:row>60</xdr:row>
      <xdr:rowOff>65574</xdr:rowOff>
    </xdr:to>
    <xdr:cxnSp macro="">
      <xdr:nvCxnSpPr>
        <xdr:cNvPr id="245" name="直線コネクタ 244">
          <a:extLst>
            <a:ext uri="{FF2B5EF4-FFF2-40B4-BE49-F238E27FC236}">
              <a16:creationId xmlns:a16="http://schemas.microsoft.com/office/drawing/2014/main" id="{A3D10F38-921F-4113-9189-651B02F06F6C}"/>
            </a:ext>
          </a:extLst>
        </xdr:cNvPr>
        <xdr:cNvCxnSpPr/>
      </xdr:nvCxnSpPr>
      <xdr:spPr>
        <a:xfrm flipV="1">
          <a:off x="8686800" y="9782268"/>
          <a:ext cx="74295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16633</xdr:rowOff>
    </xdr:from>
    <xdr:to>
      <xdr:col>46</xdr:col>
      <xdr:colOff>38100</xdr:colOff>
      <xdr:row>60</xdr:row>
      <xdr:rowOff>118233</xdr:rowOff>
    </xdr:to>
    <xdr:sp macro="" textlink="">
      <xdr:nvSpPr>
        <xdr:cNvPr id="246" name="楕円 245">
          <a:extLst>
            <a:ext uri="{FF2B5EF4-FFF2-40B4-BE49-F238E27FC236}">
              <a16:creationId xmlns:a16="http://schemas.microsoft.com/office/drawing/2014/main" id="{B9E8F7D3-9DDF-4268-9896-CB055DA89C84}"/>
            </a:ext>
          </a:extLst>
        </xdr:cNvPr>
        <xdr:cNvSpPr/>
      </xdr:nvSpPr>
      <xdr:spPr>
        <a:xfrm>
          <a:off x="7839075" y="973213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65574</xdr:rowOff>
    </xdr:from>
    <xdr:to>
      <xdr:col>50</xdr:col>
      <xdr:colOff>114300</xdr:colOff>
      <xdr:row>60</xdr:row>
      <xdr:rowOff>67433</xdr:rowOff>
    </xdr:to>
    <xdr:cxnSp macro="">
      <xdr:nvCxnSpPr>
        <xdr:cNvPr id="247" name="直線コネクタ 246">
          <a:extLst>
            <a:ext uri="{FF2B5EF4-FFF2-40B4-BE49-F238E27FC236}">
              <a16:creationId xmlns:a16="http://schemas.microsoft.com/office/drawing/2014/main" id="{A90E438B-8745-4D7C-85D6-C44AE3291D82}"/>
            </a:ext>
          </a:extLst>
        </xdr:cNvPr>
        <xdr:cNvCxnSpPr/>
      </xdr:nvCxnSpPr>
      <xdr:spPr>
        <a:xfrm flipV="1">
          <a:off x="7886700" y="978424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13406</xdr:rowOff>
    </xdr:from>
    <xdr:to>
      <xdr:col>41</xdr:col>
      <xdr:colOff>101600</xdr:colOff>
      <xdr:row>60</xdr:row>
      <xdr:rowOff>115006</xdr:rowOff>
    </xdr:to>
    <xdr:sp macro="" textlink="">
      <xdr:nvSpPr>
        <xdr:cNvPr id="248" name="楕円 247">
          <a:extLst>
            <a:ext uri="{FF2B5EF4-FFF2-40B4-BE49-F238E27FC236}">
              <a16:creationId xmlns:a16="http://schemas.microsoft.com/office/drawing/2014/main" id="{20C27E9E-A0BD-4F7B-8EC3-92E9780B410B}"/>
            </a:ext>
          </a:extLst>
        </xdr:cNvPr>
        <xdr:cNvSpPr/>
      </xdr:nvSpPr>
      <xdr:spPr>
        <a:xfrm>
          <a:off x="7029450" y="972573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64206</xdr:rowOff>
    </xdr:from>
    <xdr:to>
      <xdr:col>45</xdr:col>
      <xdr:colOff>177800</xdr:colOff>
      <xdr:row>60</xdr:row>
      <xdr:rowOff>67433</xdr:rowOff>
    </xdr:to>
    <xdr:cxnSp macro="">
      <xdr:nvCxnSpPr>
        <xdr:cNvPr id="249" name="直線コネクタ 248">
          <a:extLst>
            <a:ext uri="{FF2B5EF4-FFF2-40B4-BE49-F238E27FC236}">
              <a16:creationId xmlns:a16="http://schemas.microsoft.com/office/drawing/2014/main" id="{51EA9B32-BC33-4AC2-AFAA-A8528DA01701}"/>
            </a:ext>
          </a:extLst>
        </xdr:cNvPr>
        <xdr:cNvCxnSpPr/>
      </xdr:nvCxnSpPr>
      <xdr:spPr>
        <a:xfrm>
          <a:off x="7077075" y="9782881"/>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12853</xdr:rowOff>
    </xdr:from>
    <xdr:to>
      <xdr:col>36</xdr:col>
      <xdr:colOff>165100</xdr:colOff>
      <xdr:row>60</xdr:row>
      <xdr:rowOff>114453</xdr:rowOff>
    </xdr:to>
    <xdr:sp macro="" textlink="">
      <xdr:nvSpPr>
        <xdr:cNvPr id="250" name="楕円 249">
          <a:extLst>
            <a:ext uri="{FF2B5EF4-FFF2-40B4-BE49-F238E27FC236}">
              <a16:creationId xmlns:a16="http://schemas.microsoft.com/office/drawing/2014/main" id="{35A95148-D187-494C-B7AA-51D058AD98F6}"/>
            </a:ext>
          </a:extLst>
        </xdr:cNvPr>
        <xdr:cNvSpPr/>
      </xdr:nvSpPr>
      <xdr:spPr>
        <a:xfrm>
          <a:off x="6238875" y="972517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63653</xdr:rowOff>
    </xdr:from>
    <xdr:to>
      <xdr:col>41</xdr:col>
      <xdr:colOff>50800</xdr:colOff>
      <xdr:row>60</xdr:row>
      <xdr:rowOff>64206</xdr:rowOff>
    </xdr:to>
    <xdr:cxnSp macro="">
      <xdr:nvCxnSpPr>
        <xdr:cNvPr id="251" name="直線コネクタ 250">
          <a:extLst>
            <a:ext uri="{FF2B5EF4-FFF2-40B4-BE49-F238E27FC236}">
              <a16:creationId xmlns:a16="http://schemas.microsoft.com/office/drawing/2014/main" id="{C780A500-C1B8-4AF0-9CBA-666F76637AA3}"/>
            </a:ext>
          </a:extLst>
        </xdr:cNvPr>
        <xdr:cNvCxnSpPr/>
      </xdr:nvCxnSpPr>
      <xdr:spPr>
        <a:xfrm>
          <a:off x="6286500" y="9782328"/>
          <a:ext cx="790575" cy="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5683</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F185269B-703E-46CE-8189-ADF1A13A4E0A}"/>
            </a:ext>
          </a:extLst>
        </xdr:cNvPr>
        <xdr:cNvSpPr txBox="1"/>
      </xdr:nvSpPr>
      <xdr:spPr>
        <a:xfrm>
          <a:off x="8399995" y="1004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8761</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EF781C2F-725A-4C8D-84A3-F2345F095D1E}"/>
            </a:ext>
          </a:extLst>
        </xdr:cNvPr>
        <xdr:cNvSpPr txBox="1"/>
      </xdr:nvSpPr>
      <xdr:spPr>
        <a:xfrm>
          <a:off x="7609420"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11577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E435F08D-628F-4A8B-A51A-41CE60C47AB9}"/>
            </a:ext>
          </a:extLst>
        </xdr:cNvPr>
        <xdr:cNvSpPr txBox="1"/>
      </xdr:nvSpPr>
      <xdr:spPr>
        <a:xfrm>
          <a:off x="6818845"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168179</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46CBEF1B-3D2C-47E2-BEA6-2EE2AF115B34}"/>
            </a:ext>
          </a:extLst>
        </xdr:cNvPr>
        <xdr:cNvSpPr txBox="1"/>
      </xdr:nvSpPr>
      <xdr:spPr>
        <a:xfrm>
          <a:off x="6009220"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132901</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4DF727BD-2CEC-43C4-8558-AC09947F4E2F}"/>
            </a:ext>
          </a:extLst>
        </xdr:cNvPr>
        <xdr:cNvSpPr txBox="1"/>
      </xdr:nvSpPr>
      <xdr:spPr>
        <a:xfrm>
          <a:off x="8399995" y="952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134760</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553CFEA7-9CCB-44FD-A812-4A556960785C}"/>
            </a:ext>
          </a:extLst>
        </xdr:cNvPr>
        <xdr:cNvSpPr txBox="1"/>
      </xdr:nvSpPr>
      <xdr:spPr>
        <a:xfrm>
          <a:off x="7609420" y="952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131533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E89E7AFE-1A3E-4418-A00E-744A429A9798}"/>
            </a:ext>
          </a:extLst>
        </xdr:cNvPr>
        <xdr:cNvSpPr txBox="1"/>
      </xdr:nvSpPr>
      <xdr:spPr>
        <a:xfrm>
          <a:off x="6818845" y="952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130980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3B646FA2-3990-4557-AE09-6D28C4AF2E20}"/>
            </a:ext>
          </a:extLst>
        </xdr:cNvPr>
        <xdr:cNvSpPr txBox="1"/>
      </xdr:nvSpPr>
      <xdr:spPr>
        <a:xfrm>
          <a:off x="6009220" y="952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F50C51E-0077-42F8-97FE-318557F5E2FF}"/>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3DD4C63-B854-4EA2-A38D-10B0CDDC7B88}"/>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591EC3F-DE32-471C-B050-30C0496ED437}"/>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5D45F842-3F33-466E-B615-18A4AF84566F}"/>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940010E-F7B1-4803-9CD5-0D76C74D77CA}"/>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9CB3668B-2017-4744-AACA-29D1D6DD4B3B}"/>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27A3B94D-5ACC-4C97-BD14-114F8FA879E4}"/>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5C533BB3-D542-45A5-A64C-526D13A34DAD}"/>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43842B4F-10F8-4A39-B00E-B47B36EF362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9724006D-4017-4439-8148-C323838CBF37}"/>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56EAB063-BFE0-49E6-A23D-F602464B64BD}"/>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43E3B73-D8BB-4BB7-AA76-813A156620D4}"/>
            </a:ext>
          </a:extLst>
        </xdr:cNvPr>
        <xdr:cNvCxnSpPr/>
      </xdr:nvCxnSpPr>
      <xdr:spPr>
        <a:xfrm>
          <a:off x="685800" y="1396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a:extLst>
            <a:ext uri="{FF2B5EF4-FFF2-40B4-BE49-F238E27FC236}">
              <a16:creationId xmlns:a16="http://schemas.microsoft.com/office/drawing/2014/main" id="{E8B734A4-7214-40F7-8795-2BB88A49B707}"/>
            </a:ext>
          </a:extLst>
        </xdr:cNvPr>
        <xdr:cNvSpPr txBox="1"/>
      </xdr:nvSpPr>
      <xdr:spPr>
        <a:xfrm>
          <a:off x="339891"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D87121EC-9CAB-45EF-A3EB-97FFEF165BAD}"/>
            </a:ext>
          </a:extLst>
        </xdr:cNvPr>
        <xdr:cNvCxnSpPr/>
      </xdr:nvCxnSpPr>
      <xdr:spPr>
        <a:xfrm>
          <a:off x="685800" y="1353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5B40CB4E-DFCC-4924-9542-D7B052954951}"/>
            </a:ext>
          </a:extLst>
        </xdr:cNvPr>
        <xdr:cNvSpPr txBox="1"/>
      </xdr:nvSpPr>
      <xdr:spPr>
        <a:xfrm>
          <a:off x="339891"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EB76051B-CF66-4698-95D0-DEE69FACC6E3}"/>
            </a:ext>
          </a:extLst>
        </xdr:cNvPr>
        <xdr:cNvCxnSpPr/>
      </xdr:nvCxnSpPr>
      <xdr:spPr>
        <a:xfrm>
          <a:off x="685800" y="1310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CE550F94-8BA7-43F9-96B2-696D92809BBB}"/>
            </a:ext>
          </a:extLst>
        </xdr:cNvPr>
        <xdr:cNvSpPr txBox="1"/>
      </xdr:nvSpPr>
      <xdr:spPr>
        <a:xfrm>
          <a:off x="339891"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1E6912FE-7B4C-47A6-BFB4-63ED9C101B4A}"/>
            </a:ext>
          </a:extLst>
        </xdr:cNvPr>
        <xdr:cNvCxnSpPr/>
      </xdr:nvCxnSpPr>
      <xdr:spPr>
        <a:xfrm>
          <a:off x="685800" y="1266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50B5FFA1-961C-484F-BAE2-E2D3842EC4FF}"/>
            </a:ext>
          </a:extLst>
        </xdr:cNvPr>
        <xdr:cNvSpPr txBox="1"/>
      </xdr:nvSpPr>
      <xdr:spPr>
        <a:xfrm>
          <a:off x="339891"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37009704-2130-47DF-BACB-68FF4288AB5A}"/>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1C51C59A-DD59-4552-99AC-24684DEACE7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71D831FF-D465-40D9-8B45-6EFB875A91C0}"/>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86</xdr:row>
      <xdr:rowOff>38100</xdr:rowOff>
    </xdr:to>
    <xdr:cxnSp macro="">
      <xdr:nvCxnSpPr>
        <xdr:cNvPr id="282" name="直線コネクタ 281">
          <a:extLst>
            <a:ext uri="{FF2B5EF4-FFF2-40B4-BE49-F238E27FC236}">
              <a16:creationId xmlns:a16="http://schemas.microsoft.com/office/drawing/2014/main" id="{1E29896D-5756-4EE5-836A-75C632533F40}"/>
            </a:ext>
          </a:extLst>
        </xdr:cNvPr>
        <xdr:cNvCxnSpPr/>
      </xdr:nvCxnSpPr>
      <xdr:spPr>
        <a:xfrm flipV="1">
          <a:off x="4180840" y="12594082"/>
          <a:ext cx="0" cy="1369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7294077B-0B1F-46A7-AFFB-DC361691FAC8}"/>
            </a:ext>
          </a:extLst>
        </xdr:cNvPr>
        <xdr:cNvSpPr txBox="1"/>
      </xdr:nvSpPr>
      <xdr:spPr>
        <a:xfrm>
          <a:off x="4219575" y="1397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4" name="直線コネクタ 283">
          <a:extLst>
            <a:ext uri="{FF2B5EF4-FFF2-40B4-BE49-F238E27FC236}">
              <a16:creationId xmlns:a16="http://schemas.microsoft.com/office/drawing/2014/main" id="{CBEF3F45-27DF-4D06-B5E5-BC2BB03D6081}"/>
            </a:ext>
          </a:extLst>
        </xdr:cNvPr>
        <xdr:cNvCxnSpPr/>
      </xdr:nvCxnSpPr>
      <xdr:spPr>
        <a:xfrm>
          <a:off x="4105275" y="139636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0BD911B2-E390-4561-8F62-86B398488D3C}"/>
            </a:ext>
          </a:extLst>
        </xdr:cNvPr>
        <xdr:cNvSpPr txBox="1"/>
      </xdr:nvSpPr>
      <xdr:spPr>
        <a:xfrm>
          <a:off x="4219575" y="1237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86" name="直線コネクタ 285">
          <a:extLst>
            <a:ext uri="{FF2B5EF4-FFF2-40B4-BE49-F238E27FC236}">
              <a16:creationId xmlns:a16="http://schemas.microsoft.com/office/drawing/2014/main" id="{8F8AF985-3491-4902-933D-E34E53DB8D17}"/>
            </a:ext>
          </a:extLst>
        </xdr:cNvPr>
        <xdr:cNvCxnSpPr/>
      </xdr:nvCxnSpPr>
      <xdr:spPr>
        <a:xfrm>
          <a:off x="4105275" y="125940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38879</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4DDAC282-10AA-4D54-9B44-5C60FF8776DF}"/>
            </a:ext>
          </a:extLst>
        </xdr:cNvPr>
        <xdr:cNvSpPr txBox="1"/>
      </xdr:nvSpPr>
      <xdr:spPr>
        <a:xfrm>
          <a:off x="4219575" y="13316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60452</xdr:rowOff>
    </xdr:from>
    <xdr:to>
      <xdr:col>24</xdr:col>
      <xdr:colOff>114300</xdr:colOff>
      <xdr:row>82</xdr:row>
      <xdr:rowOff>162052</xdr:rowOff>
    </xdr:to>
    <xdr:sp macro="" textlink="">
      <xdr:nvSpPr>
        <xdr:cNvPr id="288" name="フローチャート: 判断 287">
          <a:extLst>
            <a:ext uri="{FF2B5EF4-FFF2-40B4-BE49-F238E27FC236}">
              <a16:creationId xmlns:a16="http://schemas.microsoft.com/office/drawing/2014/main" id="{FA8D11D8-761A-4C7B-893F-7A732D96E91A}"/>
            </a:ext>
          </a:extLst>
        </xdr:cNvPr>
        <xdr:cNvSpPr/>
      </xdr:nvSpPr>
      <xdr:spPr>
        <a:xfrm>
          <a:off x="4124325" y="133414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23876</xdr:rowOff>
    </xdr:from>
    <xdr:to>
      <xdr:col>20</xdr:col>
      <xdr:colOff>38100</xdr:colOff>
      <xdr:row>82</xdr:row>
      <xdr:rowOff>125476</xdr:rowOff>
    </xdr:to>
    <xdr:sp macro="" textlink="">
      <xdr:nvSpPr>
        <xdr:cNvPr id="289" name="フローチャート: 判断 288">
          <a:extLst>
            <a:ext uri="{FF2B5EF4-FFF2-40B4-BE49-F238E27FC236}">
              <a16:creationId xmlns:a16="http://schemas.microsoft.com/office/drawing/2014/main" id="{D203C656-A29A-41DB-BC1D-9B40F3723D53}"/>
            </a:ext>
          </a:extLst>
        </xdr:cNvPr>
        <xdr:cNvSpPr/>
      </xdr:nvSpPr>
      <xdr:spPr>
        <a:xfrm>
          <a:off x="3381375" y="1330490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145035</xdr:rowOff>
    </xdr:from>
    <xdr:to>
      <xdr:col>15</xdr:col>
      <xdr:colOff>101600</xdr:colOff>
      <xdr:row>82</xdr:row>
      <xdr:rowOff>75185</xdr:rowOff>
    </xdr:to>
    <xdr:sp macro="" textlink="">
      <xdr:nvSpPr>
        <xdr:cNvPr id="290" name="フローチャート: 判断 289">
          <a:extLst>
            <a:ext uri="{FF2B5EF4-FFF2-40B4-BE49-F238E27FC236}">
              <a16:creationId xmlns:a16="http://schemas.microsoft.com/office/drawing/2014/main" id="{99C74FF1-7989-4A4A-9AEF-37731C156187}"/>
            </a:ext>
          </a:extLst>
        </xdr:cNvPr>
        <xdr:cNvSpPr/>
      </xdr:nvSpPr>
      <xdr:spPr>
        <a:xfrm>
          <a:off x="2571750" y="132577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108458</xdr:rowOff>
    </xdr:from>
    <xdr:to>
      <xdr:col>10</xdr:col>
      <xdr:colOff>165100</xdr:colOff>
      <xdr:row>82</xdr:row>
      <xdr:rowOff>38608</xdr:rowOff>
    </xdr:to>
    <xdr:sp macro="" textlink="">
      <xdr:nvSpPr>
        <xdr:cNvPr id="291" name="フローチャート: 判断 290">
          <a:extLst>
            <a:ext uri="{FF2B5EF4-FFF2-40B4-BE49-F238E27FC236}">
              <a16:creationId xmlns:a16="http://schemas.microsoft.com/office/drawing/2014/main" id="{5A2AE4C3-D969-4704-BA29-51335055661F}"/>
            </a:ext>
          </a:extLst>
        </xdr:cNvPr>
        <xdr:cNvSpPr/>
      </xdr:nvSpPr>
      <xdr:spPr>
        <a:xfrm>
          <a:off x="1781175" y="132212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39878</xdr:rowOff>
    </xdr:from>
    <xdr:to>
      <xdr:col>6</xdr:col>
      <xdr:colOff>38100</xdr:colOff>
      <xdr:row>81</xdr:row>
      <xdr:rowOff>141478</xdr:rowOff>
    </xdr:to>
    <xdr:sp macro="" textlink="">
      <xdr:nvSpPr>
        <xdr:cNvPr id="292" name="フローチャート: 判断 291">
          <a:extLst>
            <a:ext uri="{FF2B5EF4-FFF2-40B4-BE49-F238E27FC236}">
              <a16:creationId xmlns:a16="http://schemas.microsoft.com/office/drawing/2014/main" id="{CF2B6EDD-9077-4D15-979C-29F87CBBB7EC}"/>
            </a:ext>
          </a:extLst>
        </xdr:cNvPr>
        <xdr:cNvSpPr/>
      </xdr:nvSpPr>
      <xdr:spPr>
        <a:xfrm>
          <a:off x="981075" y="1315580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0E79626-D695-4253-9696-C339AC2875BE}"/>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5908982-7CCE-418E-9690-F9AC28B3F3A6}"/>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C81D5CC-B806-4E7F-94BA-AA35BD04B8D9}"/>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7A1A8B7-7C9A-4BE9-AEA1-733415B3AC54}"/>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A998DB0-831B-4D21-AE3A-C96596B5E4C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149606</xdr:rowOff>
    </xdr:from>
    <xdr:to>
      <xdr:col>24</xdr:col>
      <xdr:colOff>114300</xdr:colOff>
      <xdr:row>80</xdr:row>
      <xdr:rowOff>79756</xdr:rowOff>
    </xdr:to>
    <xdr:sp macro="" textlink="">
      <xdr:nvSpPr>
        <xdr:cNvPr id="298" name="楕円 297">
          <a:extLst>
            <a:ext uri="{FF2B5EF4-FFF2-40B4-BE49-F238E27FC236}">
              <a16:creationId xmlns:a16="http://schemas.microsoft.com/office/drawing/2014/main" id="{1D1ABC70-BEAC-486F-B95A-CE264CCFD906}"/>
            </a:ext>
          </a:extLst>
        </xdr:cNvPr>
        <xdr:cNvSpPr/>
      </xdr:nvSpPr>
      <xdr:spPr>
        <a:xfrm>
          <a:off x="4124325" y="129416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1033</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F765F4F-9127-43CC-A5CA-258158C69617}"/>
            </a:ext>
          </a:extLst>
        </xdr:cNvPr>
        <xdr:cNvSpPr txBox="1"/>
      </xdr:nvSpPr>
      <xdr:spPr>
        <a:xfrm>
          <a:off x="4219575" y="127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300" name="楕円 299">
          <a:extLst>
            <a:ext uri="{FF2B5EF4-FFF2-40B4-BE49-F238E27FC236}">
              <a16:creationId xmlns:a16="http://schemas.microsoft.com/office/drawing/2014/main" id="{20C88C63-835E-451E-943C-4C74F01C05C8}"/>
            </a:ext>
          </a:extLst>
        </xdr:cNvPr>
        <xdr:cNvSpPr/>
      </xdr:nvSpPr>
      <xdr:spPr>
        <a:xfrm>
          <a:off x="3381375" y="128790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28956</xdr:rowOff>
    </xdr:to>
    <xdr:cxnSp macro="">
      <xdr:nvCxnSpPr>
        <xdr:cNvPr id="301" name="直線コネクタ 300">
          <a:extLst>
            <a:ext uri="{FF2B5EF4-FFF2-40B4-BE49-F238E27FC236}">
              <a16:creationId xmlns:a16="http://schemas.microsoft.com/office/drawing/2014/main" id="{69B43167-FDF3-49C2-BA6F-1ED9D59F673E}"/>
            </a:ext>
          </a:extLst>
        </xdr:cNvPr>
        <xdr:cNvCxnSpPr/>
      </xdr:nvCxnSpPr>
      <xdr:spPr>
        <a:xfrm>
          <a:off x="3429000" y="12936220"/>
          <a:ext cx="752475"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21589</xdr:rowOff>
    </xdr:from>
    <xdr:to>
      <xdr:col>15</xdr:col>
      <xdr:colOff>101600</xdr:colOff>
      <xdr:row>79</xdr:row>
      <xdr:rowOff>123189</xdr:rowOff>
    </xdr:to>
    <xdr:sp macro="" textlink="">
      <xdr:nvSpPr>
        <xdr:cNvPr id="302" name="楕円 301">
          <a:extLst>
            <a:ext uri="{FF2B5EF4-FFF2-40B4-BE49-F238E27FC236}">
              <a16:creationId xmlns:a16="http://schemas.microsoft.com/office/drawing/2014/main" id="{56C7B418-4259-4097-A804-12EC7B81CDF2}"/>
            </a:ext>
          </a:extLst>
        </xdr:cNvPr>
        <xdr:cNvSpPr/>
      </xdr:nvSpPr>
      <xdr:spPr>
        <a:xfrm>
          <a:off x="2571750" y="1281366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72389</xdr:rowOff>
    </xdr:from>
    <xdr:to>
      <xdr:col>19</xdr:col>
      <xdr:colOff>177800</xdr:colOff>
      <xdr:row>79</xdr:row>
      <xdr:rowOff>140970</xdr:rowOff>
    </xdr:to>
    <xdr:cxnSp macro="">
      <xdr:nvCxnSpPr>
        <xdr:cNvPr id="303" name="直線コネクタ 302">
          <a:extLst>
            <a:ext uri="{FF2B5EF4-FFF2-40B4-BE49-F238E27FC236}">
              <a16:creationId xmlns:a16="http://schemas.microsoft.com/office/drawing/2014/main" id="{ABDE3505-54B0-4691-982F-CE2825D02FA7}"/>
            </a:ext>
          </a:extLst>
        </xdr:cNvPr>
        <xdr:cNvCxnSpPr/>
      </xdr:nvCxnSpPr>
      <xdr:spPr>
        <a:xfrm>
          <a:off x="2619375" y="12861289"/>
          <a:ext cx="809625"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138176</xdr:rowOff>
    </xdr:from>
    <xdr:to>
      <xdr:col>10</xdr:col>
      <xdr:colOff>165100</xdr:colOff>
      <xdr:row>79</xdr:row>
      <xdr:rowOff>68326</xdr:rowOff>
    </xdr:to>
    <xdr:sp macro="" textlink="">
      <xdr:nvSpPr>
        <xdr:cNvPr id="304" name="楕円 303">
          <a:extLst>
            <a:ext uri="{FF2B5EF4-FFF2-40B4-BE49-F238E27FC236}">
              <a16:creationId xmlns:a16="http://schemas.microsoft.com/office/drawing/2014/main" id="{84EB849C-44BC-4F82-8A3D-504A78B22866}"/>
            </a:ext>
          </a:extLst>
        </xdr:cNvPr>
        <xdr:cNvSpPr/>
      </xdr:nvSpPr>
      <xdr:spPr>
        <a:xfrm>
          <a:off x="1781175" y="1277150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17526</xdr:rowOff>
    </xdr:from>
    <xdr:to>
      <xdr:col>15</xdr:col>
      <xdr:colOff>50800</xdr:colOff>
      <xdr:row>79</xdr:row>
      <xdr:rowOff>72389</xdr:rowOff>
    </xdr:to>
    <xdr:cxnSp macro="">
      <xdr:nvCxnSpPr>
        <xdr:cNvPr id="305" name="直線コネクタ 304">
          <a:extLst>
            <a:ext uri="{FF2B5EF4-FFF2-40B4-BE49-F238E27FC236}">
              <a16:creationId xmlns:a16="http://schemas.microsoft.com/office/drawing/2014/main" id="{9A8403E2-633F-4CBE-965B-8C6A7E8A8F1A}"/>
            </a:ext>
          </a:extLst>
        </xdr:cNvPr>
        <xdr:cNvCxnSpPr/>
      </xdr:nvCxnSpPr>
      <xdr:spPr>
        <a:xfrm>
          <a:off x="1828800" y="12809601"/>
          <a:ext cx="790575"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65024</xdr:rowOff>
    </xdr:from>
    <xdr:to>
      <xdr:col>6</xdr:col>
      <xdr:colOff>38100</xdr:colOff>
      <xdr:row>78</xdr:row>
      <xdr:rowOff>166624</xdr:rowOff>
    </xdr:to>
    <xdr:sp macro="" textlink="">
      <xdr:nvSpPr>
        <xdr:cNvPr id="306" name="楕円 305">
          <a:extLst>
            <a:ext uri="{FF2B5EF4-FFF2-40B4-BE49-F238E27FC236}">
              <a16:creationId xmlns:a16="http://schemas.microsoft.com/office/drawing/2014/main" id="{7AEB6FD1-8527-4845-B1B8-2F16216D5469}"/>
            </a:ext>
          </a:extLst>
        </xdr:cNvPr>
        <xdr:cNvSpPr/>
      </xdr:nvSpPr>
      <xdr:spPr>
        <a:xfrm>
          <a:off x="981075" y="126983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115824</xdr:rowOff>
    </xdr:from>
    <xdr:to>
      <xdr:col>10</xdr:col>
      <xdr:colOff>114300</xdr:colOff>
      <xdr:row>79</xdr:row>
      <xdr:rowOff>17526</xdr:rowOff>
    </xdr:to>
    <xdr:cxnSp macro="">
      <xdr:nvCxnSpPr>
        <xdr:cNvPr id="307" name="直線コネクタ 306">
          <a:extLst>
            <a:ext uri="{FF2B5EF4-FFF2-40B4-BE49-F238E27FC236}">
              <a16:creationId xmlns:a16="http://schemas.microsoft.com/office/drawing/2014/main" id="{5AEFF0E8-3664-404E-9D74-1532D430F55C}"/>
            </a:ext>
          </a:extLst>
        </xdr:cNvPr>
        <xdr:cNvCxnSpPr/>
      </xdr:nvCxnSpPr>
      <xdr:spPr>
        <a:xfrm>
          <a:off x="1028700" y="12745974"/>
          <a:ext cx="8001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116603</xdr:rowOff>
    </xdr:from>
    <xdr:ext cx="405111" cy="259045"/>
    <xdr:sp macro="" textlink="">
      <xdr:nvSpPr>
        <xdr:cNvPr id="308" name="n_1aveValue【公営住宅】&#10;有形固定資産減価償却率">
          <a:extLst>
            <a:ext uri="{FF2B5EF4-FFF2-40B4-BE49-F238E27FC236}">
              <a16:creationId xmlns:a16="http://schemas.microsoft.com/office/drawing/2014/main" id="{34298522-8DFD-41C2-AD07-35E6D852B6BE}"/>
            </a:ext>
          </a:extLst>
        </xdr:cNvPr>
        <xdr:cNvSpPr txBox="1"/>
      </xdr:nvSpPr>
      <xdr:spPr>
        <a:xfrm>
          <a:off x="3239144" y="13394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66312</xdr:rowOff>
    </xdr:from>
    <xdr:ext cx="405111" cy="259045"/>
    <xdr:sp macro="" textlink="">
      <xdr:nvSpPr>
        <xdr:cNvPr id="309" name="n_2aveValue【公営住宅】&#10;有形固定資産減価償却率">
          <a:extLst>
            <a:ext uri="{FF2B5EF4-FFF2-40B4-BE49-F238E27FC236}">
              <a16:creationId xmlns:a16="http://schemas.microsoft.com/office/drawing/2014/main" id="{23C801EC-918A-4429-9217-63DAB6ED617D}"/>
            </a:ext>
          </a:extLst>
        </xdr:cNvPr>
        <xdr:cNvSpPr txBox="1"/>
      </xdr:nvSpPr>
      <xdr:spPr>
        <a:xfrm>
          <a:off x="2439044" y="1334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29735</xdr:rowOff>
    </xdr:from>
    <xdr:ext cx="405111" cy="259045"/>
    <xdr:sp macro="" textlink="">
      <xdr:nvSpPr>
        <xdr:cNvPr id="310" name="n_3aveValue【公営住宅】&#10;有形固定資産減価償却率">
          <a:extLst>
            <a:ext uri="{FF2B5EF4-FFF2-40B4-BE49-F238E27FC236}">
              <a16:creationId xmlns:a16="http://schemas.microsoft.com/office/drawing/2014/main" id="{B5C9E2CC-75B8-400E-9314-8320A41B58A6}"/>
            </a:ext>
          </a:extLst>
        </xdr:cNvPr>
        <xdr:cNvSpPr txBox="1"/>
      </xdr:nvSpPr>
      <xdr:spPr>
        <a:xfrm>
          <a:off x="1648469" y="13304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132605</xdr:rowOff>
    </xdr:from>
    <xdr:ext cx="405111" cy="259045"/>
    <xdr:sp macro="" textlink="">
      <xdr:nvSpPr>
        <xdr:cNvPr id="311" name="n_4aveValue【公営住宅】&#10;有形固定資産減価償却率">
          <a:extLst>
            <a:ext uri="{FF2B5EF4-FFF2-40B4-BE49-F238E27FC236}">
              <a16:creationId xmlns:a16="http://schemas.microsoft.com/office/drawing/2014/main" id="{3310E6FF-2D35-42E3-8BEC-FC9DC617A27B}"/>
            </a:ext>
          </a:extLst>
        </xdr:cNvPr>
        <xdr:cNvSpPr txBox="1"/>
      </xdr:nvSpPr>
      <xdr:spPr>
        <a:xfrm>
          <a:off x="848369" y="1324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312" name="n_1mainValue【公営住宅】&#10;有形固定資産減価償却率">
          <a:extLst>
            <a:ext uri="{FF2B5EF4-FFF2-40B4-BE49-F238E27FC236}">
              <a16:creationId xmlns:a16="http://schemas.microsoft.com/office/drawing/2014/main" id="{C19100A3-1494-4AA4-862B-BB8FFBEAFCD5}"/>
            </a:ext>
          </a:extLst>
        </xdr:cNvPr>
        <xdr:cNvSpPr txBox="1"/>
      </xdr:nvSpPr>
      <xdr:spPr>
        <a:xfrm>
          <a:off x="3239144" y="1266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313" name="n_2mainValue【公営住宅】&#10;有形固定資産減価償却率">
          <a:extLst>
            <a:ext uri="{FF2B5EF4-FFF2-40B4-BE49-F238E27FC236}">
              <a16:creationId xmlns:a16="http://schemas.microsoft.com/office/drawing/2014/main" id="{B81B40F0-3D72-456A-99E3-6D9182BB821E}"/>
            </a:ext>
          </a:extLst>
        </xdr:cNvPr>
        <xdr:cNvSpPr txBox="1"/>
      </xdr:nvSpPr>
      <xdr:spPr>
        <a:xfrm>
          <a:off x="2439044"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84853</xdr:rowOff>
    </xdr:from>
    <xdr:ext cx="405111" cy="259045"/>
    <xdr:sp macro="" textlink="">
      <xdr:nvSpPr>
        <xdr:cNvPr id="314" name="n_3mainValue【公営住宅】&#10;有形固定資産減価償却率">
          <a:extLst>
            <a:ext uri="{FF2B5EF4-FFF2-40B4-BE49-F238E27FC236}">
              <a16:creationId xmlns:a16="http://schemas.microsoft.com/office/drawing/2014/main" id="{AC46BEB5-448E-43C7-B0AE-1F50531D9705}"/>
            </a:ext>
          </a:extLst>
        </xdr:cNvPr>
        <xdr:cNvSpPr txBox="1"/>
      </xdr:nvSpPr>
      <xdr:spPr>
        <a:xfrm>
          <a:off x="1648469" y="12556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11701</xdr:rowOff>
    </xdr:from>
    <xdr:ext cx="405111" cy="259045"/>
    <xdr:sp macro="" textlink="">
      <xdr:nvSpPr>
        <xdr:cNvPr id="315" name="n_4mainValue【公営住宅】&#10;有形固定資産減価償却率">
          <a:extLst>
            <a:ext uri="{FF2B5EF4-FFF2-40B4-BE49-F238E27FC236}">
              <a16:creationId xmlns:a16="http://schemas.microsoft.com/office/drawing/2014/main" id="{51B08689-5689-473F-800B-FD1B6A9BF6E2}"/>
            </a:ext>
          </a:extLst>
        </xdr:cNvPr>
        <xdr:cNvSpPr txBox="1"/>
      </xdr:nvSpPr>
      <xdr:spPr>
        <a:xfrm>
          <a:off x="848369" y="124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C9A66B4E-1047-4F63-8644-8E2C718F7D27}"/>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D9F10DEA-2052-4021-AB6F-7AD05A47FC2D}"/>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A9E09E54-7CC9-47E4-ADA0-8131AF7FCF80}"/>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4955F83-9887-4F0D-BFF0-6ABF02B0D93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F2FC7F1B-DE70-4700-B8DA-6CA9EE1C7235}"/>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9496295B-9F9C-46C8-A799-D1DFEEEE5FA7}"/>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1BC497D2-02E5-466D-8AE3-0ACBCCE78F67}"/>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8501A856-7A85-4C11-9CF7-297AB6C2F879}"/>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EF513711-B248-466A-A94F-85394853DE83}"/>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1F6FE588-F059-4EBB-809D-2FE555525B91}"/>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10397608-D451-40C1-AC2B-B8FE806E5DB8}"/>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534D3E3E-72C6-4B59-BD1F-7D2A4BA4A43E}"/>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FF4CB7AA-6132-4F57-BDF3-A22FD096E9D4}"/>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CA12935E-A468-42B9-A0A6-A2B4F190336F}"/>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58DB590E-E35B-4494-8E85-D5FDD43E932A}"/>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5A710026-E947-443F-81D4-A0DF520A8B55}"/>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43C8D8E2-7BB1-4428-A5DD-056816836084}"/>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4A5B7804-5B18-4F39-B670-30F33836F2AA}"/>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89BA9658-AAE3-47FF-8F2C-36C51FFC96C6}"/>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961DBE6F-799E-4E9B-ADAD-7B6D03881E76}"/>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B3C6FF0F-BA8A-472A-A4F5-BA336C06F211}"/>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33986</xdr:rowOff>
    </xdr:from>
    <xdr:to>
      <xdr:col>54</xdr:col>
      <xdr:colOff>189865</xdr:colOff>
      <xdr:row>85</xdr:row>
      <xdr:rowOff>156057</xdr:rowOff>
    </xdr:to>
    <xdr:cxnSp macro="">
      <xdr:nvCxnSpPr>
        <xdr:cNvPr id="337" name="直線コネクタ 336">
          <a:extLst>
            <a:ext uri="{FF2B5EF4-FFF2-40B4-BE49-F238E27FC236}">
              <a16:creationId xmlns:a16="http://schemas.microsoft.com/office/drawing/2014/main" id="{3549BFB2-3E90-47BC-A994-EFE75EE58802}"/>
            </a:ext>
          </a:extLst>
        </xdr:cNvPr>
        <xdr:cNvCxnSpPr/>
      </xdr:nvCxnSpPr>
      <xdr:spPr>
        <a:xfrm flipV="1">
          <a:off x="9429115" y="12822886"/>
          <a:ext cx="0" cy="109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159884</xdr:rowOff>
    </xdr:from>
    <xdr:ext cx="469744" cy="259045"/>
    <xdr:sp macro="" textlink="">
      <xdr:nvSpPr>
        <xdr:cNvPr id="338" name="【公営住宅】&#10;一人当たり面積最小値テキスト">
          <a:extLst>
            <a:ext uri="{FF2B5EF4-FFF2-40B4-BE49-F238E27FC236}">
              <a16:creationId xmlns:a16="http://schemas.microsoft.com/office/drawing/2014/main" id="{E94A61B9-0D17-426B-B85D-DCE55D3EA247}"/>
            </a:ext>
          </a:extLst>
        </xdr:cNvPr>
        <xdr:cNvSpPr txBox="1"/>
      </xdr:nvSpPr>
      <xdr:spPr>
        <a:xfrm>
          <a:off x="9467850" y="1392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156057</xdr:rowOff>
    </xdr:from>
    <xdr:to>
      <xdr:col>55</xdr:col>
      <xdr:colOff>88900</xdr:colOff>
      <xdr:row>85</xdr:row>
      <xdr:rowOff>156057</xdr:rowOff>
    </xdr:to>
    <xdr:cxnSp macro="">
      <xdr:nvCxnSpPr>
        <xdr:cNvPr id="339" name="直線コネクタ 338">
          <a:extLst>
            <a:ext uri="{FF2B5EF4-FFF2-40B4-BE49-F238E27FC236}">
              <a16:creationId xmlns:a16="http://schemas.microsoft.com/office/drawing/2014/main" id="{B85C0AE3-DAB4-449E-B101-8C9726B93826}"/>
            </a:ext>
          </a:extLst>
        </xdr:cNvPr>
        <xdr:cNvCxnSpPr/>
      </xdr:nvCxnSpPr>
      <xdr:spPr>
        <a:xfrm>
          <a:off x="9363075" y="1392285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152113</xdr:rowOff>
    </xdr:from>
    <xdr:ext cx="469744" cy="259045"/>
    <xdr:sp macro="" textlink="">
      <xdr:nvSpPr>
        <xdr:cNvPr id="340" name="【公営住宅】&#10;一人当たり面積最大値テキスト">
          <a:extLst>
            <a:ext uri="{FF2B5EF4-FFF2-40B4-BE49-F238E27FC236}">
              <a16:creationId xmlns:a16="http://schemas.microsoft.com/office/drawing/2014/main" id="{967EE355-7710-4869-B7EA-D45B004F1628}"/>
            </a:ext>
          </a:extLst>
        </xdr:cNvPr>
        <xdr:cNvSpPr txBox="1"/>
      </xdr:nvSpPr>
      <xdr:spPr>
        <a:xfrm>
          <a:off x="9467850" y="1262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33986</xdr:rowOff>
    </xdr:from>
    <xdr:to>
      <xdr:col>55</xdr:col>
      <xdr:colOff>88900</xdr:colOff>
      <xdr:row>79</xdr:row>
      <xdr:rowOff>33986</xdr:rowOff>
    </xdr:to>
    <xdr:cxnSp macro="">
      <xdr:nvCxnSpPr>
        <xdr:cNvPr id="341" name="直線コネクタ 340">
          <a:extLst>
            <a:ext uri="{FF2B5EF4-FFF2-40B4-BE49-F238E27FC236}">
              <a16:creationId xmlns:a16="http://schemas.microsoft.com/office/drawing/2014/main" id="{D7423D57-5E31-429F-8F25-573B4E0442C7}"/>
            </a:ext>
          </a:extLst>
        </xdr:cNvPr>
        <xdr:cNvCxnSpPr/>
      </xdr:nvCxnSpPr>
      <xdr:spPr>
        <a:xfrm>
          <a:off x="9363075" y="128228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124375</xdr:rowOff>
    </xdr:from>
    <xdr:ext cx="469744" cy="259045"/>
    <xdr:sp macro="" textlink="">
      <xdr:nvSpPr>
        <xdr:cNvPr id="342" name="【公営住宅】&#10;一人当たり面積平均値テキスト">
          <a:extLst>
            <a:ext uri="{FF2B5EF4-FFF2-40B4-BE49-F238E27FC236}">
              <a16:creationId xmlns:a16="http://schemas.microsoft.com/office/drawing/2014/main" id="{6D56D50A-0C4F-4F83-8971-B7B2A080CBC7}"/>
            </a:ext>
          </a:extLst>
        </xdr:cNvPr>
        <xdr:cNvSpPr txBox="1"/>
      </xdr:nvSpPr>
      <xdr:spPr>
        <a:xfrm>
          <a:off x="9467850" y="13399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145948</xdr:rowOff>
    </xdr:from>
    <xdr:to>
      <xdr:col>55</xdr:col>
      <xdr:colOff>50800</xdr:colOff>
      <xdr:row>83</xdr:row>
      <xdr:rowOff>76098</xdr:rowOff>
    </xdr:to>
    <xdr:sp macro="" textlink="">
      <xdr:nvSpPr>
        <xdr:cNvPr id="343" name="フローチャート: 判断 342">
          <a:extLst>
            <a:ext uri="{FF2B5EF4-FFF2-40B4-BE49-F238E27FC236}">
              <a16:creationId xmlns:a16="http://schemas.microsoft.com/office/drawing/2014/main" id="{B27D170B-5D18-4EC7-B75A-47580C975E07}"/>
            </a:ext>
          </a:extLst>
        </xdr:cNvPr>
        <xdr:cNvSpPr/>
      </xdr:nvSpPr>
      <xdr:spPr>
        <a:xfrm>
          <a:off x="9401175" y="1342062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139548</xdr:rowOff>
    </xdr:from>
    <xdr:to>
      <xdr:col>50</xdr:col>
      <xdr:colOff>165100</xdr:colOff>
      <xdr:row>83</xdr:row>
      <xdr:rowOff>69698</xdr:rowOff>
    </xdr:to>
    <xdr:sp macro="" textlink="">
      <xdr:nvSpPr>
        <xdr:cNvPr id="344" name="フローチャート: 判断 343">
          <a:extLst>
            <a:ext uri="{FF2B5EF4-FFF2-40B4-BE49-F238E27FC236}">
              <a16:creationId xmlns:a16="http://schemas.microsoft.com/office/drawing/2014/main" id="{20D042B7-296B-43FE-A241-CFCCBEA1CE42}"/>
            </a:ext>
          </a:extLst>
        </xdr:cNvPr>
        <xdr:cNvSpPr/>
      </xdr:nvSpPr>
      <xdr:spPr>
        <a:xfrm>
          <a:off x="8639175" y="134205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5" name="フローチャート: 判断 344">
          <a:extLst>
            <a:ext uri="{FF2B5EF4-FFF2-40B4-BE49-F238E27FC236}">
              <a16:creationId xmlns:a16="http://schemas.microsoft.com/office/drawing/2014/main" id="{0B040A28-8623-4E57-9CE3-D44ADD74FF49}"/>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6" name="フローチャート: 判断 345">
          <a:extLst>
            <a:ext uri="{FF2B5EF4-FFF2-40B4-BE49-F238E27FC236}">
              <a16:creationId xmlns:a16="http://schemas.microsoft.com/office/drawing/2014/main" id="{75773B0B-615B-4A40-A6AF-B911C2460549}"/>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7" name="フローチャート: 判断 346">
          <a:extLst>
            <a:ext uri="{FF2B5EF4-FFF2-40B4-BE49-F238E27FC236}">
              <a16:creationId xmlns:a16="http://schemas.microsoft.com/office/drawing/2014/main" id="{CE85D44F-956C-41B4-8E35-C9400C3C3B68}"/>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3A94D325-638D-4904-AF12-4FA16C36760E}"/>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1A96CB4C-FBC8-46AE-87F6-80A78A293DB6}"/>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99E35603-B14B-4EF5-928B-D23F300AF54C}"/>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8E1265D-4656-49F5-88DF-1F1BFBEA73A0}"/>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C85FECD-3D0B-45BD-95A7-C096B79F4DA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154636</xdr:rowOff>
    </xdr:from>
    <xdr:to>
      <xdr:col>55</xdr:col>
      <xdr:colOff>50800</xdr:colOff>
      <xdr:row>79</xdr:row>
      <xdr:rowOff>84786</xdr:rowOff>
    </xdr:to>
    <xdr:sp macro="" textlink="">
      <xdr:nvSpPr>
        <xdr:cNvPr id="353" name="楕円 352">
          <a:extLst>
            <a:ext uri="{FF2B5EF4-FFF2-40B4-BE49-F238E27FC236}">
              <a16:creationId xmlns:a16="http://schemas.microsoft.com/office/drawing/2014/main" id="{2C3CDE39-77E3-4D6A-B696-FF48B8B82C1B}"/>
            </a:ext>
          </a:extLst>
        </xdr:cNvPr>
        <xdr:cNvSpPr/>
      </xdr:nvSpPr>
      <xdr:spPr>
        <a:xfrm>
          <a:off x="9401175" y="1278478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107663</xdr:rowOff>
    </xdr:from>
    <xdr:ext cx="469744" cy="259045"/>
    <xdr:sp macro="" textlink="">
      <xdr:nvSpPr>
        <xdr:cNvPr id="354" name="【公営住宅】&#10;一人当たり面積該当値テキスト">
          <a:extLst>
            <a:ext uri="{FF2B5EF4-FFF2-40B4-BE49-F238E27FC236}">
              <a16:creationId xmlns:a16="http://schemas.microsoft.com/office/drawing/2014/main" id="{A3D0EEA6-5E51-46AC-A7A7-C965FC7E8F65}"/>
            </a:ext>
          </a:extLst>
        </xdr:cNvPr>
        <xdr:cNvSpPr txBox="1"/>
      </xdr:nvSpPr>
      <xdr:spPr>
        <a:xfrm>
          <a:off x="9467850" y="1273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152349</xdr:rowOff>
    </xdr:from>
    <xdr:to>
      <xdr:col>50</xdr:col>
      <xdr:colOff>165100</xdr:colOff>
      <xdr:row>79</xdr:row>
      <xdr:rowOff>82499</xdr:rowOff>
    </xdr:to>
    <xdr:sp macro="" textlink="">
      <xdr:nvSpPr>
        <xdr:cNvPr id="355" name="楕円 354">
          <a:extLst>
            <a:ext uri="{FF2B5EF4-FFF2-40B4-BE49-F238E27FC236}">
              <a16:creationId xmlns:a16="http://schemas.microsoft.com/office/drawing/2014/main" id="{A3C8B6B3-D986-4ED6-89A0-7AEA3D4BE584}"/>
            </a:ext>
          </a:extLst>
        </xdr:cNvPr>
        <xdr:cNvSpPr/>
      </xdr:nvSpPr>
      <xdr:spPr>
        <a:xfrm>
          <a:off x="8639175" y="127824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31699</xdr:rowOff>
    </xdr:from>
    <xdr:to>
      <xdr:col>55</xdr:col>
      <xdr:colOff>0</xdr:colOff>
      <xdr:row>79</xdr:row>
      <xdr:rowOff>33986</xdr:rowOff>
    </xdr:to>
    <xdr:cxnSp macro="">
      <xdr:nvCxnSpPr>
        <xdr:cNvPr id="356" name="直線コネクタ 355">
          <a:extLst>
            <a:ext uri="{FF2B5EF4-FFF2-40B4-BE49-F238E27FC236}">
              <a16:creationId xmlns:a16="http://schemas.microsoft.com/office/drawing/2014/main" id="{773778E4-8F86-44F5-B320-26F309A43E7E}"/>
            </a:ext>
          </a:extLst>
        </xdr:cNvPr>
        <xdr:cNvCxnSpPr/>
      </xdr:nvCxnSpPr>
      <xdr:spPr>
        <a:xfrm>
          <a:off x="8686800" y="12820599"/>
          <a:ext cx="7429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142748</xdr:rowOff>
    </xdr:from>
    <xdr:to>
      <xdr:col>46</xdr:col>
      <xdr:colOff>38100</xdr:colOff>
      <xdr:row>79</xdr:row>
      <xdr:rowOff>72898</xdr:rowOff>
    </xdr:to>
    <xdr:sp macro="" textlink="">
      <xdr:nvSpPr>
        <xdr:cNvPr id="357" name="楕円 356">
          <a:extLst>
            <a:ext uri="{FF2B5EF4-FFF2-40B4-BE49-F238E27FC236}">
              <a16:creationId xmlns:a16="http://schemas.microsoft.com/office/drawing/2014/main" id="{216E2EDD-1883-4412-907D-ABCA7E956442}"/>
            </a:ext>
          </a:extLst>
        </xdr:cNvPr>
        <xdr:cNvSpPr/>
      </xdr:nvSpPr>
      <xdr:spPr>
        <a:xfrm>
          <a:off x="7839075" y="127760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22098</xdr:rowOff>
    </xdr:from>
    <xdr:to>
      <xdr:col>50</xdr:col>
      <xdr:colOff>114300</xdr:colOff>
      <xdr:row>79</xdr:row>
      <xdr:rowOff>31699</xdr:rowOff>
    </xdr:to>
    <xdr:cxnSp macro="">
      <xdr:nvCxnSpPr>
        <xdr:cNvPr id="358" name="直線コネクタ 357">
          <a:extLst>
            <a:ext uri="{FF2B5EF4-FFF2-40B4-BE49-F238E27FC236}">
              <a16:creationId xmlns:a16="http://schemas.microsoft.com/office/drawing/2014/main" id="{B08EC943-ECEA-4DA6-BECD-7BD78C261E57}"/>
            </a:ext>
          </a:extLst>
        </xdr:cNvPr>
        <xdr:cNvCxnSpPr/>
      </xdr:nvCxnSpPr>
      <xdr:spPr>
        <a:xfrm>
          <a:off x="7886700" y="12814173"/>
          <a:ext cx="800100" cy="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141376</xdr:rowOff>
    </xdr:from>
    <xdr:to>
      <xdr:col>41</xdr:col>
      <xdr:colOff>101600</xdr:colOff>
      <xdr:row>79</xdr:row>
      <xdr:rowOff>71526</xdr:rowOff>
    </xdr:to>
    <xdr:sp macro="" textlink="">
      <xdr:nvSpPr>
        <xdr:cNvPr id="359" name="楕円 358">
          <a:extLst>
            <a:ext uri="{FF2B5EF4-FFF2-40B4-BE49-F238E27FC236}">
              <a16:creationId xmlns:a16="http://schemas.microsoft.com/office/drawing/2014/main" id="{8EF5950B-7FF2-4151-9C82-A676A6FEA8AF}"/>
            </a:ext>
          </a:extLst>
        </xdr:cNvPr>
        <xdr:cNvSpPr/>
      </xdr:nvSpPr>
      <xdr:spPr>
        <a:xfrm>
          <a:off x="7029450" y="127747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20726</xdr:rowOff>
    </xdr:from>
    <xdr:to>
      <xdr:col>45</xdr:col>
      <xdr:colOff>177800</xdr:colOff>
      <xdr:row>79</xdr:row>
      <xdr:rowOff>22098</xdr:rowOff>
    </xdr:to>
    <xdr:cxnSp macro="">
      <xdr:nvCxnSpPr>
        <xdr:cNvPr id="360" name="直線コネクタ 359">
          <a:extLst>
            <a:ext uri="{FF2B5EF4-FFF2-40B4-BE49-F238E27FC236}">
              <a16:creationId xmlns:a16="http://schemas.microsoft.com/office/drawing/2014/main" id="{048DBA47-3CD5-4016-8837-0A3F98DB213B}"/>
            </a:ext>
          </a:extLst>
        </xdr:cNvPr>
        <xdr:cNvCxnSpPr/>
      </xdr:nvCxnSpPr>
      <xdr:spPr>
        <a:xfrm>
          <a:off x="7077075" y="12812801"/>
          <a:ext cx="809625"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132232</xdr:rowOff>
    </xdr:from>
    <xdr:to>
      <xdr:col>36</xdr:col>
      <xdr:colOff>165100</xdr:colOff>
      <xdr:row>79</xdr:row>
      <xdr:rowOff>62382</xdr:rowOff>
    </xdr:to>
    <xdr:sp macro="" textlink="">
      <xdr:nvSpPr>
        <xdr:cNvPr id="361" name="楕円 360">
          <a:extLst>
            <a:ext uri="{FF2B5EF4-FFF2-40B4-BE49-F238E27FC236}">
              <a16:creationId xmlns:a16="http://schemas.microsoft.com/office/drawing/2014/main" id="{19C66A7E-6521-4979-A43A-D886E8A4BE33}"/>
            </a:ext>
          </a:extLst>
        </xdr:cNvPr>
        <xdr:cNvSpPr/>
      </xdr:nvSpPr>
      <xdr:spPr>
        <a:xfrm>
          <a:off x="6238875" y="127623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11582</xdr:rowOff>
    </xdr:from>
    <xdr:to>
      <xdr:col>41</xdr:col>
      <xdr:colOff>50800</xdr:colOff>
      <xdr:row>79</xdr:row>
      <xdr:rowOff>20726</xdr:rowOff>
    </xdr:to>
    <xdr:cxnSp macro="">
      <xdr:nvCxnSpPr>
        <xdr:cNvPr id="362" name="直線コネクタ 361">
          <a:extLst>
            <a:ext uri="{FF2B5EF4-FFF2-40B4-BE49-F238E27FC236}">
              <a16:creationId xmlns:a16="http://schemas.microsoft.com/office/drawing/2014/main" id="{654441BD-D4F5-47B5-A8CC-85946A6FB772}"/>
            </a:ext>
          </a:extLst>
        </xdr:cNvPr>
        <xdr:cNvCxnSpPr/>
      </xdr:nvCxnSpPr>
      <xdr:spPr>
        <a:xfrm>
          <a:off x="6286500" y="12800482"/>
          <a:ext cx="790575"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60825</xdr:rowOff>
    </xdr:from>
    <xdr:ext cx="469744" cy="259045"/>
    <xdr:sp macro="" textlink="">
      <xdr:nvSpPr>
        <xdr:cNvPr id="363" name="n_1aveValue【公営住宅】&#10;一人当たり面積">
          <a:extLst>
            <a:ext uri="{FF2B5EF4-FFF2-40B4-BE49-F238E27FC236}">
              <a16:creationId xmlns:a16="http://schemas.microsoft.com/office/drawing/2014/main" id="{B01E24D0-4CD3-4161-8289-923C102302BF}"/>
            </a:ext>
          </a:extLst>
        </xdr:cNvPr>
        <xdr:cNvSpPr txBox="1"/>
      </xdr:nvSpPr>
      <xdr:spPr>
        <a:xfrm>
          <a:off x="8458277" y="135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64" name="n_2aveValue【公営住宅】&#10;一人当たり面積">
          <a:extLst>
            <a:ext uri="{FF2B5EF4-FFF2-40B4-BE49-F238E27FC236}">
              <a16:creationId xmlns:a16="http://schemas.microsoft.com/office/drawing/2014/main" id="{3BF86FAC-03DD-47A3-AC27-9734F3D2FC1B}"/>
            </a:ext>
          </a:extLst>
        </xdr:cNvPr>
        <xdr:cNvSpPr txBox="1"/>
      </xdr:nvSpPr>
      <xdr:spPr>
        <a:xfrm>
          <a:off x="7677227"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68139</xdr:rowOff>
    </xdr:from>
    <xdr:ext cx="469744" cy="259045"/>
    <xdr:sp macro="" textlink="">
      <xdr:nvSpPr>
        <xdr:cNvPr id="365" name="n_3aveValue【公営住宅】&#10;一人当たり面積">
          <a:extLst>
            <a:ext uri="{FF2B5EF4-FFF2-40B4-BE49-F238E27FC236}">
              <a16:creationId xmlns:a16="http://schemas.microsoft.com/office/drawing/2014/main" id="{A4F6DDF1-D3FD-44B2-9711-A9C02F07752F}"/>
            </a:ext>
          </a:extLst>
        </xdr:cNvPr>
        <xdr:cNvSpPr txBox="1"/>
      </xdr:nvSpPr>
      <xdr:spPr>
        <a:xfrm>
          <a:off x="68676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68139</xdr:rowOff>
    </xdr:from>
    <xdr:ext cx="469744" cy="259045"/>
    <xdr:sp macro="" textlink="">
      <xdr:nvSpPr>
        <xdr:cNvPr id="366" name="n_4aveValue【公営住宅】&#10;一人当たり面積">
          <a:extLst>
            <a:ext uri="{FF2B5EF4-FFF2-40B4-BE49-F238E27FC236}">
              <a16:creationId xmlns:a16="http://schemas.microsoft.com/office/drawing/2014/main" id="{AA760901-6009-4051-A701-9BD5D2BFAF35}"/>
            </a:ext>
          </a:extLst>
        </xdr:cNvPr>
        <xdr:cNvSpPr txBox="1"/>
      </xdr:nvSpPr>
      <xdr:spPr>
        <a:xfrm>
          <a:off x="6067502" y="135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99026</xdr:rowOff>
    </xdr:from>
    <xdr:ext cx="469744" cy="259045"/>
    <xdr:sp macro="" textlink="">
      <xdr:nvSpPr>
        <xdr:cNvPr id="367" name="n_1mainValue【公営住宅】&#10;一人当たり面積">
          <a:extLst>
            <a:ext uri="{FF2B5EF4-FFF2-40B4-BE49-F238E27FC236}">
              <a16:creationId xmlns:a16="http://schemas.microsoft.com/office/drawing/2014/main" id="{98C6802C-BB21-4C87-A1BD-8AAE571A3868}"/>
            </a:ext>
          </a:extLst>
        </xdr:cNvPr>
        <xdr:cNvSpPr txBox="1"/>
      </xdr:nvSpPr>
      <xdr:spPr>
        <a:xfrm>
          <a:off x="8458277" y="125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89425</xdr:rowOff>
    </xdr:from>
    <xdr:ext cx="469744" cy="259045"/>
    <xdr:sp macro="" textlink="">
      <xdr:nvSpPr>
        <xdr:cNvPr id="368" name="n_2mainValue【公営住宅】&#10;一人当たり面積">
          <a:extLst>
            <a:ext uri="{FF2B5EF4-FFF2-40B4-BE49-F238E27FC236}">
              <a16:creationId xmlns:a16="http://schemas.microsoft.com/office/drawing/2014/main" id="{74C6F5E1-1E0D-451E-8ADF-09E750AE6409}"/>
            </a:ext>
          </a:extLst>
        </xdr:cNvPr>
        <xdr:cNvSpPr txBox="1"/>
      </xdr:nvSpPr>
      <xdr:spPr>
        <a:xfrm>
          <a:off x="7677227" y="1255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88053</xdr:rowOff>
    </xdr:from>
    <xdr:ext cx="469744" cy="259045"/>
    <xdr:sp macro="" textlink="">
      <xdr:nvSpPr>
        <xdr:cNvPr id="369" name="n_3mainValue【公営住宅】&#10;一人当たり面積">
          <a:extLst>
            <a:ext uri="{FF2B5EF4-FFF2-40B4-BE49-F238E27FC236}">
              <a16:creationId xmlns:a16="http://schemas.microsoft.com/office/drawing/2014/main" id="{51401681-39F9-40C1-9CF6-51CDA681D631}"/>
            </a:ext>
          </a:extLst>
        </xdr:cNvPr>
        <xdr:cNvSpPr txBox="1"/>
      </xdr:nvSpPr>
      <xdr:spPr>
        <a:xfrm>
          <a:off x="6867602" y="1255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78909</xdr:rowOff>
    </xdr:from>
    <xdr:ext cx="469744" cy="259045"/>
    <xdr:sp macro="" textlink="">
      <xdr:nvSpPr>
        <xdr:cNvPr id="370" name="n_4mainValue【公営住宅】&#10;一人当たり面積">
          <a:extLst>
            <a:ext uri="{FF2B5EF4-FFF2-40B4-BE49-F238E27FC236}">
              <a16:creationId xmlns:a16="http://schemas.microsoft.com/office/drawing/2014/main" id="{813CE596-A942-43DD-86D7-348A7726B279}"/>
            </a:ext>
          </a:extLst>
        </xdr:cNvPr>
        <xdr:cNvSpPr txBox="1"/>
      </xdr:nvSpPr>
      <xdr:spPr>
        <a:xfrm>
          <a:off x="6067502" y="1254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561CDFF1-B0BF-451B-A776-EBDFD0C9F971}"/>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BEB4DA35-4628-4523-830B-81F158873144}"/>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9A8C0013-86FD-4D3B-9D2D-92E73C01A5AC}"/>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E3E29F3D-87EA-45CA-B248-D88741C595D9}"/>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0AEA1B33-F168-4A09-946A-AB0CFCC1CB71}"/>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D11ADF26-C5AB-4A16-8FB3-C76B49196C19}"/>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7512DDF7-DE26-42A1-A939-DC6E6225DD9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FDA987FC-1C6D-43D7-A9A0-793C14F4258D}"/>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C791772-A7CE-41A9-AFB3-AB74E95B0573}"/>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C518D345-EA3C-422A-A263-26F60933232F}"/>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C1F0F4F0-0F75-4208-8D4D-B78E35CE8D7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2" name="直線コネクタ 381">
          <a:extLst>
            <a:ext uri="{FF2B5EF4-FFF2-40B4-BE49-F238E27FC236}">
              <a16:creationId xmlns:a16="http://schemas.microsoft.com/office/drawing/2014/main" id="{ED8B1179-46D0-4056-9625-BC24C00CE4AA}"/>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3" name="テキスト ボックス 382">
          <a:extLst>
            <a:ext uri="{FF2B5EF4-FFF2-40B4-BE49-F238E27FC236}">
              <a16:creationId xmlns:a16="http://schemas.microsoft.com/office/drawing/2014/main" id="{577568BB-E219-45E1-BA84-4BB05A6FC49A}"/>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4" name="直線コネクタ 383">
          <a:extLst>
            <a:ext uri="{FF2B5EF4-FFF2-40B4-BE49-F238E27FC236}">
              <a16:creationId xmlns:a16="http://schemas.microsoft.com/office/drawing/2014/main" id="{1B1093EB-721B-4E5D-845D-B3F98244BCE0}"/>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5" name="テキスト ボックス 384">
          <a:extLst>
            <a:ext uri="{FF2B5EF4-FFF2-40B4-BE49-F238E27FC236}">
              <a16:creationId xmlns:a16="http://schemas.microsoft.com/office/drawing/2014/main" id="{DAE6DF5F-C3DC-45DF-94C9-9515E9457021}"/>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6" name="直線コネクタ 385">
          <a:extLst>
            <a:ext uri="{FF2B5EF4-FFF2-40B4-BE49-F238E27FC236}">
              <a16:creationId xmlns:a16="http://schemas.microsoft.com/office/drawing/2014/main" id="{A316574B-A0F2-44B1-AE60-AAF47F310F0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7" name="テキスト ボックス 386">
          <a:extLst>
            <a:ext uri="{FF2B5EF4-FFF2-40B4-BE49-F238E27FC236}">
              <a16:creationId xmlns:a16="http://schemas.microsoft.com/office/drawing/2014/main" id="{14FD82EC-BCA3-43ED-82DA-BBEB1B5E5C88}"/>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8" name="直線コネクタ 387">
          <a:extLst>
            <a:ext uri="{FF2B5EF4-FFF2-40B4-BE49-F238E27FC236}">
              <a16:creationId xmlns:a16="http://schemas.microsoft.com/office/drawing/2014/main" id="{7E2584A2-4CF2-448A-92D2-718BD75A2DF8}"/>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9" name="テキスト ボックス 388">
          <a:extLst>
            <a:ext uri="{FF2B5EF4-FFF2-40B4-BE49-F238E27FC236}">
              <a16:creationId xmlns:a16="http://schemas.microsoft.com/office/drawing/2014/main" id="{DC7EEDE1-2429-479B-828A-F2B05116A69A}"/>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0" name="直線コネクタ 389">
          <a:extLst>
            <a:ext uri="{FF2B5EF4-FFF2-40B4-BE49-F238E27FC236}">
              <a16:creationId xmlns:a16="http://schemas.microsoft.com/office/drawing/2014/main" id="{1D6EF74F-C763-45BB-B994-3F292459A6F3}"/>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1" name="テキスト ボックス 390">
          <a:extLst>
            <a:ext uri="{FF2B5EF4-FFF2-40B4-BE49-F238E27FC236}">
              <a16:creationId xmlns:a16="http://schemas.microsoft.com/office/drawing/2014/main" id="{1586A61C-43AD-44F3-A174-E607D07FA210}"/>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a:extLst>
            <a:ext uri="{FF2B5EF4-FFF2-40B4-BE49-F238E27FC236}">
              <a16:creationId xmlns:a16="http://schemas.microsoft.com/office/drawing/2014/main" id="{56931893-F00A-414C-89BE-D5CA7AEB8489}"/>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港湾・漁港】&#10;有形固定資産減価償却率グラフ枠">
          <a:extLst>
            <a:ext uri="{FF2B5EF4-FFF2-40B4-BE49-F238E27FC236}">
              <a16:creationId xmlns:a16="http://schemas.microsoft.com/office/drawing/2014/main" id="{8985FF83-4538-40B2-88C2-35A7C9DA1F9C}"/>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22861</xdr:rowOff>
    </xdr:from>
    <xdr:to>
      <xdr:col>24</xdr:col>
      <xdr:colOff>62865</xdr:colOff>
      <xdr:row>109</xdr:row>
      <xdr:rowOff>34289</xdr:rowOff>
    </xdr:to>
    <xdr:cxnSp macro="">
      <xdr:nvCxnSpPr>
        <xdr:cNvPr id="394" name="直線コネクタ 393">
          <a:extLst>
            <a:ext uri="{FF2B5EF4-FFF2-40B4-BE49-F238E27FC236}">
              <a16:creationId xmlns:a16="http://schemas.microsoft.com/office/drawing/2014/main" id="{6B144D67-68A1-4A75-AE33-518EBADB77AE}"/>
            </a:ext>
          </a:extLst>
        </xdr:cNvPr>
        <xdr:cNvCxnSpPr/>
      </xdr:nvCxnSpPr>
      <xdr:spPr>
        <a:xfrm flipV="1">
          <a:off x="4180840" y="163804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38116</xdr:rowOff>
    </xdr:from>
    <xdr:ext cx="405111" cy="259045"/>
    <xdr:sp macro="" textlink="">
      <xdr:nvSpPr>
        <xdr:cNvPr id="395" name="【港湾・漁港】&#10;有形固定資産減価償却率最小値テキスト">
          <a:extLst>
            <a:ext uri="{FF2B5EF4-FFF2-40B4-BE49-F238E27FC236}">
              <a16:creationId xmlns:a16="http://schemas.microsoft.com/office/drawing/2014/main" id="{54F367AF-605C-412E-B5AD-056082FA9158}"/>
            </a:ext>
          </a:extLst>
        </xdr:cNvPr>
        <xdr:cNvSpPr txBox="1"/>
      </xdr:nvSpPr>
      <xdr:spPr>
        <a:xfrm>
          <a:off x="4219575"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34289</xdr:rowOff>
    </xdr:from>
    <xdr:to>
      <xdr:col>24</xdr:col>
      <xdr:colOff>152400</xdr:colOff>
      <xdr:row>109</xdr:row>
      <xdr:rowOff>34289</xdr:rowOff>
    </xdr:to>
    <xdr:cxnSp macro="">
      <xdr:nvCxnSpPr>
        <xdr:cNvPr id="396" name="直線コネクタ 395">
          <a:extLst>
            <a:ext uri="{FF2B5EF4-FFF2-40B4-BE49-F238E27FC236}">
              <a16:creationId xmlns:a16="http://schemas.microsoft.com/office/drawing/2014/main" id="{47CC69E0-9334-4BC3-9E77-C897077F4A02}"/>
            </a:ext>
          </a:extLst>
        </xdr:cNvPr>
        <xdr:cNvCxnSpPr/>
      </xdr:nvCxnSpPr>
      <xdr:spPr>
        <a:xfrm>
          <a:off x="4105275" y="176809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140988</xdr:rowOff>
    </xdr:from>
    <xdr:ext cx="405111" cy="259045"/>
    <xdr:sp macro="" textlink="">
      <xdr:nvSpPr>
        <xdr:cNvPr id="397" name="【港湾・漁港】&#10;有形固定資産減価償却率最大値テキスト">
          <a:extLst>
            <a:ext uri="{FF2B5EF4-FFF2-40B4-BE49-F238E27FC236}">
              <a16:creationId xmlns:a16="http://schemas.microsoft.com/office/drawing/2014/main" id="{FAE5C89D-8937-4728-8156-98823DC4A408}"/>
            </a:ext>
          </a:extLst>
        </xdr:cNvPr>
        <xdr:cNvSpPr txBox="1"/>
      </xdr:nvSpPr>
      <xdr:spPr>
        <a:xfrm>
          <a:off x="4219575" y="1617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22861</xdr:rowOff>
    </xdr:from>
    <xdr:to>
      <xdr:col>24</xdr:col>
      <xdr:colOff>152400</xdr:colOff>
      <xdr:row>101</xdr:row>
      <xdr:rowOff>22861</xdr:rowOff>
    </xdr:to>
    <xdr:cxnSp macro="">
      <xdr:nvCxnSpPr>
        <xdr:cNvPr id="398" name="直線コネクタ 397">
          <a:extLst>
            <a:ext uri="{FF2B5EF4-FFF2-40B4-BE49-F238E27FC236}">
              <a16:creationId xmlns:a16="http://schemas.microsoft.com/office/drawing/2014/main" id="{DACC099C-C3DC-4130-A1F1-B7A9F0551A62}"/>
            </a:ext>
          </a:extLst>
        </xdr:cNvPr>
        <xdr:cNvCxnSpPr/>
      </xdr:nvCxnSpPr>
      <xdr:spPr>
        <a:xfrm>
          <a:off x="4105275" y="163804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69232</xdr:rowOff>
    </xdr:from>
    <xdr:ext cx="405111" cy="259045"/>
    <xdr:sp macro="" textlink="">
      <xdr:nvSpPr>
        <xdr:cNvPr id="399" name="【港湾・漁港】&#10;有形固定資産減価償却率平均値テキスト">
          <a:extLst>
            <a:ext uri="{FF2B5EF4-FFF2-40B4-BE49-F238E27FC236}">
              <a16:creationId xmlns:a16="http://schemas.microsoft.com/office/drawing/2014/main" id="{FE2D395B-4004-45FF-B9C8-586D36BE12B9}"/>
            </a:ext>
          </a:extLst>
        </xdr:cNvPr>
        <xdr:cNvSpPr txBox="1"/>
      </xdr:nvSpPr>
      <xdr:spPr>
        <a:xfrm>
          <a:off x="4219575" y="17230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400" name="フローチャート: 判断 399">
          <a:extLst>
            <a:ext uri="{FF2B5EF4-FFF2-40B4-BE49-F238E27FC236}">
              <a16:creationId xmlns:a16="http://schemas.microsoft.com/office/drawing/2014/main" id="{66D09AC1-E0F1-43FF-876A-E4F0D3CDE1DE}"/>
            </a:ext>
          </a:extLst>
        </xdr:cNvPr>
        <xdr:cNvSpPr/>
      </xdr:nvSpPr>
      <xdr:spPr>
        <a:xfrm>
          <a:off x="4124325" y="173755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8255</xdr:rowOff>
    </xdr:from>
    <xdr:to>
      <xdr:col>20</xdr:col>
      <xdr:colOff>38100</xdr:colOff>
      <xdr:row>107</xdr:row>
      <xdr:rowOff>109855</xdr:rowOff>
    </xdr:to>
    <xdr:sp macro="" textlink="">
      <xdr:nvSpPr>
        <xdr:cNvPr id="401" name="フローチャート: 判断 400">
          <a:extLst>
            <a:ext uri="{FF2B5EF4-FFF2-40B4-BE49-F238E27FC236}">
              <a16:creationId xmlns:a16="http://schemas.microsoft.com/office/drawing/2014/main" id="{3EE0F13A-6E81-4004-A002-ABE23D2BC583}"/>
            </a:ext>
          </a:extLst>
        </xdr:cNvPr>
        <xdr:cNvSpPr/>
      </xdr:nvSpPr>
      <xdr:spPr>
        <a:xfrm>
          <a:off x="3381375" y="173374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162561</xdr:rowOff>
    </xdr:from>
    <xdr:to>
      <xdr:col>15</xdr:col>
      <xdr:colOff>101600</xdr:colOff>
      <xdr:row>107</xdr:row>
      <xdr:rowOff>92711</xdr:rowOff>
    </xdr:to>
    <xdr:sp macro="" textlink="">
      <xdr:nvSpPr>
        <xdr:cNvPr id="402" name="フローチャート: 判断 401">
          <a:extLst>
            <a:ext uri="{FF2B5EF4-FFF2-40B4-BE49-F238E27FC236}">
              <a16:creationId xmlns:a16="http://schemas.microsoft.com/office/drawing/2014/main" id="{7BB93306-F930-4046-87CE-DC6DCD495143}"/>
            </a:ext>
          </a:extLst>
        </xdr:cNvPr>
        <xdr:cNvSpPr/>
      </xdr:nvSpPr>
      <xdr:spPr>
        <a:xfrm>
          <a:off x="2571750" y="173234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124461</xdr:rowOff>
    </xdr:from>
    <xdr:to>
      <xdr:col>10</xdr:col>
      <xdr:colOff>165100</xdr:colOff>
      <xdr:row>107</xdr:row>
      <xdr:rowOff>54611</xdr:rowOff>
    </xdr:to>
    <xdr:sp macro="" textlink="">
      <xdr:nvSpPr>
        <xdr:cNvPr id="403" name="フローチャート: 判断 402">
          <a:extLst>
            <a:ext uri="{FF2B5EF4-FFF2-40B4-BE49-F238E27FC236}">
              <a16:creationId xmlns:a16="http://schemas.microsoft.com/office/drawing/2014/main" id="{10B94A76-D0BB-4C9E-B1EE-5376C80828D8}"/>
            </a:ext>
          </a:extLst>
        </xdr:cNvPr>
        <xdr:cNvSpPr/>
      </xdr:nvSpPr>
      <xdr:spPr>
        <a:xfrm>
          <a:off x="1781175" y="172853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4" name="フローチャート: 判断 403">
          <a:extLst>
            <a:ext uri="{FF2B5EF4-FFF2-40B4-BE49-F238E27FC236}">
              <a16:creationId xmlns:a16="http://schemas.microsoft.com/office/drawing/2014/main" id="{37E1F65D-4293-4EFA-B90C-E252ADD3B1E4}"/>
            </a:ext>
          </a:extLst>
        </xdr:cNvPr>
        <xdr:cNvSpPr/>
      </xdr:nvSpPr>
      <xdr:spPr>
        <a:xfrm>
          <a:off x="981075" y="172688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8419589F-8401-4E84-AAC0-E56B74C223E2}"/>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91C8D6A8-A884-4FBC-BCD0-188C991E219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5C8C9AE-DEC2-44DA-B964-40F5D89CEF1D}"/>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C97CE850-2096-4905-B43E-B8B56C1A2041}"/>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BC4B66C-18D2-44F4-8A81-C57A0EA2210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154939</xdr:rowOff>
    </xdr:from>
    <xdr:to>
      <xdr:col>24</xdr:col>
      <xdr:colOff>114300</xdr:colOff>
      <xdr:row>109</xdr:row>
      <xdr:rowOff>85089</xdr:rowOff>
    </xdr:to>
    <xdr:sp macro="" textlink="">
      <xdr:nvSpPr>
        <xdr:cNvPr id="410" name="楕円 409">
          <a:extLst>
            <a:ext uri="{FF2B5EF4-FFF2-40B4-BE49-F238E27FC236}">
              <a16:creationId xmlns:a16="http://schemas.microsoft.com/office/drawing/2014/main" id="{0E988485-06BB-4217-AB75-C9DD1E6184AE}"/>
            </a:ext>
          </a:extLst>
        </xdr:cNvPr>
        <xdr:cNvSpPr/>
      </xdr:nvSpPr>
      <xdr:spPr>
        <a:xfrm>
          <a:off x="4124325" y="176428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69866</xdr:rowOff>
    </xdr:from>
    <xdr:ext cx="405111" cy="259045"/>
    <xdr:sp macro="" textlink="">
      <xdr:nvSpPr>
        <xdr:cNvPr id="411" name="【港湾・漁港】&#10;有形固定資産減価償却率該当値テキスト">
          <a:extLst>
            <a:ext uri="{FF2B5EF4-FFF2-40B4-BE49-F238E27FC236}">
              <a16:creationId xmlns:a16="http://schemas.microsoft.com/office/drawing/2014/main" id="{05575BBE-F5B2-4108-A845-37D8B63B8528}"/>
            </a:ext>
          </a:extLst>
        </xdr:cNvPr>
        <xdr:cNvSpPr txBox="1"/>
      </xdr:nvSpPr>
      <xdr:spPr>
        <a:xfrm>
          <a:off x="4219575"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132080</xdr:rowOff>
    </xdr:from>
    <xdr:to>
      <xdr:col>20</xdr:col>
      <xdr:colOff>38100</xdr:colOff>
      <xdr:row>109</xdr:row>
      <xdr:rowOff>62230</xdr:rowOff>
    </xdr:to>
    <xdr:sp macro="" textlink="">
      <xdr:nvSpPr>
        <xdr:cNvPr id="412" name="楕円 411">
          <a:extLst>
            <a:ext uri="{FF2B5EF4-FFF2-40B4-BE49-F238E27FC236}">
              <a16:creationId xmlns:a16="http://schemas.microsoft.com/office/drawing/2014/main" id="{00BDEA01-9432-46CA-B04D-EE0747834283}"/>
            </a:ext>
          </a:extLst>
        </xdr:cNvPr>
        <xdr:cNvSpPr/>
      </xdr:nvSpPr>
      <xdr:spPr>
        <a:xfrm>
          <a:off x="3381375" y="176199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11430</xdr:rowOff>
    </xdr:from>
    <xdr:to>
      <xdr:col>24</xdr:col>
      <xdr:colOff>63500</xdr:colOff>
      <xdr:row>109</xdr:row>
      <xdr:rowOff>34289</xdr:rowOff>
    </xdr:to>
    <xdr:cxnSp macro="">
      <xdr:nvCxnSpPr>
        <xdr:cNvPr id="413" name="直線コネクタ 412">
          <a:extLst>
            <a:ext uri="{FF2B5EF4-FFF2-40B4-BE49-F238E27FC236}">
              <a16:creationId xmlns:a16="http://schemas.microsoft.com/office/drawing/2014/main" id="{5F2C3522-BD5C-45C9-9DDE-1F28560700D5}"/>
            </a:ext>
          </a:extLst>
        </xdr:cNvPr>
        <xdr:cNvCxnSpPr/>
      </xdr:nvCxnSpPr>
      <xdr:spPr>
        <a:xfrm>
          <a:off x="3429000" y="17658080"/>
          <a:ext cx="75247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105411</xdr:rowOff>
    </xdr:from>
    <xdr:to>
      <xdr:col>15</xdr:col>
      <xdr:colOff>101600</xdr:colOff>
      <xdr:row>109</xdr:row>
      <xdr:rowOff>35561</xdr:rowOff>
    </xdr:to>
    <xdr:sp macro="" textlink="">
      <xdr:nvSpPr>
        <xdr:cNvPr id="414" name="楕円 413">
          <a:extLst>
            <a:ext uri="{FF2B5EF4-FFF2-40B4-BE49-F238E27FC236}">
              <a16:creationId xmlns:a16="http://schemas.microsoft.com/office/drawing/2014/main" id="{05815D2B-D70B-4776-A1D1-AC8C9BD62705}"/>
            </a:ext>
          </a:extLst>
        </xdr:cNvPr>
        <xdr:cNvSpPr/>
      </xdr:nvSpPr>
      <xdr:spPr>
        <a:xfrm>
          <a:off x="2571750" y="175901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156211</xdr:rowOff>
    </xdr:from>
    <xdr:to>
      <xdr:col>19</xdr:col>
      <xdr:colOff>177800</xdr:colOff>
      <xdr:row>109</xdr:row>
      <xdr:rowOff>11430</xdr:rowOff>
    </xdr:to>
    <xdr:cxnSp macro="">
      <xdr:nvCxnSpPr>
        <xdr:cNvPr id="415" name="直線コネクタ 414">
          <a:extLst>
            <a:ext uri="{FF2B5EF4-FFF2-40B4-BE49-F238E27FC236}">
              <a16:creationId xmlns:a16="http://schemas.microsoft.com/office/drawing/2014/main" id="{A463F495-64FF-45FA-A277-5EDCFA75FC70}"/>
            </a:ext>
          </a:extLst>
        </xdr:cNvPr>
        <xdr:cNvCxnSpPr/>
      </xdr:nvCxnSpPr>
      <xdr:spPr>
        <a:xfrm>
          <a:off x="2619375" y="17647286"/>
          <a:ext cx="809625"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80645</xdr:rowOff>
    </xdr:from>
    <xdr:to>
      <xdr:col>10</xdr:col>
      <xdr:colOff>165100</xdr:colOff>
      <xdr:row>109</xdr:row>
      <xdr:rowOff>10795</xdr:rowOff>
    </xdr:to>
    <xdr:sp macro="" textlink="">
      <xdr:nvSpPr>
        <xdr:cNvPr id="416" name="楕円 415">
          <a:extLst>
            <a:ext uri="{FF2B5EF4-FFF2-40B4-BE49-F238E27FC236}">
              <a16:creationId xmlns:a16="http://schemas.microsoft.com/office/drawing/2014/main" id="{F6BF8AE8-9EA8-4B84-91DC-713D95C553BD}"/>
            </a:ext>
          </a:extLst>
        </xdr:cNvPr>
        <xdr:cNvSpPr/>
      </xdr:nvSpPr>
      <xdr:spPr>
        <a:xfrm>
          <a:off x="1781175" y="175717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131445</xdr:rowOff>
    </xdr:from>
    <xdr:to>
      <xdr:col>15</xdr:col>
      <xdr:colOff>50800</xdr:colOff>
      <xdr:row>108</xdr:row>
      <xdr:rowOff>156211</xdr:rowOff>
    </xdr:to>
    <xdr:cxnSp macro="">
      <xdr:nvCxnSpPr>
        <xdr:cNvPr id="417" name="直線コネクタ 416">
          <a:extLst>
            <a:ext uri="{FF2B5EF4-FFF2-40B4-BE49-F238E27FC236}">
              <a16:creationId xmlns:a16="http://schemas.microsoft.com/office/drawing/2014/main" id="{D7112F0A-CC94-42BF-A378-D9F1F217A51F}"/>
            </a:ext>
          </a:extLst>
        </xdr:cNvPr>
        <xdr:cNvCxnSpPr/>
      </xdr:nvCxnSpPr>
      <xdr:spPr>
        <a:xfrm>
          <a:off x="1828800" y="17619345"/>
          <a:ext cx="790575"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78739</xdr:rowOff>
    </xdr:from>
    <xdr:to>
      <xdr:col>6</xdr:col>
      <xdr:colOff>38100</xdr:colOff>
      <xdr:row>109</xdr:row>
      <xdr:rowOff>8889</xdr:rowOff>
    </xdr:to>
    <xdr:sp macro="" textlink="">
      <xdr:nvSpPr>
        <xdr:cNvPr id="418" name="楕円 417">
          <a:extLst>
            <a:ext uri="{FF2B5EF4-FFF2-40B4-BE49-F238E27FC236}">
              <a16:creationId xmlns:a16="http://schemas.microsoft.com/office/drawing/2014/main" id="{335D2F86-8B9D-47B1-812E-CAB2B85906CD}"/>
            </a:ext>
          </a:extLst>
        </xdr:cNvPr>
        <xdr:cNvSpPr/>
      </xdr:nvSpPr>
      <xdr:spPr>
        <a:xfrm>
          <a:off x="981075" y="1756663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129539</xdr:rowOff>
    </xdr:from>
    <xdr:to>
      <xdr:col>10</xdr:col>
      <xdr:colOff>114300</xdr:colOff>
      <xdr:row>108</xdr:row>
      <xdr:rowOff>131445</xdr:rowOff>
    </xdr:to>
    <xdr:cxnSp macro="">
      <xdr:nvCxnSpPr>
        <xdr:cNvPr id="419" name="直線コネクタ 418">
          <a:extLst>
            <a:ext uri="{FF2B5EF4-FFF2-40B4-BE49-F238E27FC236}">
              <a16:creationId xmlns:a16="http://schemas.microsoft.com/office/drawing/2014/main" id="{94562F7E-55CC-4FBB-BEC6-F0FF19201FF2}"/>
            </a:ext>
          </a:extLst>
        </xdr:cNvPr>
        <xdr:cNvCxnSpPr/>
      </xdr:nvCxnSpPr>
      <xdr:spPr>
        <a:xfrm>
          <a:off x="1028700" y="17614264"/>
          <a:ext cx="8001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126382</xdr:rowOff>
    </xdr:from>
    <xdr:ext cx="405111" cy="259045"/>
    <xdr:sp macro="" textlink="">
      <xdr:nvSpPr>
        <xdr:cNvPr id="420" name="n_1aveValue【港湾・漁港】&#10;有形固定資産減価償却率">
          <a:extLst>
            <a:ext uri="{FF2B5EF4-FFF2-40B4-BE49-F238E27FC236}">
              <a16:creationId xmlns:a16="http://schemas.microsoft.com/office/drawing/2014/main" id="{431B3AED-50E3-46A6-B165-12F4D8561CA7}"/>
            </a:ext>
          </a:extLst>
        </xdr:cNvPr>
        <xdr:cNvSpPr txBox="1"/>
      </xdr:nvSpPr>
      <xdr:spPr>
        <a:xfrm>
          <a:off x="3239144" y="1712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109238</xdr:rowOff>
    </xdr:from>
    <xdr:ext cx="405111" cy="259045"/>
    <xdr:sp macro="" textlink="">
      <xdr:nvSpPr>
        <xdr:cNvPr id="421" name="n_2aveValue【港湾・漁港】&#10;有形固定資産減価償却率">
          <a:extLst>
            <a:ext uri="{FF2B5EF4-FFF2-40B4-BE49-F238E27FC236}">
              <a16:creationId xmlns:a16="http://schemas.microsoft.com/office/drawing/2014/main" id="{FBA9952B-58E3-4DD9-BD34-C0F2F9B8EFC3}"/>
            </a:ext>
          </a:extLst>
        </xdr:cNvPr>
        <xdr:cNvSpPr txBox="1"/>
      </xdr:nvSpPr>
      <xdr:spPr>
        <a:xfrm>
          <a:off x="2439044" y="1710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71138</xdr:rowOff>
    </xdr:from>
    <xdr:ext cx="405111" cy="259045"/>
    <xdr:sp macro="" textlink="">
      <xdr:nvSpPr>
        <xdr:cNvPr id="422" name="n_3aveValue【港湾・漁港】&#10;有形固定資産減価償却率">
          <a:extLst>
            <a:ext uri="{FF2B5EF4-FFF2-40B4-BE49-F238E27FC236}">
              <a16:creationId xmlns:a16="http://schemas.microsoft.com/office/drawing/2014/main" id="{471A044B-C6CE-4668-A3D7-507769260527}"/>
            </a:ext>
          </a:extLst>
        </xdr:cNvPr>
        <xdr:cNvSpPr txBox="1"/>
      </xdr:nvSpPr>
      <xdr:spPr>
        <a:xfrm>
          <a:off x="1648469" y="17070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48277</xdr:rowOff>
    </xdr:from>
    <xdr:ext cx="405111" cy="259045"/>
    <xdr:sp macro="" textlink="">
      <xdr:nvSpPr>
        <xdr:cNvPr id="423" name="n_4aveValue【港湾・漁港】&#10;有形固定資産減価償却率">
          <a:extLst>
            <a:ext uri="{FF2B5EF4-FFF2-40B4-BE49-F238E27FC236}">
              <a16:creationId xmlns:a16="http://schemas.microsoft.com/office/drawing/2014/main" id="{F77C8D3A-BE45-4720-832C-D438A83EBD90}"/>
            </a:ext>
          </a:extLst>
        </xdr:cNvPr>
        <xdr:cNvSpPr txBox="1"/>
      </xdr:nvSpPr>
      <xdr:spPr>
        <a:xfrm>
          <a:off x="848369" y="1704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53357</xdr:rowOff>
    </xdr:from>
    <xdr:ext cx="405111" cy="259045"/>
    <xdr:sp macro="" textlink="">
      <xdr:nvSpPr>
        <xdr:cNvPr id="424" name="n_1mainValue【港湾・漁港】&#10;有形固定資産減価償却率">
          <a:extLst>
            <a:ext uri="{FF2B5EF4-FFF2-40B4-BE49-F238E27FC236}">
              <a16:creationId xmlns:a16="http://schemas.microsoft.com/office/drawing/2014/main" id="{9C446481-4345-46CB-B7C3-4D43B087F79B}"/>
            </a:ext>
          </a:extLst>
        </xdr:cNvPr>
        <xdr:cNvSpPr txBox="1"/>
      </xdr:nvSpPr>
      <xdr:spPr>
        <a:xfrm>
          <a:off x="32391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26688</xdr:rowOff>
    </xdr:from>
    <xdr:ext cx="405111" cy="259045"/>
    <xdr:sp macro="" textlink="">
      <xdr:nvSpPr>
        <xdr:cNvPr id="425" name="n_2mainValue【港湾・漁港】&#10;有形固定資産減価償却率">
          <a:extLst>
            <a:ext uri="{FF2B5EF4-FFF2-40B4-BE49-F238E27FC236}">
              <a16:creationId xmlns:a16="http://schemas.microsoft.com/office/drawing/2014/main" id="{15DC24DB-000F-4AE5-9130-DB6A21852E06}"/>
            </a:ext>
          </a:extLst>
        </xdr:cNvPr>
        <xdr:cNvSpPr txBox="1"/>
      </xdr:nvSpPr>
      <xdr:spPr>
        <a:xfrm>
          <a:off x="2439044"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1922</xdr:rowOff>
    </xdr:from>
    <xdr:ext cx="405111" cy="259045"/>
    <xdr:sp macro="" textlink="">
      <xdr:nvSpPr>
        <xdr:cNvPr id="426" name="n_3mainValue【港湾・漁港】&#10;有形固定資産減価償却率">
          <a:extLst>
            <a:ext uri="{FF2B5EF4-FFF2-40B4-BE49-F238E27FC236}">
              <a16:creationId xmlns:a16="http://schemas.microsoft.com/office/drawing/2014/main" id="{F49E1433-E756-497F-85AF-06B9438ABEA3}"/>
            </a:ext>
          </a:extLst>
        </xdr:cNvPr>
        <xdr:cNvSpPr txBox="1"/>
      </xdr:nvSpPr>
      <xdr:spPr>
        <a:xfrm>
          <a:off x="1648469"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16</xdr:rowOff>
    </xdr:from>
    <xdr:ext cx="405111" cy="259045"/>
    <xdr:sp macro="" textlink="">
      <xdr:nvSpPr>
        <xdr:cNvPr id="427" name="n_4mainValue【港湾・漁港】&#10;有形固定資産減価償却率">
          <a:extLst>
            <a:ext uri="{FF2B5EF4-FFF2-40B4-BE49-F238E27FC236}">
              <a16:creationId xmlns:a16="http://schemas.microsoft.com/office/drawing/2014/main" id="{BEEAAA65-6A0B-44BA-B38C-49FF580F958A}"/>
            </a:ext>
          </a:extLst>
        </xdr:cNvPr>
        <xdr:cNvSpPr txBox="1"/>
      </xdr:nvSpPr>
      <xdr:spPr>
        <a:xfrm>
          <a:off x="848369" y="176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865B4EE1-6DDC-4594-BBE1-E2379BDA82A3}"/>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730164F5-6148-4B8A-A965-1E09D12983D7}"/>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351951D3-7156-4247-B06A-9C9E1A18D2B0}"/>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6883BE21-38B3-4EBA-9308-C8729DB834E9}"/>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AF2EA00D-209B-470E-BB6F-D1C32486C5FC}"/>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CFF874F1-CC3D-4136-81DF-AB8969ED9891}"/>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D6F92CFD-3451-47ED-9511-FC2CC70172D4}"/>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5B22819E-BB00-4F8B-95FD-EF7F56C8DDBB}"/>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1E338926-8BEB-4FEC-B344-765A44A3818F}"/>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191E0C12-F579-4254-96A2-86D538925549}"/>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38" name="直線コネクタ 437">
          <a:extLst>
            <a:ext uri="{FF2B5EF4-FFF2-40B4-BE49-F238E27FC236}">
              <a16:creationId xmlns:a16="http://schemas.microsoft.com/office/drawing/2014/main" id="{DB840731-94E1-42BA-91C1-62814D5B72F3}"/>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39" name="テキスト ボックス 438">
          <a:extLst>
            <a:ext uri="{FF2B5EF4-FFF2-40B4-BE49-F238E27FC236}">
              <a16:creationId xmlns:a16="http://schemas.microsoft.com/office/drawing/2014/main" id="{BD7EE35E-CAC9-4D30-ABCB-250220235DEC}"/>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0" name="直線コネクタ 439">
          <a:extLst>
            <a:ext uri="{FF2B5EF4-FFF2-40B4-BE49-F238E27FC236}">
              <a16:creationId xmlns:a16="http://schemas.microsoft.com/office/drawing/2014/main" id="{DDFE0ADB-372B-4FDD-8744-08FC40138275}"/>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1" name="テキスト ボックス 440">
          <a:extLst>
            <a:ext uri="{FF2B5EF4-FFF2-40B4-BE49-F238E27FC236}">
              <a16:creationId xmlns:a16="http://schemas.microsoft.com/office/drawing/2014/main" id="{ECF3BE2E-F699-448B-888B-6B7E289E001D}"/>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2" name="直線コネクタ 441">
          <a:extLst>
            <a:ext uri="{FF2B5EF4-FFF2-40B4-BE49-F238E27FC236}">
              <a16:creationId xmlns:a16="http://schemas.microsoft.com/office/drawing/2014/main" id="{093935EE-293F-4C08-8D5A-AE6F17D0A54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3" name="テキスト ボックス 442">
          <a:extLst>
            <a:ext uri="{FF2B5EF4-FFF2-40B4-BE49-F238E27FC236}">
              <a16:creationId xmlns:a16="http://schemas.microsoft.com/office/drawing/2014/main" id="{10DF8B1E-4C16-43F4-8E21-42058DF1EA7B}"/>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4" name="直線コネクタ 443">
          <a:extLst>
            <a:ext uri="{FF2B5EF4-FFF2-40B4-BE49-F238E27FC236}">
              <a16:creationId xmlns:a16="http://schemas.microsoft.com/office/drawing/2014/main" id="{C3D3EF63-7799-4298-A4D5-57F18B8DB126}"/>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5" name="テキスト ボックス 444">
          <a:extLst>
            <a:ext uri="{FF2B5EF4-FFF2-40B4-BE49-F238E27FC236}">
              <a16:creationId xmlns:a16="http://schemas.microsoft.com/office/drawing/2014/main" id="{64B1BE96-6ABB-4414-8540-BA1A8D86037A}"/>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a:extLst>
            <a:ext uri="{FF2B5EF4-FFF2-40B4-BE49-F238E27FC236}">
              <a16:creationId xmlns:a16="http://schemas.microsoft.com/office/drawing/2014/main" id="{E2D57C04-6D33-47A8-8FE4-640526576884}"/>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7" name="テキスト ボックス 446">
          <a:extLst>
            <a:ext uri="{FF2B5EF4-FFF2-40B4-BE49-F238E27FC236}">
              <a16:creationId xmlns:a16="http://schemas.microsoft.com/office/drawing/2014/main" id="{EDEA2592-8F43-4194-A0EF-A44D2CE771D2}"/>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港湾・漁港】&#10;一人当たり有形固定資産（償却資産）額グラフ枠">
          <a:extLst>
            <a:ext uri="{FF2B5EF4-FFF2-40B4-BE49-F238E27FC236}">
              <a16:creationId xmlns:a16="http://schemas.microsoft.com/office/drawing/2014/main" id="{2D301417-9927-4642-98BA-86A11249A6FF}"/>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146920</xdr:rowOff>
    </xdr:from>
    <xdr:to>
      <xdr:col>54</xdr:col>
      <xdr:colOff>189865</xdr:colOff>
      <xdr:row>108</xdr:row>
      <xdr:rowOff>74096</xdr:rowOff>
    </xdr:to>
    <xdr:cxnSp macro="">
      <xdr:nvCxnSpPr>
        <xdr:cNvPr id="449" name="直線コネクタ 448">
          <a:extLst>
            <a:ext uri="{FF2B5EF4-FFF2-40B4-BE49-F238E27FC236}">
              <a16:creationId xmlns:a16="http://schemas.microsoft.com/office/drawing/2014/main" id="{9DC88634-BBB4-41DF-BD19-A0B455EDF211}"/>
            </a:ext>
          </a:extLst>
        </xdr:cNvPr>
        <xdr:cNvCxnSpPr/>
      </xdr:nvCxnSpPr>
      <xdr:spPr>
        <a:xfrm flipV="1">
          <a:off x="9429115" y="16174320"/>
          <a:ext cx="0" cy="138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77923</xdr:rowOff>
    </xdr:from>
    <xdr:ext cx="378565" cy="259045"/>
    <xdr:sp macro="" textlink="">
      <xdr:nvSpPr>
        <xdr:cNvPr id="450" name="【港湾・漁港】&#10;一人当たり有形固定資産（償却資産）額最小値テキスト">
          <a:extLst>
            <a:ext uri="{FF2B5EF4-FFF2-40B4-BE49-F238E27FC236}">
              <a16:creationId xmlns:a16="http://schemas.microsoft.com/office/drawing/2014/main" id="{A99A69FA-19CF-46B5-877D-C883DBF792D2}"/>
            </a:ext>
          </a:extLst>
        </xdr:cNvPr>
        <xdr:cNvSpPr txBox="1"/>
      </xdr:nvSpPr>
      <xdr:spPr>
        <a:xfrm>
          <a:off x="9467850" y="17565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74096</xdr:rowOff>
    </xdr:from>
    <xdr:to>
      <xdr:col>55</xdr:col>
      <xdr:colOff>88900</xdr:colOff>
      <xdr:row>108</xdr:row>
      <xdr:rowOff>74096</xdr:rowOff>
    </xdr:to>
    <xdr:cxnSp macro="">
      <xdr:nvCxnSpPr>
        <xdr:cNvPr id="451" name="直線コネクタ 450">
          <a:extLst>
            <a:ext uri="{FF2B5EF4-FFF2-40B4-BE49-F238E27FC236}">
              <a16:creationId xmlns:a16="http://schemas.microsoft.com/office/drawing/2014/main" id="{1182DE3E-D2AA-4D33-BE11-58DBAAC1E648}"/>
            </a:ext>
          </a:extLst>
        </xdr:cNvPr>
        <xdr:cNvCxnSpPr/>
      </xdr:nvCxnSpPr>
      <xdr:spPr>
        <a:xfrm>
          <a:off x="9363075" y="1756199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93597</xdr:rowOff>
    </xdr:from>
    <xdr:ext cx="599010" cy="259045"/>
    <xdr:sp macro="" textlink="">
      <xdr:nvSpPr>
        <xdr:cNvPr id="452" name="【港湾・漁港】&#10;一人当たり有形固定資産（償却資産）額最大値テキスト">
          <a:extLst>
            <a:ext uri="{FF2B5EF4-FFF2-40B4-BE49-F238E27FC236}">
              <a16:creationId xmlns:a16="http://schemas.microsoft.com/office/drawing/2014/main" id="{3B9F43A9-2F86-4B41-BAC6-56DDC26D83AE}"/>
            </a:ext>
          </a:extLst>
        </xdr:cNvPr>
        <xdr:cNvSpPr txBox="1"/>
      </xdr:nvSpPr>
      <xdr:spPr>
        <a:xfrm>
          <a:off x="9467850" y="1596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146920</xdr:rowOff>
    </xdr:from>
    <xdr:to>
      <xdr:col>55</xdr:col>
      <xdr:colOff>88900</xdr:colOff>
      <xdr:row>99</xdr:row>
      <xdr:rowOff>146920</xdr:rowOff>
    </xdr:to>
    <xdr:cxnSp macro="">
      <xdr:nvCxnSpPr>
        <xdr:cNvPr id="453" name="直線コネクタ 452">
          <a:extLst>
            <a:ext uri="{FF2B5EF4-FFF2-40B4-BE49-F238E27FC236}">
              <a16:creationId xmlns:a16="http://schemas.microsoft.com/office/drawing/2014/main" id="{8FEC3D22-A673-4E58-9779-F446E5F8ECBD}"/>
            </a:ext>
          </a:extLst>
        </xdr:cNvPr>
        <xdr:cNvCxnSpPr/>
      </xdr:nvCxnSpPr>
      <xdr:spPr>
        <a:xfrm>
          <a:off x="9363075" y="1617432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38154</xdr:rowOff>
    </xdr:from>
    <xdr:ext cx="534377" cy="259045"/>
    <xdr:sp macro="" textlink="">
      <xdr:nvSpPr>
        <xdr:cNvPr id="454" name="【港湾・漁港】&#10;一人当たり有形固定資産（償却資産）額平均値テキスト">
          <a:extLst>
            <a:ext uri="{FF2B5EF4-FFF2-40B4-BE49-F238E27FC236}">
              <a16:creationId xmlns:a16="http://schemas.microsoft.com/office/drawing/2014/main" id="{CEAFAE45-7559-408F-94D5-5E6FBE87B325}"/>
            </a:ext>
          </a:extLst>
        </xdr:cNvPr>
        <xdr:cNvSpPr txBox="1"/>
      </xdr:nvSpPr>
      <xdr:spPr>
        <a:xfrm>
          <a:off x="9467850" y="16878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59727</xdr:rowOff>
    </xdr:from>
    <xdr:to>
      <xdr:col>55</xdr:col>
      <xdr:colOff>50800</xdr:colOff>
      <xdr:row>104</xdr:row>
      <xdr:rowOff>161327</xdr:rowOff>
    </xdr:to>
    <xdr:sp macro="" textlink="">
      <xdr:nvSpPr>
        <xdr:cNvPr id="455" name="フローチャート: 判断 454">
          <a:extLst>
            <a:ext uri="{FF2B5EF4-FFF2-40B4-BE49-F238E27FC236}">
              <a16:creationId xmlns:a16="http://schemas.microsoft.com/office/drawing/2014/main" id="{4C70FD17-26E1-4881-83D9-A0B1E0FE88CD}"/>
            </a:ext>
          </a:extLst>
        </xdr:cNvPr>
        <xdr:cNvSpPr/>
      </xdr:nvSpPr>
      <xdr:spPr>
        <a:xfrm>
          <a:off x="9401175" y="1689992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61547</xdr:rowOff>
    </xdr:from>
    <xdr:to>
      <xdr:col>50</xdr:col>
      <xdr:colOff>165100</xdr:colOff>
      <xdr:row>104</xdr:row>
      <xdr:rowOff>163147</xdr:rowOff>
    </xdr:to>
    <xdr:sp macro="" textlink="">
      <xdr:nvSpPr>
        <xdr:cNvPr id="456" name="フローチャート: 判断 455">
          <a:extLst>
            <a:ext uri="{FF2B5EF4-FFF2-40B4-BE49-F238E27FC236}">
              <a16:creationId xmlns:a16="http://schemas.microsoft.com/office/drawing/2014/main" id="{E43AD8C6-559C-4CA1-B15B-672490F4EC89}"/>
            </a:ext>
          </a:extLst>
        </xdr:cNvPr>
        <xdr:cNvSpPr/>
      </xdr:nvSpPr>
      <xdr:spPr>
        <a:xfrm>
          <a:off x="8639175" y="169049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59572</xdr:rowOff>
    </xdr:from>
    <xdr:to>
      <xdr:col>46</xdr:col>
      <xdr:colOff>38100</xdr:colOff>
      <xdr:row>104</xdr:row>
      <xdr:rowOff>161172</xdr:rowOff>
    </xdr:to>
    <xdr:sp macro="" textlink="">
      <xdr:nvSpPr>
        <xdr:cNvPr id="457" name="フローチャート: 判断 456">
          <a:extLst>
            <a:ext uri="{FF2B5EF4-FFF2-40B4-BE49-F238E27FC236}">
              <a16:creationId xmlns:a16="http://schemas.microsoft.com/office/drawing/2014/main" id="{133C4BA5-02B8-4366-BEAF-7D5E2DDF7005}"/>
            </a:ext>
          </a:extLst>
        </xdr:cNvPr>
        <xdr:cNvSpPr/>
      </xdr:nvSpPr>
      <xdr:spPr>
        <a:xfrm>
          <a:off x="7839075" y="1689977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69273</xdr:rowOff>
    </xdr:from>
    <xdr:to>
      <xdr:col>41</xdr:col>
      <xdr:colOff>101600</xdr:colOff>
      <xdr:row>104</xdr:row>
      <xdr:rowOff>170873</xdr:rowOff>
    </xdr:to>
    <xdr:sp macro="" textlink="">
      <xdr:nvSpPr>
        <xdr:cNvPr id="458" name="フローチャート: 判断 457">
          <a:extLst>
            <a:ext uri="{FF2B5EF4-FFF2-40B4-BE49-F238E27FC236}">
              <a16:creationId xmlns:a16="http://schemas.microsoft.com/office/drawing/2014/main" id="{7C6B9146-209F-4A1C-92E6-450E9C4E888D}"/>
            </a:ext>
          </a:extLst>
        </xdr:cNvPr>
        <xdr:cNvSpPr/>
      </xdr:nvSpPr>
      <xdr:spPr>
        <a:xfrm>
          <a:off x="7029450" y="1690629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72930</xdr:rowOff>
    </xdr:from>
    <xdr:to>
      <xdr:col>36</xdr:col>
      <xdr:colOff>165100</xdr:colOff>
      <xdr:row>105</xdr:row>
      <xdr:rowOff>3080</xdr:rowOff>
    </xdr:to>
    <xdr:sp macro="" textlink="">
      <xdr:nvSpPr>
        <xdr:cNvPr id="459" name="フローチャート: 判断 458">
          <a:extLst>
            <a:ext uri="{FF2B5EF4-FFF2-40B4-BE49-F238E27FC236}">
              <a16:creationId xmlns:a16="http://schemas.microsoft.com/office/drawing/2014/main" id="{5764F61E-6F42-4989-A867-4943B4349FD0}"/>
            </a:ext>
          </a:extLst>
        </xdr:cNvPr>
        <xdr:cNvSpPr/>
      </xdr:nvSpPr>
      <xdr:spPr>
        <a:xfrm>
          <a:off x="6238875" y="16909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1F190E9B-295B-44A3-9C59-0FC9F57F87CF}"/>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A2FAF649-01C5-4DE0-863D-76743125F0C5}"/>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43299593-9A38-4B31-B314-DC988DD133E9}"/>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4BA63A6B-047D-4308-BB41-112502CD64A4}"/>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31EF9738-22C5-4FE8-8A24-E6761A3C1F33}"/>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59206</xdr:rowOff>
    </xdr:from>
    <xdr:to>
      <xdr:col>55</xdr:col>
      <xdr:colOff>50800</xdr:colOff>
      <xdr:row>101</xdr:row>
      <xdr:rowOff>160806</xdr:rowOff>
    </xdr:to>
    <xdr:sp macro="" textlink="">
      <xdr:nvSpPr>
        <xdr:cNvPr id="465" name="楕円 464">
          <a:extLst>
            <a:ext uri="{FF2B5EF4-FFF2-40B4-BE49-F238E27FC236}">
              <a16:creationId xmlns:a16="http://schemas.microsoft.com/office/drawing/2014/main" id="{5EB23AD0-BD12-47A0-9B99-1A0BE0E18896}"/>
            </a:ext>
          </a:extLst>
        </xdr:cNvPr>
        <xdr:cNvSpPr/>
      </xdr:nvSpPr>
      <xdr:spPr>
        <a:xfrm>
          <a:off x="9401175" y="16413631"/>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82083</xdr:rowOff>
    </xdr:from>
    <xdr:ext cx="599010" cy="259045"/>
    <xdr:sp macro="" textlink="">
      <xdr:nvSpPr>
        <xdr:cNvPr id="466" name="【港湾・漁港】&#10;一人当たり有形固定資産（償却資産）額該当値テキスト">
          <a:extLst>
            <a:ext uri="{FF2B5EF4-FFF2-40B4-BE49-F238E27FC236}">
              <a16:creationId xmlns:a16="http://schemas.microsoft.com/office/drawing/2014/main" id="{8077DB40-EB3D-4DD5-83A8-307FDDF915AB}"/>
            </a:ext>
          </a:extLst>
        </xdr:cNvPr>
        <xdr:cNvSpPr txBox="1"/>
      </xdr:nvSpPr>
      <xdr:spPr>
        <a:xfrm>
          <a:off x="9467850" y="1627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62196</xdr:rowOff>
    </xdr:from>
    <xdr:to>
      <xdr:col>50</xdr:col>
      <xdr:colOff>165100</xdr:colOff>
      <xdr:row>101</xdr:row>
      <xdr:rowOff>163796</xdr:rowOff>
    </xdr:to>
    <xdr:sp macro="" textlink="">
      <xdr:nvSpPr>
        <xdr:cNvPr id="467" name="楕円 466">
          <a:extLst>
            <a:ext uri="{FF2B5EF4-FFF2-40B4-BE49-F238E27FC236}">
              <a16:creationId xmlns:a16="http://schemas.microsoft.com/office/drawing/2014/main" id="{070BEF6B-23A5-4394-B090-5282588691F5}"/>
            </a:ext>
          </a:extLst>
        </xdr:cNvPr>
        <xdr:cNvSpPr/>
      </xdr:nvSpPr>
      <xdr:spPr>
        <a:xfrm>
          <a:off x="8639175" y="1641979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110006</xdr:rowOff>
    </xdr:from>
    <xdr:to>
      <xdr:col>55</xdr:col>
      <xdr:colOff>0</xdr:colOff>
      <xdr:row>101</xdr:row>
      <xdr:rowOff>112996</xdr:rowOff>
    </xdr:to>
    <xdr:cxnSp macro="">
      <xdr:nvCxnSpPr>
        <xdr:cNvPr id="468" name="直線コネクタ 467">
          <a:extLst>
            <a:ext uri="{FF2B5EF4-FFF2-40B4-BE49-F238E27FC236}">
              <a16:creationId xmlns:a16="http://schemas.microsoft.com/office/drawing/2014/main" id="{A934DF55-D609-4C9A-9566-822E106C095E}"/>
            </a:ext>
          </a:extLst>
        </xdr:cNvPr>
        <xdr:cNvCxnSpPr/>
      </xdr:nvCxnSpPr>
      <xdr:spPr>
        <a:xfrm flipV="1">
          <a:off x="8686800" y="16461256"/>
          <a:ext cx="742950" cy="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58300</xdr:rowOff>
    </xdr:from>
    <xdr:to>
      <xdr:col>46</xdr:col>
      <xdr:colOff>38100</xdr:colOff>
      <xdr:row>101</xdr:row>
      <xdr:rowOff>159900</xdr:rowOff>
    </xdr:to>
    <xdr:sp macro="" textlink="">
      <xdr:nvSpPr>
        <xdr:cNvPr id="469" name="楕円 468">
          <a:extLst>
            <a:ext uri="{FF2B5EF4-FFF2-40B4-BE49-F238E27FC236}">
              <a16:creationId xmlns:a16="http://schemas.microsoft.com/office/drawing/2014/main" id="{E571EA9C-9BFD-4316-88CA-8F24F27263DB}"/>
            </a:ext>
          </a:extLst>
        </xdr:cNvPr>
        <xdr:cNvSpPr/>
      </xdr:nvSpPr>
      <xdr:spPr>
        <a:xfrm>
          <a:off x="7839075" y="164127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109100</xdr:rowOff>
    </xdr:from>
    <xdr:to>
      <xdr:col>50</xdr:col>
      <xdr:colOff>114300</xdr:colOff>
      <xdr:row>101</xdr:row>
      <xdr:rowOff>112996</xdr:rowOff>
    </xdr:to>
    <xdr:cxnSp macro="">
      <xdr:nvCxnSpPr>
        <xdr:cNvPr id="470" name="直線コネクタ 469">
          <a:extLst>
            <a:ext uri="{FF2B5EF4-FFF2-40B4-BE49-F238E27FC236}">
              <a16:creationId xmlns:a16="http://schemas.microsoft.com/office/drawing/2014/main" id="{EF825301-012F-4F05-B6B4-33B4AD2221D6}"/>
            </a:ext>
          </a:extLst>
        </xdr:cNvPr>
        <xdr:cNvCxnSpPr/>
      </xdr:nvCxnSpPr>
      <xdr:spPr>
        <a:xfrm>
          <a:off x="7886700" y="16460350"/>
          <a:ext cx="8001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51972</xdr:rowOff>
    </xdr:from>
    <xdr:to>
      <xdr:col>41</xdr:col>
      <xdr:colOff>101600</xdr:colOff>
      <xdr:row>101</xdr:row>
      <xdr:rowOff>153572</xdr:rowOff>
    </xdr:to>
    <xdr:sp macro="" textlink="">
      <xdr:nvSpPr>
        <xdr:cNvPr id="471" name="楕円 470">
          <a:extLst>
            <a:ext uri="{FF2B5EF4-FFF2-40B4-BE49-F238E27FC236}">
              <a16:creationId xmlns:a16="http://schemas.microsoft.com/office/drawing/2014/main" id="{248B8EC7-02C1-4E7E-BEE7-69559DD5F7AC}"/>
            </a:ext>
          </a:extLst>
        </xdr:cNvPr>
        <xdr:cNvSpPr/>
      </xdr:nvSpPr>
      <xdr:spPr>
        <a:xfrm>
          <a:off x="7029450" y="1640322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102772</xdr:rowOff>
    </xdr:from>
    <xdr:to>
      <xdr:col>45</xdr:col>
      <xdr:colOff>177800</xdr:colOff>
      <xdr:row>101</xdr:row>
      <xdr:rowOff>109100</xdr:rowOff>
    </xdr:to>
    <xdr:cxnSp macro="">
      <xdr:nvCxnSpPr>
        <xdr:cNvPr id="472" name="直線コネクタ 471">
          <a:extLst>
            <a:ext uri="{FF2B5EF4-FFF2-40B4-BE49-F238E27FC236}">
              <a16:creationId xmlns:a16="http://schemas.microsoft.com/office/drawing/2014/main" id="{6269D022-5DF0-4080-902D-CBBD8B5ECDF6}"/>
            </a:ext>
          </a:extLst>
        </xdr:cNvPr>
        <xdr:cNvCxnSpPr/>
      </xdr:nvCxnSpPr>
      <xdr:spPr>
        <a:xfrm>
          <a:off x="7077075" y="1646037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48416</xdr:rowOff>
    </xdr:from>
    <xdr:to>
      <xdr:col>36</xdr:col>
      <xdr:colOff>165100</xdr:colOff>
      <xdr:row>101</xdr:row>
      <xdr:rowOff>150016</xdr:rowOff>
    </xdr:to>
    <xdr:sp macro="" textlink="">
      <xdr:nvSpPr>
        <xdr:cNvPr id="473" name="楕円 472">
          <a:extLst>
            <a:ext uri="{FF2B5EF4-FFF2-40B4-BE49-F238E27FC236}">
              <a16:creationId xmlns:a16="http://schemas.microsoft.com/office/drawing/2014/main" id="{0A46E2D3-CC60-4904-AC22-90B670B2A8F6}"/>
            </a:ext>
          </a:extLst>
        </xdr:cNvPr>
        <xdr:cNvSpPr/>
      </xdr:nvSpPr>
      <xdr:spPr>
        <a:xfrm>
          <a:off x="6238875" y="1639966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99216</xdr:rowOff>
    </xdr:from>
    <xdr:to>
      <xdr:col>41</xdr:col>
      <xdr:colOff>50800</xdr:colOff>
      <xdr:row>101</xdr:row>
      <xdr:rowOff>102772</xdr:rowOff>
    </xdr:to>
    <xdr:cxnSp macro="">
      <xdr:nvCxnSpPr>
        <xdr:cNvPr id="474" name="直線コネクタ 473">
          <a:extLst>
            <a:ext uri="{FF2B5EF4-FFF2-40B4-BE49-F238E27FC236}">
              <a16:creationId xmlns:a16="http://schemas.microsoft.com/office/drawing/2014/main" id="{FF6C8584-7AC9-4B30-99EA-AF2BBCF2EC19}"/>
            </a:ext>
          </a:extLst>
        </xdr:cNvPr>
        <xdr:cNvCxnSpPr/>
      </xdr:nvCxnSpPr>
      <xdr:spPr>
        <a:xfrm>
          <a:off x="6286500" y="16456816"/>
          <a:ext cx="790575"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154274</xdr:rowOff>
    </xdr:from>
    <xdr:ext cx="534377" cy="259045"/>
    <xdr:sp macro="" textlink="">
      <xdr:nvSpPr>
        <xdr:cNvPr id="475" name="n_1aveValue【港湾・漁港】&#10;一人当たり有形固定資産（償却資産）額">
          <a:extLst>
            <a:ext uri="{FF2B5EF4-FFF2-40B4-BE49-F238E27FC236}">
              <a16:creationId xmlns:a16="http://schemas.microsoft.com/office/drawing/2014/main" id="{E3FFBFDF-203F-4FA9-9718-264B2C864C50}"/>
            </a:ext>
          </a:extLst>
        </xdr:cNvPr>
        <xdr:cNvSpPr txBox="1"/>
      </xdr:nvSpPr>
      <xdr:spPr>
        <a:xfrm>
          <a:off x="8429136" y="16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152299</xdr:rowOff>
    </xdr:from>
    <xdr:ext cx="534377" cy="259045"/>
    <xdr:sp macro="" textlink="">
      <xdr:nvSpPr>
        <xdr:cNvPr id="476" name="n_2aveValue【港湾・漁港】&#10;一人当たり有形固定資産（償却資産）額">
          <a:extLst>
            <a:ext uri="{FF2B5EF4-FFF2-40B4-BE49-F238E27FC236}">
              <a16:creationId xmlns:a16="http://schemas.microsoft.com/office/drawing/2014/main" id="{337F4A6B-D2B8-481E-8C34-57DDB65B3D12}"/>
            </a:ext>
          </a:extLst>
        </xdr:cNvPr>
        <xdr:cNvSpPr txBox="1"/>
      </xdr:nvSpPr>
      <xdr:spPr>
        <a:xfrm>
          <a:off x="764808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162000</xdr:rowOff>
    </xdr:from>
    <xdr:ext cx="534377" cy="259045"/>
    <xdr:sp macro="" textlink="">
      <xdr:nvSpPr>
        <xdr:cNvPr id="477" name="n_3aveValue【港湾・漁港】&#10;一人当たり有形固定資産（償却資産）額">
          <a:extLst>
            <a:ext uri="{FF2B5EF4-FFF2-40B4-BE49-F238E27FC236}">
              <a16:creationId xmlns:a16="http://schemas.microsoft.com/office/drawing/2014/main" id="{EE153EDC-1E79-437D-81D2-1285B9B9FDEC}"/>
            </a:ext>
          </a:extLst>
        </xdr:cNvPr>
        <xdr:cNvSpPr txBox="1"/>
      </xdr:nvSpPr>
      <xdr:spPr>
        <a:xfrm>
          <a:off x="68479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165657</xdr:rowOff>
    </xdr:from>
    <xdr:ext cx="534377" cy="259045"/>
    <xdr:sp macro="" textlink="">
      <xdr:nvSpPr>
        <xdr:cNvPr id="478" name="n_4aveValue【港湾・漁港】&#10;一人当たり有形固定資産（償却資産）額">
          <a:extLst>
            <a:ext uri="{FF2B5EF4-FFF2-40B4-BE49-F238E27FC236}">
              <a16:creationId xmlns:a16="http://schemas.microsoft.com/office/drawing/2014/main" id="{2E55BD76-A62D-4A17-9BDF-FC1912E3376B}"/>
            </a:ext>
          </a:extLst>
        </xdr:cNvPr>
        <xdr:cNvSpPr txBox="1"/>
      </xdr:nvSpPr>
      <xdr:spPr>
        <a:xfrm>
          <a:off x="6038361"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8873</xdr:rowOff>
    </xdr:from>
    <xdr:ext cx="599010" cy="259045"/>
    <xdr:sp macro="" textlink="">
      <xdr:nvSpPr>
        <xdr:cNvPr id="479" name="n_1mainValue【港湾・漁港】&#10;一人当たり有形固定資産（償却資産）額">
          <a:extLst>
            <a:ext uri="{FF2B5EF4-FFF2-40B4-BE49-F238E27FC236}">
              <a16:creationId xmlns:a16="http://schemas.microsoft.com/office/drawing/2014/main" id="{6C8CAD94-390D-42EB-A03B-CB13DCDDCC41}"/>
            </a:ext>
          </a:extLst>
        </xdr:cNvPr>
        <xdr:cNvSpPr txBox="1"/>
      </xdr:nvSpPr>
      <xdr:spPr>
        <a:xfrm>
          <a:off x="8399995" y="1620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4977</xdr:rowOff>
    </xdr:from>
    <xdr:ext cx="599010" cy="259045"/>
    <xdr:sp macro="" textlink="">
      <xdr:nvSpPr>
        <xdr:cNvPr id="480" name="n_2mainValue【港湾・漁港】&#10;一人当たり有形固定資産（償却資産）額">
          <a:extLst>
            <a:ext uri="{FF2B5EF4-FFF2-40B4-BE49-F238E27FC236}">
              <a16:creationId xmlns:a16="http://schemas.microsoft.com/office/drawing/2014/main" id="{B135B229-C66C-4056-8A25-9B3DD1DD8912}"/>
            </a:ext>
          </a:extLst>
        </xdr:cNvPr>
        <xdr:cNvSpPr txBox="1"/>
      </xdr:nvSpPr>
      <xdr:spPr>
        <a:xfrm>
          <a:off x="7609420" y="1620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170099</xdr:rowOff>
    </xdr:from>
    <xdr:ext cx="599010" cy="259045"/>
    <xdr:sp macro="" textlink="">
      <xdr:nvSpPr>
        <xdr:cNvPr id="481" name="n_3mainValue【港湾・漁港】&#10;一人当たり有形固定資産（償却資産）額">
          <a:extLst>
            <a:ext uri="{FF2B5EF4-FFF2-40B4-BE49-F238E27FC236}">
              <a16:creationId xmlns:a16="http://schemas.microsoft.com/office/drawing/2014/main" id="{89272375-6246-457F-A4F4-24DC71698D43}"/>
            </a:ext>
          </a:extLst>
        </xdr:cNvPr>
        <xdr:cNvSpPr txBox="1"/>
      </xdr:nvSpPr>
      <xdr:spPr>
        <a:xfrm>
          <a:off x="6818845" y="1619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166543</xdr:rowOff>
    </xdr:from>
    <xdr:ext cx="599010" cy="259045"/>
    <xdr:sp macro="" textlink="">
      <xdr:nvSpPr>
        <xdr:cNvPr id="482" name="n_4mainValue【港湾・漁港】&#10;一人当たり有形固定資産（償却資産）額">
          <a:extLst>
            <a:ext uri="{FF2B5EF4-FFF2-40B4-BE49-F238E27FC236}">
              <a16:creationId xmlns:a16="http://schemas.microsoft.com/office/drawing/2014/main" id="{FC7476D8-1DA4-457F-8F77-4F2812E8A36E}"/>
            </a:ext>
          </a:extLst>
        </xdr:cNvPr>
        <xdr:cNvSpPr txBox="1"/>
      </xdr:nvSpPr>
      <xdr:spPr>
        <a:xfrm>
          <a:off x="6009220" y="1619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3" name="正方形/長方形 482">
          <a:extLst>
            <a:ext uri="{FF2B5EF4-FFF2-40B4-BE49-F238E27FC236}">
              <a16:creationId xmlns:a16="http://schemas.microsoft.com/office/drawing/2014/main" id="{1B9ED6B6-C00B-4ACE-8531-8FA2655FB9B4}"/>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4" name="正方形/長方形 483">
          <a:extLst>
            <a:ext uri="{FF2B5EF4-FFF2-40B4-BE49-F238E27FC236}">
              <a16:creationId xmlns:a16="http://schemas.microsoft.com/office/drawing/2014/main" id="{CF5CC075-D790-423B-B1E1-83F51445B444}"/>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5" name="正方形/長方形 484">
          <a:extLst>
            <a:ext uri="{FF2B5EF4-FFF2-40B4-BE49-F238E27FC236}">
              <a16:creationId xmlns:a16="http://schemas.microsoft.com/office/drawing/2014/main" id="{B8595468-8EB3-4FAC-92BB-B532E429C0A1}"/>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6" name="正方形/長方形 485">
          <a:extLst>
            <a:ext uri="{FF2B5EF4-FFF2-40B4-BE49-F238E27FC236}">
              <a16:creationId xmlns:a16="http://schemas.microsoft.com/office/drawing/2014/main" id="{1FBEC56F-662B-4DB0-9968-9BCF5203BBC7}"/>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7" name="正方形/長方形 486">
          <a:extLst>
            <a:ext uri="{FF2B5EF4-FFF2-40B4-BE49-F238E27FC236}">
              <a16:creationId xmlns:a16="http://schemas.microsoft.com/office/drawing/2014/main" id="{326D75C8-3D7C-48D6-B046-E1F552276276}"/>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8" name="正方形/長方形 487">
          <a:extLst>
            <a:ext uri="{FF2B5EF4-FFF2-40B4-BE49-F238E27FC236}">
              <a16:creationId xmlns:a16="http://schemas.microsoft.com/office/drawing/2014/main" id="{F2F1A512-C972-4EFE-B024-8C9758231FBB}"/>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9" name="正方形/長方形 488">
          <a:extLst>
            <a:ext uri="{FF2B5EF4-FFF2-40B4-BE49-F238E27FC236}">
              <a16:creationId xmlns:a16="http://schemas.microsoft.com/office/drawing/2014/main" id="{20AC9204-52E4-4F93-809D-1771CA1BD5E2}"/>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0" name="正方形/長方形 489">
          <a:extLst>
            <a:ext uri="{FF2B5EF4-FFF2-40B4-BE49-F238E27FC236}">
              <a16:creationId xmlns:a16="http://schemas.microsoft.com/office/drawing/2014/main" id="{8CC33BA4-C07F-40F5-8F9C-65F8116FDDE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1" name="テキスト ボックス 490">
          <a:extLst>
            <a:ext uri="{FF2B5EF4-FFF2-40B4-BE49-F238E27FC236}">
              <a16:creationId xmlns:a16="http://schemas.microsoft.com/office/drawing/2014/main" id="{C660EB00-7566-4A6F-AA9E-77129E4652C9}"/>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2" name="直線コネクタ 491">
          <a:extLst>
            <a:ext uri="{FF2B5EF4-FFF2-40B4-BE49-F238E27FC236}">
              <a16:creationId xmlns:a16="http://schemas.microsoft.com/office/drawing/2014/main" id="{C0C8EADB-3987-4F8C-A331-7321F7BCC5A9}"/>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3" name="テキスト ボックス 492">
          <a:extLst>
            <a:ext uri="{FF2B5EF4-FFF2-40B4-BE49-F238E27FC236}">
              <a16:creationId xmlns:a16="http://schemas.microsoft.com/office/drawing/2014/main" id="{BA527A11-045D-4CF4-9C00-E11D9E99FBAC}"/>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4" name="直線コネクタ 493">
          <a:extLst>
            <a:ext uri="{FF2B5EF4-FFF2-40B4-BE49-F238E27FC236}">
              <a16:creationId xmlns:a16="http://schemas.microsoft.com/office/drawing/2014/main" id="{05C424C5-92B7-4769-8EAF-7B4438B11236}"/>
            </a:ext>
          </a:extLst>
        </xdr:cNvPr>
        <xdr:cNvCxnSpPr/>
      </xdr:nvCxnSpPr>
      <xdr:spPr>
        <a:xfrm>
          <a:off x="11210925" y="689337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5" name="テキスト ボックス 494">
          <a:extLst>
            <a:ext uri="{FF2B5EF4-FFF2-40B4-BE49-F238E27FC236}">
              <a16:creationId xmlns:a16="http://schemas.microsoft.com/office/drawing/2014/main" id="{4902B6FF-BA46-4048-A8A5-52AF7996A3A3}"/>
            </a:ext>
          </a:extLst>
        </xdr:cNvPr>
        <xdr:cNvSpPr txBox="1"/>
      </xdr:nvSpPr>
      <xdr:spPr>
        <a:xfrm>
          <a:off x="10845966" y="67638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6" name="直線コネクタ 495">
          <a:extLst>
            <a:ext uri="{FF2B5EF4-FFF2-40B4-BE49-F238E27FC236}">
              <a16:creationId xmlns:a16="http://schemas.microsoft.com/office/drawing/2014/main" id="{EDBFBFD0-1B2D-46AF-BE1C-0B1DEBBE7E55}"/>
            </a:ext>
          </a:extLst>
        </xdr:cNvPr>
        <xdr:cNvCxnSpPr/>
      </xdr:nvCxnSpPr>
      <xdr:spPr>
        <a:xfrm>
          <a:off x="11210925" y="65826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7" name="テキスト ボックス 496">
          <a:extLst>
            <a:ext uri="{FF2B5EF4-FFF2-40B4-BE49-F238E27FC236}">
              <a16:creationId xmlns:a16="http://schemas.microsoft.com/office/drawing/2014/main" id="{0E1963DA-BDC8-4036-BB90-2C936699EF9B}"/>
            </a:ext>
          </a:extLst>
        </xdr:cNvPr>
        <xdr:cNvSpPr txBox="1"/>
      </xdr:nvSpPr>
      <xdr:spPr>
        <a:xfrm>
          <a:off x="10845966" y="6456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8" name="直線コネクタ 497">
          <a:extLst>
            <a:ext uri="{FF2B5EF4-FFF2-40B4-BE49-F238E27FC236}">
              <a16:creationId xmlns:a16="http://schemas.microsoft.com/office/drawing/2014/main" id="{8D028D12-0E40-4A7D-994C-15ACDF4AAAC9}"/>
            </a:ext>
          </a:extLst>
        </xdr:cNvPr>
        <xdr:cNvCxnSpPr/>
      </xdr:nvCxnSpPr>
      <xdr:spPr>
        <a:xfrm>
          <a:off x="11210925" y="627516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9" name="テキスト ボックス 498">
          <a:extLst>
            <a:ext uri="{FF2B5EF4-FFF2-40B4-BE49-F238E27FC236}">
              <a16:creationId xmlns:a16="http://schemas.microsoft.com/office/drawing/2014/main" id="{1769CE74-6ECC-4013-84D3-6BC9192AF372}"/>
            </a:ext>
          </a:extLst>
        </xdr:cNvPr>
        <xdr:cNvSpPr txBox="1"/>
      </xdr:nvSpPr>
      <xdr:spPr>
        <a:xfrm>
          <a:off x="10845966" y="61456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0" name="直線コネクタ 499">
          <a:extLst>
            <a:ext uri="{FF2B5EF4-FFF2-40B4-BE49-F238E27FC236}">
              <a16:creationId xmlns:a16="http://schemas.microsoft.com/office/drawing/2014/main" id="{E321C1C3-AC3F-429D-9A51-8DFC87E0C91D}"/>
            </a:ext>
          </a:extLst>
        </xdr:cNvPr>
        <xdr:cNvCxnSpPr/>
      </xdr:nvCxnSpPr>
      <xdr:spPr>
        <a:xfrm>
          <a:off x="11210925" y="59739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1" name="テキスト ボックス 500">
          <a:extLst>
            <a:ext uri="{FF2B5EF4-FFF2-40B4-BE49-F238E27FC236}">
              <a16:creationId xmlns:a16="http://schemas.microsoft.com/office/drawing/2014/main" id="{F64828EA-5F9D-41E7-9C5C-C833D4DD9C4E}"/>
            </a:ext>
          </a:extLst>
        </xdr:cNvPr>
        <xdr:cNvSpPr txBox="1"/>
      </xdr:nvSpPr>
      <xdr:spPr>
        <a:xfrm>
          <a:off x="10845966" y="58285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2" name="直線コネクタ 501">
          <a:extLst>
            <a:ext uri="{FF2B5EF4-FFF2-40B4-BE49-F238E27FC236}">
              <a16:creationId xmlns:a16="http://schemas.microsoft.com/office/drawing/2014/main" id="{25DE95FB-689D-4472-BBE3-EF0BCAA323CB}"/>
            </a:ext>
          </a:extLst>
        </xdr:cNvPr>
        <xdr:cNvCxnSpPr/>
      </xdr:nvCxnSpPr>
      <xdr:spPr>
        <a:xfrm>
          <a:off x="11210925" y="56664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3" name="テキスト ボックス 502">
          <a:extLst>
            <a:ext uri="{FF2B5EF4-FFF2-40B4-BE49-F238E27FC236}">
              <a16:creationId xmlns:a16="http://schemas.microsoft.com/office/drawing/2014/main" id="{1AD2D68D-2355-4746-B4E6-EBF98CBBE9D2}"/>
            </a:ext>
          </a:extLst>
        </xdr:cNvPr>
        <xdr:cNvSpPr txBox="1"/>
      </xdr:nvSpPr>
      <xdr:spPr>
        <a:xfrm>
          <a:off x="10845966" y="55178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4" name="直線コネクタ 503">
          <a:extLst>
            <a:ext uri="{FF2B5EF4-FFF2-40B4-BE49-F238E27FC236}">
              <a16:creationId xmlns:a16="http://schemas.microsoft.com/office/drawing/2014/main" id="{D7B2683B-6B53-498B-A6EB-69F4486AE437}"/>
            </a:ext>
          </a:extLst>
        </xdr:cNvPr>
        <xdr:cNvCxnSpPr/>
      </xdr:nvCxnSpPr>
      <xdr:spPr>
        <a:xfrm>
          <a:off x="11210925" y="534624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5" name="テキスト ボックス 504">
          <a:extLst>
            <a:ext uri="{FF2B5EF4-FFF2-40B4-BE49-F238E27FC236}">
              <a16:creationId xmlns:a16="http://schemas.microsoft.com/office/drawing/2014/main" id="{DBAA5A64-5D38-4BCA-9A80-CBCBB1908028}"/>
            </a:ext>
          </a:extLst>
        </xdr:cNvPr>
        <xdr:cNvSpPr txBox="1"/>
      </xdr:nvSpPr>
      <xdr:spPr>
        <a:xfrm>
          <a:off x="10845966" y="52103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D2DA6F52-3F17-493E-832D-1B957820DC45}"/>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34314265-2463-43B4-8838-455665BE69F5}"/>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886BC3BE-BCAB-4C1F-8275-1763FC839CC4}"/>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1089</xdr:rowOff>
    </xdr:from>
    <xdr:to>
      <xdr:col>85</xdr:col>
      <xdr:colOff>126364</xdr:colOff>
      <xdr:row>41</xdr:row>
      <xdr:rowOff>97427</xdr:rowOff>
    </xdr:to>
    <xdr:cxnSp macro="">
      <xdr:nvCxnSpPr>
        <xdr:cNvPr id="509" name="直線コネクタ 508">
          <a:extLst>
            <a:ext uri="{FF2B5EF4-FFF2-40B4-BE49-F238E27FC236}">
              <a16:creationId xmlns:a16="http://schemas.microsoft.com/office/drawing/2014/main" id="{84A8CD8D-E288-42FF-880D-E4AFFC5B301F}"/>
            </a:ext>
          </a:extLst>
        </xdr:cNvPr>
        <xdr:cNvCxnSpPr/>
      </xdr:nvCxnSpPr>
      <xdr:spPr>
        <a:xfrm flipV="1">
          <a:off x="14696439" y="5506539"/>
          <a:ext cx="0" cy="1229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101254</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66145DBD-FD06-4C43-9FE9-7F5C0C9DCB88}"/>
            </a:ext>
          </a:extLst>
        </xdr:cNvPr>
        <xdr:cNvSpPr txBox="1"/>
      </xdr:nvSpPr>
      <xdr:spPr>
        <a:xfrm>
          <a:off x="14735175" y="6743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97427</xdr:rowOff>
    </xdr:from>
    <xdr:to>
      <xdr:col>86</xdr:col>
      <xdr:colOff>25400</xdr:colOff>
      <xdr:row>41</xdr:row>
      <xdr:rowOff>97427</xdr:rowOff>
    </xdr:to>
    <xdr:cxnSp macro="">
      <xdr:nvCxnSpPr>
        <xdr:cNvPr id="511" name="直線コネクタ 510">
          <a:extLst>
            <a:ext uri="{FF2B5EF4-FFF2-40B4-BE49-F238E27FC236}">
              <a16:creationId xmlns:a16="http://schemas.microsoft.com/office/drawing/2014/main" id="{17DBAFB2-BD63-49DE-B3DB-5C8C6C9A4FFE}"/>
            </a:ext>
          </a:extLst>
        </xdr:cNvPr>
        <xdr:cNvCxnSpPr/>
      </xdr:nvCxnSpPr>
      <xdr:spPr>
        <a:xfrm>
          <a:off x="14611350" y="67363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119216</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7E5066F1-53A8-4C95-9BD7-0D85DA3DD49F}"/>
            </a:ext>
          </a:extLst>
        </xdr:cNvPr>
        <xdr:cNvSpPr txBox="1"/>
      </xdr:nvSpPr>
      <xdr:spPr>
        <a:xfrm>
          <a:off x="14735175" y="530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1089</xdr:rowOff>
    </xdr:from>
    <xdr:to>
      <xdr:col>86</xdr:col>
      <xdr:colOff>25400</xdr:colOff>
      <xdr:row>34</xdr:row>
      <xdr:rowOff>1089</xdr:rowOff>
    </xdr:to>
    <xdr:cxnSp macro="">
      <xdr:nvCxnSpPr>
        <xdr:cNvPr id="513" name="直線コネクタ 512">
          <a:extLst>
            <a:ext uri="{FF2B5EF4-FFF2-40B4-BE49-F238E27FC236}">
              <a16:creationId xmlns:a16="http://schemas.microsoft.com/office/drawing/2014/main" id="{B1690B42-D73F-431D-8511-B2EE503080AF}"/>
            </a:ext>
          </a:extLst>
        </xdr:cNvPr>
        <xdr:cNvCxnSpPr/>
      </xdr:nvCxnSpPr>
      <xdr:spPr>
        <a:xfrm>
          <a:off x="14611350" y="55065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84200</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37F692CD-A88F-457F-91EF-7C4265F88C4B}"/>
            </a:ext>
          </a:extLst>
        </xdr:cNvPr>
        <xdr:cNvSpPr txBox="1"/>
      </xdr:nvSpPr>
      <xdr:spPr>
        <a:xfrm>
          <a:off x="14735175" y="60786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61323</xdr:rowOff>
    </xdr:from>
    <xdr:to>
      <xdr:col>85</xdr:col>
      <xdr:colOff>177800</xdr:colOff>
      <xdr:row>38</xdr:row>
      <xdr:rowOff>162923</xdr:rowOff>
    </xdr:to>
    <xdr:sp macro="" textlink="">
      <xdr:nvSpPr>
        <xdr:cNvPr id="515" name="フローチャート: 判断 514">
          <a:extLst>
            <a:ext uri="{FF2B5EF4-FFF2-40B4-BE49-F238E27FC236}">
              <a16:creationId xmlns:a16="http://schemas.microsoft.com/office/drawing/2014/main" id="{C97147F9-D424-4CF1-94DD-7C6C04E2CE8B}"/>
            </a:ext>
          </a:extLst>
        </xdr:cNvPr>
        <xdr:cNvSpPr/>
      </xdr:nvSpPr>
      <xdr:spPr>
        <a:xfrm>
          <a:off x="14649450" y="62176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44994</xdr:rowOff>
    </xdr:from>
    <xdr:to>
      <xdr:col>81</xdr:col>
      <xdr:colOff>101600</xdr:colOff>
      <xdr:row>38</xdr:row>
      <xdr:rowOff>146594</xdr:rowOff>
    </xdr:to>
    <xdr:sp macro="" textlink="">
      <xdr:nvSpPr>
        <xdr:cNvPr id="516" name="フローチャート: 判断 515">
          <a:extLst>
            <a:ext uri="{FF2B5EF4-FFF2-40B4-BE49-F238E27FC236}">
              <a16:creationId xmlns:a16="http://schemas.microsoft.com/office/drawing/2014/main" id="{9177D478-FA17-4D3B-BDE7-539A65AE5AFF}"/>
            </a:ext>
          </a:extLst>
        </xdr:cNvPr>
        <xdr:cNvSpPr/>
      </xdr:nvSpPr>
      <xdr:spPr>
        <a:xfrm>
          <a:off x="138874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97246</xdr:rowOff>
    </xdr:from>
    <xdr:to>
      <xdr:col>76</xdr:col>
      <xdr:colOff>165100</xdr:colOff>
      <xdr:row>39</xdr:row>
      <xdr:rowOff>27396</xdr:rowOff>
    </xdr:to>
    <xdr:sp macro="" textlink="">
      <xdr:nvSpPr>
        <xdr:cNvPr id="517" name="フローチャート: 判断 516">
          <a:extLst>
            <a:ext uri="{FF2B5EF4-FFF2-40B4-BE49-F238E27FC236}">
              <a16:creationId xmlns:a16="http://schemas.microsoft.com/office/drawing/2014/main" id="{C25A1B67-CBD8-46A0-88C7-BF5E67277852}"/>
            </a:ext>
          </a:extLst>
        </xdr:cNvPr>
        <xdr:cNvSpPr/>
      </xdr:nvSpPr>
      <xdr:spPr>
        <a:xfrm>
          <a:off x="13096875" y="6250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18" name="フローチャート: 判断 517">
          <a:extLst>
            <a:ext uri="{FF2B5EF4-FFF2-40B4-BE49-F238E27FC236}">
              <a16:creationId xmlns:a16="http://schemas.microsoft.com/office/drawing/2014/main" id="{62DA4124-07BB-4E38-812B-336D8018267B}"/>
            </a:ext>
          </a:extLst>
        </xdr:cNvPr>
        <xdr:cNvSpPr/>
      </xdr:nvSpPr>
      <xdr:spPr>
        <a:xfrm>
          <a:off x="12296775" y="622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19" name="フローチャート: 判断 518">
          <a:extLst>
            <a:ext uri="{FF2B5EF4-FFF2-40B4-BE49-F238E27FC236}">
              <a16:creationId xmlns:a16="http://schemas.microsoft.com/office/drawing/2014/main" id="{5ECD8519-0980-480B-A4E3-F048D888B7CB}"/>
            </a:ext>
          </a:extLst>
        </xdr:cNvPr>
        <xdr:cNvSpPr/>
      </xdr:nvSpPr>
      <xdr:spPr>
        <a:xfrm>
          <a:off x="11487150" y="620131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3176679-1738-44A0-9CAE-7054D31368EC}"/>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375AF284-9CBD-41A9-A3C0-84D5A85379B6}"/>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FB87FD97-0817-4212-BAC6-81057A05F4D4}"/>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DDD6C73-8448-420B-BEF6-599BE5DB2139}"/>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848D91E0-F354-4FA4-8FA2-3A7C6B4C3695}"/>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156028</xdr:rowOff>
    </xdr:from>
    <xdr:to>
      <xdr:col>85</xdr:col>
      <xdr:colOff>177800</xdr:colOff>
      <xdr:row>39</xdr:row>
      <xdr:rowOff>86178</xdr:rowOff>
    </xdr:to>
    <xdr:sp macro="" textlink="">
      <xdr:nvSpPr>
        <xdr:cNvPr id="525" name="楕円 524">
          <a:extLst>
            <a:ext uri="{FF2B5EF4-FFF2-40B4-BE49-F238E27FC236}">
              <a16:creationId xmlns:a16="http://schemas.microsoft.com/office/drawing/2014/main" id="{DEA16539-522B-4AE2-A44D-2B29BB4E5246}"/>
            </a:ext>
          </a:extLst>
        </xdr:cNvPr>
        <xdr:cNvSpPr/>
      </xdr:nvSpPr>
      <xdr:spPr>
        <a:xfrm>
          <a:off x="14649450" y="631235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134455</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B3800E96-95EA-4F26-93BB-1C1A67ACB3AD}"/>
            </a:ext>
          </a:extLst>
        </xdr:cNvPr>
        <xdr:cNvSpPr txBox="1"/>
      </xdr:nvSpPr>
      <xdr:spPr>
        <a:xfrm>
          <a:off x="14735175" y="6287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87449</xdr:rowOff>
    </xdr:from>
    <xdr:to>
      <xdr:col>81</xdr:col>
      <xdr:colOff>101600</xdr:colOff>
      <xdr:row>39</xdr:row>
      <xdr:rowOff>17599</xdr:rowOff>
    </xdr:to>
    <xdr:sp macro="" textlink="">
      <xdr:nvSpPr>
        <xdr:cNvPr id="527" name="楕円 526">
          <a:extLst>
            <a:ext uri="{FF2B5EF4-FFF2-40B4-BE49-F238E27FC236}">
              <a16:creationId xmlns:a16="http://schemas.microsoft.com/office/drawing/2014/main" id="{2AC7A040-3E8C-47AC-B37F-A185A2D361CB}"/>
            </a:ext>
          </a:extLst>
        </xdr:cNvPr>
        <xdr:cNvSpPr/>
      </xdr:nvSpPr>
      <xdr:spPr>
        <a:xfrm>
          <a:off x="13887450" y="623742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138249</xdr:rowOff>
    </xdr:from>
    <xdr:to>
      <xdr:col>85</xdr:col>
      <xdr:colOff>127000</xdr:colOff>
      <xdr:row>39</xdr:row>
      <xdr:rowOff>35378</xdr:rowOff>
    </xdr:to>
    <xdr:cxnSp macro="">
      <xdr:nvCxnSpPr>
        <xdr:cNvPr id="528" name="直線コネクタ 527">
          <a:extLst>
            <a:ext uri="{FF2B5EF4-FFF2-40B4-BE49-F238E27FC236}">
              <a16:creationId xmlns:a16="http://schemas.microsoft.com/office/drawing/2014/main" id="{91B7CB3B-D87D-43A1-B891-530BEC76D377}"/>
            </a:ext>
          </a:extLst>
        </xdr:cNvPr>
        <xdr:cNvCxnSpPr/>
      </xdr:nvCxnSpPr>
      <xdr:spPr>
        <a:xfrm>
          <a:off x="13935075" y="6294574"/>
          <a:ext cx="762000" cy="5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87449</xdr:rowOff>
    </xdr:from>
    <xdr:to>
      <xdr:col>76</xdr:col>
      <xdr:colOff>165100</xdr:colOff>
      <xdr:row>39</xdr:row>
      <xdr:rowOff>17599</xdr:rowOff>
    </xdr:to>
    <xdr:sp macro="" textlink="">
      <xdr:nvSpPr>
        <xdr:cNvPr id="529" name="楕円 528">
          <a:extLst>
            <a:ext uri="{FF2B5EF4-FFF2-40B4-BE49-F238E27FC236}">
              <a16:creationId xmlns:a16="http://schemas.microsoft.com/office/drawing/2014/main" id="{63542832-A91C-4592-AF19-C399E09E825D}"/>
            </a:ext>
          </a:extLst>
        </xdr:cNvPr>
        <xdr:cNvSpPr/>
      </xdr:nvSpPr>
      <xdr:spPr>
        <a:xfrm>
          <a:off x="13096875" y="62374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138249</xdr:rowOff>
    </xdr:from>
    <xdr:to>
      <xdr:col>81</xdr:col>
      <xdr:colOff>50800</xdr:colOff>
      <xdr:row>38</xdr:row>
      <xdr:rowOff>138249</xdr:rowOff>
    </xdr:to>
    <xdr:cxnSp macro="">
      <xdr:nvCxnSpPr>
        <xdr:cNvPr id="530" name="直線コネクタ 529">
          <a:extLst>
            <a:ext uri="{FF2B5EF4-FFF2-40B4-BE49-F238E27FC236}">
              <a16:creationId xmlns:a16="http://schemas.microsoft.com/office/drawing/2014/main" id="{1A6CA3AE-536E-4977-ADF0-77F78DC97DFE}"/>
            </a:ext>
          </a:extLst>
        </xdr:cNvPr>
        <xdr:cNvCxnSpPr/>
      </xdr:nvCxnSpPr>
      <xdr:spPr>
        <a:xfrm>
          <a:off x="13144500" y="6294574"/>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35197</xdr:rowOff>
    </xdr:from>
    <xdr:to>
      <xdr:col>72</xdr:col>
      <xdr:colOff>38100</xdr:colOff>
      <xdr:row>38</xdr:row>
      <xdr:rowOff>136797</xdr:rowOff>
    </xdr:to>
    <xdr:sp macro="" textlink="">
      <xdr:nvSpPr>
        <xdr:cNvPr id="531" name="楕円 530">
          <a:extLst>
            <a:ext uri="{FF2B5EF4-FFF2-40B4-BE49-F238E27FC236}">
              <a16:creationId xmlns:a16="http://schemas.microsoft.com/office/drawing/2014/main" id="{7947B680-13BA-4FC7-9270-E2FA1B5B0B72}"/>
            </a:ext>
          </a:extLst>
        </xdr:cNvPr>
        <xdr:cNvSpPr/>
      </xdr:nvSpPr>
      <xdr:spPr>
        <a:xfrm>
          <a:off x="12296775" y="618834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85997</xdr:rowOff>
    </xdr:from>
    <xdr:to>
      <xdr:col>76</xdr:col>
      <xdr:colOff>114300</xdr:colOff>
      <xdr:row>38</xdr:row>
      <xdr:rowOff>138249</xdr:rowOff>
    </xdr:to>
    <xdr:cxnSp macro="">
      <xdr:nvCxnSpPr>
        <xdr:cNvPr id="532" name="直線コネクタ 531">
          <a:extLst>
            <a:ext uri="{FF2B5EF4-FFF2-40B4-BE49-F238E27FC236}">
              <a16:creationId xmlns:a16="http://schemas.microsoft.com/office/drawing/2014/main" id="{D64971D9-75F3-4E2D-BB49-2B61F341A547}"/>
            </a:ext>
          </a:extLst>
        </xdr:cNvPr>
        <xdr:cNvCxnSpPr/>
      </xdr:nvCxnSpPr>
      <xdr:spPr>
        <a:xfrm>
          <a:off x="12344400" y="6235972"/>
          <a:ext cx="8001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533" name="楕円 532">
          <a:extLst>
            <a:ext uri="{FF2B5EF4-FFF2-40B4-BE49-F238E27FC236}">
              <a16:creationId xmlns:a16="http://schemas.microsoft.com/office/drawing/2014/main" id="{534D5829-98B2-4C3F-86FA-A7DDC864EA69}"/>
            </a:ext>
          </a:extLst>
        </xdr:cNvPr>
        <xdr:cNvSpPr/>
      </xdr:nvSpPr>
      <xdr:spPr>
        <a:xfrm>
          <a:off x="11487150" y="613591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85997</xdr:rowOff>
    </xdr:to>
    <xdr:cxnSp macro="">
      <xdr:nvCxnSpPr>
        <xdr:cNvPr id="534" name="直線コネクタ 533">
          <a:extLst>
            <a:ext uri="{FF2B5EF4-FFF2-40B4-BE49-F238E27FC236}">
              <a16:creationId xmlns:a16="http://schemas.microsoft.com/office/drawing/2014/main" id="{B45BA5DE-2B4D-4615-AD5F-85F6C3FE162A}"/>
            </a:ext>
          </a:extLst>
        </xdr:cNvPr>
        <xdr:cNvCxnSpPr/>
      </xdr:nvCxnSpPr>
      <xdr:spPr>
        <a:xfrm>
          <a:off x="11534775" y="6183540"/>
          <a:ext cx="809625"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163121</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146DD38E-08A5-4A62-91B0-B9ABDA8DBD58}"/>
            </a:ext>
          </a:extLst>
        </xdr:cNvPr>
        <xdr:cNvSpPr txBox="1"/>
      </xdr:nvSpPr>
      <xdr:spPr>
        <a:xfrm>
          <a:off x="13745219" y="5989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8583693-B1CC-4895-9C6F-9634406740A5}"/>
            </a:ext>
          </a:extLst>
        </xdr:cNvPr>
        <xdr:cNvSpPr txBox="1"/>
      </xdr:nvSpPr>
      <xdr:spPr>
        <a:xfrm>
          <a:off x="12964169" y="63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32DD3654-B275-4FEC-955B-AF8709034F81}"/>
            </a:ext>
          </a:extLst>
        </xdr:cNvPr>
        <xdr:cNvSpPr txBox="1"/>
      </xdr:nvSpPr>
      <xdr:spPr>
        <a:xfrm>
          <a:off x="12164069"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137721</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17B8757B-3F77-48E8-9F73-30DE846B9FB1}"/>
            </a:ext>
          </a:extLst>
        </xdr:cNvPr>
        <xdr:cNvSpPr txBox="1"/>
      </xdr:nvSpPr>
      <xdr:spPr>
        <a:xfrm>
          <a:off x="11354444" y="6294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8726</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F226E44C-2E62-4CC8-B078-E1FCE5C453FC}"/>
            </a:ext>
          </a:extLst>
        </xdr:cNvPr>
        <xdr:cNvSpPr txBox="1"/>
      </xdr:nvSpPr>
      <xdr:spPr>
        <a:xfrm>
          <a:off x="13745219" y="632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34126</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BACDB22A-F322-4D06-921A-7B3FBA5531B8}"/>
            </a:ext>
          </a:extLst>
        </xdr:cNvPr>
        <xdr:cNvSpPr txBox="1"/>
      </xdr:nvSpPr>
      <xdr:spPr>
        <a:xfrm>
          <a:off x="12964169" y="6022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153324</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1E0DD1E4-89F9-41EE-A9B1-23E68210944A}"/>
            </a:ext>
          </a:extLst>
        </xdr:cNvPr>
        <xdr:cNvSpPr txBox="1"/>
      </xdr:nvSpPr>
      <xdr:spPr>
        <a:xfrm>
          <a:off x="12164069"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389E6F16-BE7E-4B11-9801-9C290613AA8D}"/>
            </a:ext>
          </a:extLst>
        </xdr:cNvPr>
        <xdr:cNvSpPr txBox="1"/>
      </xdr:nvSpPr>
      <xdr:spPr>
        <a:xfrm>
          <a:off x="113544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4477FA9-E9A1-4A22-A33A-FC888A086D04}"/>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EE35D870-FF5C-4683-9059-2EB4414C6333}"/>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895C516B-A0A0-4E7B-9257-5FC5071E496A}"/>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29B8673-C4CA-4A32-8F07-9772819E3BA5}"/>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9DC19603-D636-490A-9817-DC5697B08678}"/>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38019626-9261-4CFF-8D30-D06FAAB58F56}"/>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4B030A9A-A4F9-4CB3-9D93-8F7178E775A6}"/>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B159AAD3-A015-4FCA-8869-09F694AA92EE}"/>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74ABBAE6-8E3F-4D6E-9A20-DD5E7F9D8E2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6EE2754C-C83B-4A30-AAA8-8800D9497B27}"/>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3" name="直線コネクタ 552">
          <a:extLst>
            <a:ext uri="{FF2B5EF4-FFF2-40B4-BE49-F238E27FC236}">
              <a16:creationId xmlns:a16="http://schemas.microsoft.com/office/drawing/2014/main" id="{A53F2EEB-E2B6-48B7-98B4-3C40032A5399}"/>
            </a:ext>
          </a:extLst>
        </xdr:cNvPr>
        <xdr:cNvCxnSpPr/>
      </xdr:nvCxnSpPr>
      <xdr:spPr>
        <a:xfrm>
          <a:off x="164592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4" name="テキスト ボックス 553">
          <a:extLst>
            <a:ext uri="{FF2B5EF4-FFF2-40B4-BE49-F238E27FC236}">
              <a16:creationId xmlns:a16="http://schemas.microsoft.com/office/drawing/2014/main" id="{5DA3C198-5566-496F-AB50-52FA9D0AC8DE}"/>
            </a:ext>
          </a:extLst>
        </xdr:cNvPr>
        <xdr:cNvSpPr txBox="1"/>
      </xdr:nvSpPr>
      <xdr:spPr>
        <a:xfrm>
          <a:off x="16052346" y="663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5" name="直線コネクタ 554">
          <a:extLst>
            <a:ext uri="{FF2B5EF4-FFF2-40B4-BE49-F238E27FC236}">
              <a16:creationId xmlns:a16="http://schemas.microsoft.com/office/drawing/2014/main" id="{C783E7E3-A0C5-464F-9DD5-C6E65CFD4351}"/>
            </a:ext>
          </a:extLst>
        </xdr:cNvPr>
        <xdr:cNvCxnSpPr/>
      </xdr:nvCxnSpPr>
      <xdr:spPr>
        <a:xfrm>
          <a:off x="164592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6" name="テキスト ボックス 555">
          <a:extLst>
            <a:ext uri="{FF2B5EF4-FFF2-40B4-BE49-F238E27FC236}">
              <a16:creationId xmlns:a16="http://schemas.microsoft.com/office/drawing/2014/main" id="{DAB05443-2E0E-4E79-9968-2C930447735A}"/>
            </a:ext>
          </a:extLst>
        </xdr:cNvPr>
        <xdr:cNvSpPr txBox="1"/>
      </xdr:nvSpPr>
      <xdr:spPr>
        <a:xfrm>
          <a:off x="16052346" y="6198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7" name="直線コネクタ 556">
          <a:extLst>
            <a:ext uri="{FF2B5EF4-FFF2-40B4-BE49-F238E27FC236}">
              <a16:creationId xmlns:a16="http://schemas.microsoft.com/office/drawing/2014/main" id="{F60E77E1-8673-4C3C-9A47-A71CE2499156}"/>
            </a:ext>
          </a:extLst>
        </xdr:cNvPr>
        <xdr:cNvCxnSpPr/>
      </xdr:nvCxnSpPr>
      <xdr:spPr>
        <a:xfrm>
          <a:off x="164592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58" name="テキスト ボックス 557">
          <a:extLst>
            <a:ext uri="{FF2B5EF4-FFF2-40B4-BE49-F238E27FC236}">
              <a16:creationId xmlns:a16="http://schemas.microsoft.com/office/drawing/2014/main" id="{86A4A4AA-CC9C-4D07-87E6-5BE46C829268}"/>
            </a:ext>
          </a:extLst>
        </xdr:cNvPr>
        <xdr:cNvSpPr txBox="1"/>
      </xdr:nvSpPr>
      <xdr:spPr>
        <a:xfrm>
          <a:off x="16052346" y="576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9" name="直線コネクタ 558">
          <a:extLst>
            <a:ext uri="{FF2B5EF4-FFF2-40B4-BE49-F238E27FC236}">
              <a16:creationId xmlns:a16="http://schemas.microsoft.com/office/drawing/2014/main" id="{856BF2EF-3259-4808-978E-6AEF8C3C2AD7}"/>
            </a:ext>
          </a:extLst>
        </xdr:cNvPr>
        <xdr:cNvCxnSpPr/>
      </xdr:nvCxnSpPr>
      <xdr:spPr>
        <a:xfrm>
          <a:off x="164592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0" name="テキスト ボックス 559">
          <a:extLst>
            <a:ext uri="{FF2B5EF4-FFF2-40B4-BE49-F238E27FC236}">
              <a16:creationId xmlns:a16="http://schemas.microsoft.com/office/drawing/2014/main" id="{58414BAC-05F9-4998-B5B2-88F96CDC9EBC}"/>
            </a:ext>
          </a:extLst>
        </xdr:cNvPr>
        <xdr:cNvSpPr txBox="1"/>
      </xdr:nvSpPr>
      <xdr:spPr>
        <a:xfrm>
          <a:off x="16052346" y="534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1" name="直線コネクタ 560">
          <a:extLst>
            <a:ext uri="{FF2B5EF4-FFF2-40B4-BE49-F238E27FC236}">
              <a16:creationId xmlns:a16="http://schemas.microsoft.com/office/drawing/2014/main" id="{86A11470-AF2A-472A-94B9-40E2DC752EEC}"/>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2" name="テキスト ボックス 561">
          <a:extLst>
            <a:ext uri="{FF2B5EF4-FFF2-40B4-BE49-F238E27FC236}">
              <a16:creationId xmlns:a16="http://schemas.microsoft.com/office/drawing/2014/main" id="{93FD6088-B4B6-49C7-9898-B1479BABEBDD}"/>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3" name="【認定こども園・幼稚園・保育所】&#10;一人当たり面積グラフ枠">
          <a:extLst>
            <a:ext uri="{FF2B5EF4-FFF2-40B4-BE49-F238E27FC236}">
              <a16:creationId xmlns:a16="http://schemas.microsoft.com/office/drawing/2014/main" id="{4903E282-0471-4894-B06E-C7E0F4E46F60}"/>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69342</xdr:rowOff>
    </xdr:to>
    <xdr:cxnSp macro="">
      <xdr:nvCxnSpPr>
        <xdr:cNvPr id="564" name="直線コネクタ 563">
          <a:extLst>
            <a:ext uri="{FF2B5EF4-FFF2-40B4-BE49-F238E27FC236}">
              <a16:creationId xmlns:a16="http://schemas.microsoft.com/office/drawing/2014/main" id="{8FA3A233-C75C-4CAB-8CEE-27325049503F}"/>
            </a:ext>
          </a:extLst>
        </xdr:cNvPr>
        <xdr:cNvCxnSpPr/>
      </xdr:nvCxnSpPr>
      <xdr:spPr>
        <a:xfrm flipV="1">
          <a:off x="19954239" y="5388610"/>
          <a:ext cx="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565" name="【認定こども園・幼稚園・保育所】&#10;一人当たり面積最小値テキスト">
          <a:extLst>
            <a:ext uri="{FF2B5EF4-FFF2-40B4-BE49-F238E27FC236}">
              <a16:creationId xmlns:a16="http://schemas.microsoft.com/office/drawing/2014/main" id="{FCBB9D5A-5131-479F-8735-AAD8F6D1CA76}"/>
            </a:ext>
          </a:extLst>
        </xdr:cNvPr>
        <xdr:cNvSpPr txBox="1"/>
      </xdr:nvSpPr>
      <xdr:spPr>
        <a:xfrm>
          <a:off x="19992975" y="671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566" name="直線コネクタ 565">
          <a:extLst>
            <a:ext uri="{FF2B5EF4-FFF2-40B4-BE49-F238E27FC236}">
              <a16:creationId xmlns:a16="http://schemas.microsoft.com/office/drawing/2014/main" id="{05F19AF5-9ADB-4B16-AF08-3F2794210975}"/>
            </a:ext>
          </a:extLst>
        </xdr:cNvPr>
        <xdr:cNvCxnSpPr/>
      </xdr:nvCxnSpPr>
      <xdr:spPr>
        <a:xfrm>
          <a:off x="19878675" y="670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67" name="【認定こども園・幼稚園・保育所】&#10;一人当たり面積最大値テキスト">
          <a:extLst>
            <a:ext uri="{FF2B5EF4-FFF2-40B4-BE49-F238E27FC236}">
              <a16:creationId xmlns:a16="http://schemas.microsoft.com/office/drawing/2014/main" id="{2059EC95-D29A-4D1B-AACC-E6EE847DDE99}"/>
            </a:ext>
          </a:extLst>
        </xdr:cNvPr>
        <xdr:cNvSpPr txBox="1"/>
      </xdr:nvSpPr>
      <xdr:spPr>
        <a:xfrm>
          <a:off x="19992975" y="518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68" name="直線コネクタ 567">
          <a:extLst>
            <a:ext uri="{FF2B5EF4-FFF2-40B4-BE49-F238E27FC236}">
              <a16:creationId xmlns:a16="http://schemas.microsoft.com/office/drawing/2014/main" id="{E9D61B8F-8D4A-430B-8D1D-B3A34E306066}"/>
            </a:ext>
          </a:extLst>
        </xdr:cNvPr>
        <xdr:cNvCxnSpPr/>
      </xdr:nvCxnSpPr>
      <xdr:spPr>
        <a:xfrm>
          <a:off x="19878675" y="53886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569" name="【認定こども園・幼稚園・保育所】&#10;一人当たり面積平均値テキスト">
          <a:extLst>
            <a:ext uri="{FF2B5EF4-FFF2-40B4-BE49-F238E27FC236}">
              <a16:creationId xmlns:a16="http://schemas.microsoft.com/office/drawing/2014/main" id="{C022CC20-8A3C-4C0B-96B6-D0A6DCD14F5B}"/>
            </a:ext>
          </a:extLst>
        </xdr:cNvPr>
        <xdr:cNvSpPr txBox="1"/>
      </xdr:nvSpPr>
      <xdr:spPr>
        <a:xfrm>
          <a:off x="19992975" y="6402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570" name="フローチャート: 判断 569">
          <a:extLst>
            <a:ext uri="{FF2B5EF4-FFF2-40B4-BE49-F238E27FC236}">
              <a16:creationId xmlns:a16="http://schemas.microsoft.com/office/drawing/2014/main" id="{D16EAFF5-F43D-4ABA-A161-EA64F6F5337F}"/>
            </a:ext>
          </a:extLst>
        </xdr:cNvPr>
        <xdr:cNvSpPr/>
      </xdr:nvSpPr>
      <xdr:spPr>
        <a:xfrm>
          <a:off x="19897725" y="64173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105410</xdr:rowOff>
    </xdr:from>
    <xdr:to>
      <xdr:col>112</xdr:col>
      <xdr:colOff>38100</xdr:colOff>
      <xdr:row>40</xdr:row>
      <xdr:rowOff>35560</xdr:rowOff>
    </xdr:to>
    <xdr:sp macro="" textlink="">
      <xdr:nvSpPr>
        <xdr:cNvPr id="571" name="フローチャート: 判断 570">
          <a:extLst>
            <a:ext uri="{FF2B5EF4-FFF2-40B4-BE49-F238E27FC236}">
              <a16:creationId xmlns:a16="http://schemas.microsoft.com/office/drawing/2014/main" id="{C852703F-962E-4131-9894-AEC659B22AC3}"/>
            </a:ext>
          </a:extLst>
        </xdr:cNvPr>
        <xdr:cNvSpPr/>
      </xdr:nvSpPr>
      <xdr:spPr>
        <a:xfrm>
          <a:off x="19154775" y="6417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572" name="フローチャート: 判断 571">
          <a:extLst>
            <a:ext uri="{FF2B5EF4-FFF2-40B4-BE49-F238E27FC236}">
              <a16:creationId xmlns:a16="http://schemas.microsoft.com/office/drawing/2014/main" id="{875483D9-A981-4E37-8477-5D3DB7291767}"/>
            </a:ext>
          </a:extLst>
        </xdr:cNvPr>
        <xdr:cNvSpPr/>
      </xdr:nvSpPr>
      <xdr:spPr>
        <a:xfrm>
          <a:off x="18345150" y="641134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3" name="フローチャート: 判断 572">
          <a:extLst>
            <a:ext uri="{FF2B5EF4-FFF2-40B4-BE49-F238E27FC236}">
              <a16:creationId xmlns:a16="http://schemas.microsoft.com/office/drawing/2014/main" id="{F09E577F-7E97-48B1-BC3D-4BCA4AE7437C}"/>
            </a:ext>
          </a:extLst>
        </xdr:cNvPr>
        <xdr:cNvSpPr/>
      </xdr:nvSpPr>
      <xdr:spPr>
        <a:xfrm>
          <a:off x="17554575" y="63990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87122</xdr:rowOff>
    </xdr:from>
    <xdr:to>
      <xdr:col>98</xdr:col>
      <xdr:colOff>38100</xdr:colOff>
      <xdr:row>40</xdr:row>
      <xdr:rowOff>17272</xdr:rowOff>
    </xdr:to>
    <xdr:sp macro="" textlink="">
      <xdr:nvSpPr>
        <xdr:cNvPr id="574" name="フローチャート: 判断 573">
          <a:extLst>
            <a:ext uri="{FF2B5EF4-FFF2-40B4-BE49-F238E27FC236}">
              <a16:creationId xmlns:a16="http://schemas.microsoft.com/office/drawing/2014/main" id="{27F2D1C0-B82F-4D9F-BF87-C230EA040A2B}"/>
            </a:ext>
          </a:extLst>
        </xdr:cNvPr>
        <xdr:cNvSpPr/>
      </xdr:nvSpPr>
      <xdr:spPr>
        <a:xfrm>
          <a:off x="16754475" y="63990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5" name="テキスト ボックス 574">
          <a:extLst>
            <a:ext uri="{FF2B5EF4-FFF2-40B4-BE49-F238E27FC236}">
              <a16:creationId xmlns:a16="http://schemas.microsoft.com/office/drawing/2014/main" id="{93416A5B-5034-4A4C-8A40-B699E2ED22D7}"/>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6" name="テキスト ボックス 575">
          <a:extLst>
            <a:ext uri="{FF2B5EF4-FFF2-40B4-BE49-F238E27FC236}">
              <a16:creationId xmlns:a16="http://schemas.microsoft.com/office/drawing/2014/main" id="{B6B40401-A518-482D-AD6A-C45A6535E30C}"/>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91B71116-044E-4E12-B69D-F78D6E4B2770}"/>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B77AD8D5-50C1-4763-B220-A61E8E80F6A3}"/>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2F560AD0-5C5C-4E14-8D9A-E56A898296B4}"/>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77978</xdr:rowOff>
    </xdr:from>
    <xdr:to>
      <xdr:col>116</xdr:col>
      <xdr:colOff>114300</xdr:colOff>
      <xdr:row>40</xdr:row>
      <xdr:rowOff>8128</xdr:rowOff>
    </xdr:to>
    <xdr:sp macro="" textlink="">
      <xdr:nvSpPr>
        <xdr:cNvPr id="580" name="楕円 579">
          <a:extLst>
            <a:ext uri="{FF2B5EF4-FFF2-40B4-BE49-F238E27FC236}">
              <a16:creationId xmlns:a16="http://schemas.microsoft.com/office/drawing/2014/main" id="{2A77F10F-016E-4E87-863C-9E99B693C056}"/>
            </a:ext>
          </a:extLst>
        </xdr:cNvPr>
        <xdr:cNvSpPr/>
      </xdr:nvSpPr>
      <xdr:spPr>
        <a:xfrm>
          <a:off x="19897725" y="63930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100855</xdr:rowOff>
    </xdr:from>
    <xdr:ext cx="469744" cy="259045"/>
    <xdr:sp macro="" textlink="">
      <xdr:nvSpPr>
        <xdr:cNvPr id="581" name="【認定こども園・幼稚園・保育所】&#10;一人当たり面積該当値テキスト">
          <a:extLst>
            <a:ext uri="{FF2B5EF4-FFF2-40B4-BE49-F238E27FC236}">
              <a16:creationId xmlns:a16="http://schemas.microsoft.com/office/drawing/2014/main" id="{555A5BCF-A18C-4421-9D1B-8284A2E41FD5}"/>
            </a:ext>
          </a:extLst>
        </xdr:cNvPr>
        <xdr:cNvSpPr txBox="1"/>
      </xdr:nvSpPr>
      <xdr:spPr>
        <a:xfrm>
          <a:off x="19992975" y="6257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77978</xdr:rowOff>
    </xdr:from>
    <xdr:to>
      <xdr:col>112</xdr:col>
      <xdr:colOff>38100</xdr:colOff>
      <xdr:row>40</xdr:row>
      <xdr:rowOff>8128</xdr:rowOff>
    </xdr:to>
    <xdr:sp macro="" textlink="">
      <xdr:nvSpPr>
        <xdr:cNvPr id="582" name="楕円 581">
          <a:extLst>
            <a:ext uri="{FF2B5EF4-FFF2-40B4-BE49-F238E27FC236}">
              <a16:creationId xmlns:a16="http://schemas.microsoft.com/office/drawing/2014/main" id="{8CABCD33-AFF8-46DB-8F56-D518670015EA}"/>
            </a:ext>
          </a:extLst>
        </xdr:cNvPr>
        <xdr:cNvSpPr/>
      </xdr:nvSpPr>
      <xdr:spPr>
        <a:xfrm>
          <a:off x="19154775" y="63930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128778</xdr:rowOff>
    </xdr:from>
    <xdr:to>
      <xdr:col>116</xdr:col>
      <xdr:colOff>63500</xdr:colOff>
      <xdr:row>39</xdr:row>
      <xdr:rowOff>128778</xdr:rowOff>
    </xdr:to>
    <xdr:cxnSp macro="">
      <xdr:nvCxnSpPr>
        <xdr:cNvPr id="583" name="直線コネクタ 582">
          <a:extLst>
            <a:ext uri="{FF2B5EF4-FFF2-40B4-BE49-F238E27FC236}">
              <a16:creationId xmlns:a16="http://schemas.microsoft.com/office/drawing/2014/main" id="{22FEB53F-C77B-4B56-8B90-8E3B323E582A}"/>
            </a:ext>
          </a:extLst>
        </xdr:cNvPr>
        <xdr:cNvCxnSpPr/>
      </xdr:nvCxnSpPr>
      <xdr:spPr>
        <a:xfrm>
          <a:off x="19202400" y="644067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584" name="楕円 583">
          <a:extLst>
            <a:ext uri="{FF2B5EF4-FFF2-40B4-BE49-F238E27FC236}">
              <a16:creationId xmlns:a16="http://schemas.microsoft.com/office/drawing/2014/main" id="{EDECEA6D-636C-48D8-AA54-0BA4DB33A3E2}"/>
            </a:ext>
          </a:extLst>
        </xdr:cNvPr>
        <xdr:cNvSpPr/>
      </xdr:nvSpPr>
      <xdr:spPr>
        <a:xfrm>
          <a:off x="18345150" y="63930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128778</xdr:rowOff>
    </xdr:from>
    <xdr:to>
      <xdr:col>111</xdr:col>
      <xdr:colOff>177800</xdr:colOff>
      <xdr:row>39</xdr:row>
      <xdr:rowOff>128778</xdr:rowOff>
    </xdr:to>
    <xdr:cxnSp macro="">
      <xdr:nvCxnSpPr>
        <xdr:cNvPr id="585" name="直線コネクタ 584">
          <a:extLst>
            <a:ext uri="{FF2B5EF4-FFF2-40B4-BE49-F238E27FC236}">
              <a16:creationId xmlns:a16="http://schemas.microsoft.com/office/drawing/2014/main" id="{8DC8EEAA-0FFB-47DC-B78C-C691A2F6AC97}"/>
            </a:ext>
          </a:extLst>
        </xdr:cNvPr>
        <xdr:cNvCxnSpPr/>
      </xdr:nvCxnSpPr>
      <xdr:spPr>
        <a:xfrm>
          <a:off x="18392775" y="644067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41402</xdr:rowOff>
    </xdr:from>
    <xdr:to>
      <xdr:col>102</xdr:col>
      <xdr:colOff>165100</xdr:colOff>
      <xdr:row>39</xdr:row>
      <xdr:rowOff>143002</xdr:rowOff>
    </xdr:to>
    <xdr:sp macro="" textlink="">
      <xdr:nvSpPr>
        <xdr:cNvPr id="586" name="楕円 585">
          <a:extLst>
            <a:ext uri="{FF2B5EF4-FFF2-40B4-BE49-F238E27FC236}">
              <a16:creationId xmlns:a16="http://schemas.microsoft.com/office/drawing/2014/main" id="{2C518122-D606-485B-8229-064D63928EE9}"/>
            </a:ext>
          </a:extLst>
        </xdr:cNvPr>
        <xdr:cNvSpPr/>
      </xdr:nvSpPr>
      <xdr:spPr>
        <a:xfrm>
          <a:off x="17554575" y="63596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92202</xdr:rowOff>
    </xdr:from>
    <xdr:to>
      <xdr:col>107</xdr:col>
      <xdr:colOff>50800</xdr:colOff>
      <xdr:row>39</xdr:row>
      <xdr:rowOff>128778</xdr:rowOff>
    </xdr:to>
    <xdr:cxnSp macro="">
      <xdr:nvCxnSpPr>
        <xdr:cNvPr id="587" name="直線コネクタ 586">
          <a:extLst>
            <a:ext uri="{FF2B5EF4-FFF2-40B4-BE49-F238E27FC236}">
              <a16:creationId xmlns:a16="http://schemas.microsoft.com/office/drawing/2014/main" id="{0F0918EC-4C89-4D69-BD6E-E956CE08962E}"/>
            </a:ext>
          </a:extLst>
        </xdr:cNvPr>
        <xdr:cNvCxnSpPr/>
      </xdr:nvCxnSpPr>
      <xdr:spPr>
        <a:xfrm>
          <a:off x="17602200" y="6407277"/>
          <a:ext cx="790575"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588" name="楕円 587">
          <a:extLst>
            <a:ext uri="{FF2B5EF4-FFF2-40B4-BE49-F238E27FC236}">
              <a16:creationId xmlns:a16="http://schemas.microsoft.com/office/drawing/2014/main" id="{03AEBEEC-DE7A-4B4B-B7AC-B102522211B9}"/>
            </a:ext>
          </a:extLst>
        </xdr:cNvPr>
        <xdr:cNvSpPr/>
      </xdr:nvSpPr>
      <xdr:spPr>
        <a:xfrm>
          <a:off x="16754475" y="634415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83058</xdr:rowOff>
    </xdr:from>
    <xdr:to>
      <xdr:col>102</xdr:col>
      <xdr:colOff>114300</xdr:colOff>
      <xdr:row>39</xdr:row>
      <xdr:rowOff>92202</xdr:rowOff>
    </xdr:to>
    <xdr:cxnSp macro="">
      <xdr:nvCxnSpPr>
        <xdr:cNvPr id="589" name="直線コネクタ 588">
          <a:extLst>
            <a:ext uri="{FF2B5EF4-FFF2-40B4-BE49-F238E27FC236}">
              <a16:creationId xmlns:a16="http://schemas.microsoft.com/office/drawing/2014/main" id="{3594E6D0-2A6D-4BED-A993-220488CAF784}"/>
            </a:ext>
          </a:extLst>
        </xdr:cNvPr>
        <xdr:cNvCxnSpPr/>
      </xdr:nvCxnSpPr>
      <xdr:spPr>
        <a:xfrm>
          <a:off x="16802100" y="6401308"/>
          <a:ext cx="8001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26687</xdr:rowOff>
    </xdr:from>
    <xdr:ext cx="469744" cy="259045"/>
    <xdr:sp macro="" textlink="">
      <xdr:nvSpPr>
        <xdr:cNvPr id="590" name="n_1aveValue【認定こども園・幼稚園・保育所】&#10;一人当たり面積">
          <a:extLst>
            <a:ext uri="{FF2B5EF4-FFF2-40B4-BE49-F238E27FC236}">
              <a16:creationId xmlns:a16="http://schemas.microsoft.com/office/drawing/2014/main" id="{DE58A69E-253C-45AE-A888-FE0AEE8D4B6D}"/>
            </a:ext>
          </a:extLst>
        </xdr:cNvPr>
        <xdr:cNvSpPr txBox="1"/>
      </xdr:nvSpPr>
      <xdr:spPr>
        <a:xfrm>
          <a:off x="18983402" y="650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591" name="n_2aveValue【認定こども園・幼稚園・保育所】&#10;一人当たり面積">
          <a:extLst>
            <a:ext uri="{FF2B5EF4-FFF2-40B4-BE49-F238E27FC236}">
              <a16:creationId xmlns:a16="http://schemas.microsoft.com/office/drawing/2014/main" id="{E5156E97-8EFD-4A8C-9AB3-90585F75351F}"/>
            </a:ext>
          </a:extLst>
        </xdr:cNvPr>
        <xdr:cNvSpPr txBox="1"/>
      </xdr:nvSpPr>
      <xdr:spPr>
        <a:xfrm>
          <a:off x="18183302" y="649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592" name="n_3aveValue【認定こども園・幼稚園・保育所】&#10;一人当たり面積">
          <a:extLst>
            <a:ext uri="{FF2B5EF4-FFF2-40B4-BE49-F238E27FC236}">
              <a16:creationId xmlns:a16="http://schemas.microsoft.com/office/drawing/2014/main" id="{3909636B-7E0F-4EED-864A-EDEC8BAAC3A2}"/>
            </a:ext>
          </a:extLst>
        </xdr:cNvPr>
        <xdr:cNvSpPr txBox="1"/>
      </xdr:nvSpPr>
      <xdr:spPr>
        <a:xfrm>
          <a:off x="17383202"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8399</xdr:rowOff>
    </xdr:from>
    <xdr:ext cx="469744" cy="259045"/>
    <xdr:sp macro="" textlink="">
      <xdr:nvSpPr>
        <xdr:cNvPr id="593" name="n_4aveValue【認定こども園・幼稚園・保育所】&#10;一人当たり面積">
          <a:extLst>
            <a:ext uri="{FF2B5EF4-FFF2-40B4-BE49-F238E27FC236}">
              <a16:creationId xmlns:a16="http://schemas.microsoft.com/office/drawing/2014/main" id="{BFE3E07D-4464-4F8B-A341-FE66615DB1BB}"/>
            </a:ext>
          </a:extLst>
        </xdr:cNvPr>
        <xdr:cNvSpPr txBox="1"/>
      </xdr:nvSpPr>
      <xdr:spPr>
        <a:xfrm>
          <a:off x="16592627" y="64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24655</xdr:rowOff>
    </xdr:from>
    <xdr:ext cx="469744" cy="259045"/>
    <xdr:sp macro="" textlink="">
      <xdr:nvSpPr>
        <xdr:cNvPr id="594" name="n_1mainValue【認定こども園・幼稚園・保育所】&#10;一人当たり面積">
          <a:extLst>
            <a:ext uri="{FF2B5EF4-FFF2-40B4-BE49-F238E27FC236}">
              <a16:creationId xmlns:a16="http://schemas.microsoft.com/office/drawing/2014/main" id="{8F0FB25E-FC79-4A4B-B03D-C5C798E7FC47}"/>
            </a:ext>
          </a:extLst>
        </xdr:cNvPr>
        <xdr:cNvSpPr txBox="1"/>
      </xdr:nvSpPr>
      <xdr:spPr>
        <a:xfrm>
          <a:off x="18983402" y="61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595" name="n_2mainValue【認定こども園・幼稚園・保育所】&#10;一人当たり面積">
          <a:extLst>
            <a:ext uri="{FF2B5EF4-FFF2-40B4-BE49-F238E27FC236}">
              <a16:creationId xmlns:a16="http://schemas.microsoft.com/office/drawing/2014/main" id="{32E26AC5-5691-417A-9BB3-6D6D29B152BA}"/>
            </a:ext>
          </a:extLst>
        </xdr:cNvPr>
        <xdr:cNvSpPr txBox="1"/>
      </xdr:nvSpPr>
      <xdr:spPr>
        <a:xfrm>
          <a:off x="18183302" y="618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159529</xdr:rowOff>
    </xdr:from>
    <xdr:ext cx="469744" cy="259045"/>
    <xdr:sp macro="" textlink="">
      <xdr:nvSpPr>
        <xdr:cNvPr id="596" name="n_3mainValue【認定こども園・幼稚園・保育所】&#10;一人当たり面積">
          <a:extLst>
            <a:ext uri="{FF2B5EF4-FFF2-40B4-BE49-F238E27FC236}">
              <a16:creationId xmlns:a16="http://schemas.microsoft.com/office/drawing/2014/main" id="{66B67C0F-52A9-44E0-9699-8862AD62A3E0}"/>
            </a:ext>
          </a:extLst>
        </xdr:cNvPr>
        <xdr:cNvSpPr txBox="1"/>
      </xdr:nvSpPr>
      <xdr:spPr>
        <a:xfrm>
          <a:off x="17383202" y="6153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150385</xdr:rowOff>
    </xdr:from>
    <xdr:ext cx="469744" cy="259045"/>
    <xdr:sp macro="" textlink="">
      <xdr:nvSpPr>
        <xdr:cNvPr id="597" name="n_4mainValue【認定こども園・幼稚園・保育所】&#10;一人当たり面積">
          <a:extLst>
            <a:ext uri="{FF2B5EF4-FFF2-40B4-BE49-F238E27FC236}">
              <a16:creationId xmlns:a16="http://schemas.microsoft.com/office/drawing/2014/main" id="{DD37042E-9C6B-485A-B977-95CB718CD267}"/>
            </a:ext>
          </a:extLst>
        </xdr:cNvPr>
        <xdr:cNvSpPr txBox="1"/>
      </xdr:nvSpPr>
      <xdr:spPr>
        <a:xfrm>
          <a:off x="16592627" y="61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a:extLst>
            <a:ext uri="{FF2B5EF4-FFF2-40B4-BE49-F238E27FC236}">
              <a16:creationId xmlns:a16="http://schemas.microsoft.com/office/drawing/2014/main" id="{407CF723-0851-49BC-A70E-9A5C0F06A4D4}"/>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a:extLst>
            <a:ext uri="{FF2B5EF4-FFF2-40B4-BE49-F238E27FC236}">
              <a16:creationId xmlns:a16="http://schemas.microsoft.com/office/drawing/2014/main" id="{2284AAB0-8EA3-4A53-A8F3-8525FAEA9DD1}"/>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a:extLst>
            <a:ext uri="{FF2B5EF4-FFF2-40B4-BE49-F238E27FC236}">
              <a16:creationId xmlns:a16="http://schemas.microsoft.com/office/drawing/2014/main" id="{CB8A8625-9933-4E01-A4CC-D246E1BEEBDF}"/>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a:extLst>
            <a:ext uri="{FF2B5EF4-FFF2-40B4-BE49-F238E27FC236}">
              <a16:creationId xmlns:a16="http://schemas.microsoft.com/office/drawing/2014/main" id="{890E1102-911D-4CB5-A480-2001E3D0C55A}"/>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a:extLst>
            <a:ext uri="{FF2B5EF4-FFF2-40B4-BE49-F238E27FC236}">
              <a16:creationId xmlns:a16="http://schemas.microsoft.com/office/drawing/2014/main" id="{27722A6C-E042-49D4-819E-001E9307E080}"/>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a:extLst>
            <a:ext uri="{FF2B5EF4-FFF2-40B4-BE49-F238E27FC236}">
              <a16:creationId xmlns:a16="http://schemas.microsoft.com/office/drawing/2014/main" id="{491FA5A2-29E0-4DFD-BADE-C6FA9EA208F7}"/>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a:extLst>
            <a:ext uri="{FF2B5EF4-FFF2-40B4-BE49-F238E27FC236}">
              <a16:creationId xmlns:a16="http://schemas.microsoft.com/office/drawing/2014/main" id="{B5F25902-C085-426A-87F4-61CD0C1A437E}"/>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a:extLst>
            <a:ext uri="{FF2B5EF4-FFF2-40B4-BE49-F238E27FC236}">
              <a16:creationId xmlns:a16="http://schemas.microsoft.com/office/drawing/2014/main" id="{648245E0-F0A5-4F9F-BC7F-7F2184A82F7C}"/>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a:extLst>
            <a:ext uri="{FF2B5EF4-FFF2-40B4-BE49-F238E27FC236}">
              <a16:creationId xmlns:a16="http://schemas.microsoft.com/office/drawing/2014/main" id="{94AED0B7-3E2B-48F9-A332-55BEA2C28E25}"/>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a:extLst>
            <a:ext uri="{FF2B5EF4-FFF2-40B4-BE49-F238E27FC236}">
              <a16:creationId xmlns:a16="http://schemas.microsoft.com/office/drawing/2014/main" id="{1D3CEC06-BF4C-4D69-9D5E-CBBE9E1A6191}"/>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08" name="テキスト ボックス 607">
          <a:extLst>
            <a:ext uri="{FF2B5EF4-FFF2-40B4-BE49-F238E27FC236}">
              <a16:creationId xmlns:a16="http://schemas.microsoft.com/office/drawing/2014/main" id="{D2E7D56C-16A2-40A7-A83E-B29CCD0D8B33}"/>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9" name="直線コネクタ 608">
          <a:extLst>
            <a:ext uri="{FF2B5EF4-FFF2-40B4-BE49-F238E27FC236}">
              <a16:creationId xmlns:a16="http://schemas.microsoft.com/office/drawing/2014/main" id="{3A96CCF0-A3DB-40C6-AFA8-5CD85F41D062}"/>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0" name="テキスト ボックス 609">
          <a:extLst>
            <a:ext uri="{FF2B5EF4-FFF2-40B4-BE49-F238E27FC236}">
              <a16:creationId xmlns:a16="http://schemas.microsoft.com/office/drawing/2014/main" id="{36FA8A2B-60F4-4B88-AFD8-D367800BA506}"/>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1" name="直線コネクタ 610">
          <a:extLst>
            <a:ext uri="{FF2B5EF4-FFF2-40B4-BE49-F238E27FC236}">
              <a16:creationId xmlns:a16="http://schemas.microsoft.com/office/drawing/2014/main" id="{24F9A5B7-0108-4B6D-93AD-B5BE2C4C1086}"/>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2" name="テキスト ボックス 611">
          <a:extLst>
            <a:ext uri="{FF2B5EF4-FFF2-40B4-BE49-F238E27FC236}">
              <a16:creationId xmlns:a16="http://schemas.microsoft.com/office/drawing/2014/main" id="{726675CD-B5E3-4D40-ACB8-1F41B03FDA53}"/>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3" name="直線コネクタ 612">
          <a:extLst>
            <a:ext uri="{FF2B5EF4-FFF2-40B4-BE49-F238E27FC236}">
              <a16:creationId xmlns:a16="http://schemas.microsoft.com/office/drawing/2014/main" id="{C59B1E9D-6949-418E-9CC4-F549065B7EB9}"/>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4" name="テキスト ボックス 613">
          <a:extLst>
            <a:ext uri="{FF2B5EF4-FFF2-40B4-BE49-F238E27FC236}">
              <a16:creationId xmlns:a16="http://schemas.microsoft.com/office/drawing/2014/main" id="{C3F4AB15-88A8-4693-99DC-867D61BFE5E2}"/>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5" name="直線コネクタ 614">
          <a:extLst>
            <a:ext uri="{FF2B5EF4-FFF2-40B4-BE49-F238E27FC236}">
              <a16:creationId xmlns:a16="http://schemas.microsoft.com/office/drawing/2014/main" id="{5D809B64-7F2D-488B-9F6A-62277B4B2770}"/>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16" name="テキスト ボックス 615">
          <a:extLst>
            <a:ext uri="{FF2B5EF4-FFF2-40B4-BE49-F238E27FC236}">
              <a16:creationId xmlns:a16="http://schemas.microsoft.com/office/drawing/2014/main" id="{CA03D781-126F-4D10-AAEA-D4B0E1C30C7F}"/>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a:extLst>
            <a:ext uri="{FF2B5EF4-FFF2-40B4-BE49-F238E27FC236}">
              <a16:creationId xmlns:a16="http://schemas.microsoft.com/office/drawing/2014/main" id="{09C3DBF3-219D-4EDB-96BA-F7B02640C1DC}"/>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8" name="テキスト ボックス 617">
          <a:extLst>
            <a:ext uri="{FF2B5EF4-FFF2-40B4-BE49-F238E27FC236}">
              <a16:creationId xmlns:a16="http://schemas.microsoft.com/office/drawing/2014/main" id="{2F624B24-F11E-4FCD-AFE0-5CEC8CEBF9F8}"/>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9" name="【学校施設】&#10;有形固定資産減価償却率グラフ枠">
          <a:extLst>
            <a:ext uri="{FF2B5EF4-FFF2-40B4-BE49-F238E27FC236}">
              <a16:creationId xmlns:a16="http://schemas.microsoft.com/office/drawing/2014/main" id="{5D83B005-7487-4C88-BD66-261416099A62}"/>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150876</xdr:rowOff>
    </xdr:from>
    <xdr:to>
      <xdr:col>85</xdr:col>
      <xdr:colOff>126364</xdr:colOff>
      <xdr:row>63</xdr:row>
      <xdr:rowOff>98298</xdr:rowOff>
    </xdr:to>
    <xdr:cxnSp macro="">
      <xdr:nvCxnSpPr>
        <xdr:cNvPr id="620" name="直線コネクタ 619">
          <a:extLst>
            <a:ext uri="{FF2B5EF4-FFF2-40B4-BE49-F238E27FC236}">
              <a16:creationId xmlns:a16="http://schemas.microsoft.com/office/drawing/2014/main" id="{0E8EA4E4-FD51-468D-9497-E13317CFB9DF}"/>
            </a:ext>
          </a:extLst>
        </xdr:cNvPr>
        <xdr:cNvCxnSpPr/>
      </xdr:nvCxnSpPr>
      <xdr:spPr>
        <a:xfrm flipV="1">
          <a:off x="14696439" y="9218676"/>
          <a:ext cx="0" cy="108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102125</xdr:rowOff>
    </xdr:from>
    <xdr:ext cx="405111" cy="259045"/>
    <xdr:sp macro="" textlink="">
      <xdr:nvSpPr>
        <xdr:cNvPr id="621" name="【学校施設】&#10;有形固定資産減価償却率最小値テキスト">
          <a:extLst>
            <a:ext uri="{FF2B5EF4-FFF2-40B4-BE49-F238E27FC236}">
              <a16:creationId xmlns:a16="http://schemas.microsoft.com/office/drawing/2014/main" id="{5FEE307F-E060-443F-B71E-0D531B567B59}"/>
            </a:ext>
          </a:extLst>
        </xdr:cNvPr>
        <xdr:cNvSpPr txBox="1"/>
      </xdr:nvSpPr>
      <xdr:spPr>
        <a:xfrm>
          <a:off x="14735175" y="10306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98298</xdr:rowOff>
    </xdr:from>
    <xdr:to>
      <xdr:col>86</xdr:col>
      <xdr:colOff>25400</xdr:colOff>
      <xdr:row>63</xdr:row>
      <xdr:rowOff>98298</xdr:rowOff>
    </xdr:to>
    <xdr:cxnSp macro="">
      <xdr:nvCxnSpPr>
        <xdr:cNvPr id="622" name="直線コネクタ 621">
          <a:extLst>
            <a:ext uri="{FF2B5EF4-FFF2-40B4-BE49-F238E27FC236}">
              <a16:creationId xmlns:a16="http://schemas.microsoft.com/office/drawing/2014/main" id="{7396BE64-7FC5-4887-A21F-5C39996306D5}"/>
            </a:ext>
          </a:extLst>
        </xdr:cNvPr>
        <xdr:cNvCxnSpPr/>
      </xdr:nvCxnSpPr>
      <xdr:spPr>
        <a:xfrm>
          <a:off x="14611350" y="102995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97553</xdr:rowOff>
    </xdr:from>
    <xdr:ext cx="405111" cy="259045"/>
    <xdr:sp macro="" textlink="">
      <xdr:nvSpPr>
        <xdr:cNvPr id="623" name="【学校施設】&#10;有形固定資産減価償却率最大値テキスト">
          <a:extLst>
            <a:ext uri="{FF2B5EF4-FFF2-40B4-BE49-F238E27FC236}">
              <a16:creationId xmlns:a16="http://schemas.microsoft.com/office/drawing/2014/main" id="{88C4BD04-C505-4B21-A4A1-0A96D5E91A72}"/>
            </a:ext>
          </a:extLst>
        </xdr:cNvPr>
        <xdr:cNvSpPr txBox="1"/>
      </xdr:nvSpPr>
      <xdr:spPr>
        <a:xfrm>
          <a:off x="14735175" y="9003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150876</xdr:rowOff>
    </xdr:from>
    <xdr:to>
      <xdr:col>86</xdr:col>
      <xdr:colOff>25400</xdr:colOff>
      <xdr:row>56</xdr:row>
      <xdr:rowOff>150876</xdr:rowOff>
    </xdr:to>
    <xdr:cxnSp macro="">
      <xdr:nvCxnSpPr>
        <xdr:cNvPr id="624" name="直線コネクタ 623">
          <a:extLst>
            <a:ext uri="{FF2B5EF4-FFF2-40B4-BE49-F238E27FC236}">
              <a16:creationId xmlns:a16="http://schemas.microsoft.com/office/drawing/2014/main" id="{6CC6E643-6D00-4E9B-A7CA-4E9A5F765209}"/>
            </a:ext>
          </a:extLst>
        </xdr:cNvPr>
        <xdr:cNvCxnSpPr/>
      </xdr:nvCxnSpPr>
      <xdr:spPr>
        <a:xfrm>
          <a:off x="14611350" y="921867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625" name="【学校施設】&#10;有形固定資産減価償却率平均値テキスト">
          <a:extLst>
            <a:ext uri="{FF2B5EF4-FFF2-40B4-BE49-F238E27FC236}">
              <a16:creationId xmlns:a16="http://schemas.microsoft.com/office/drawing/2014/main" id="{E6AB49D5-1EBB-467A-B11E-2B83FD0442B3}"/>
            </a:ext>
          </a:extLst>
        </xdr:cNvPr>
        <xdr:cNvSpPr txBox="1"/>
      </xdr:nvSpPr>
      <xdr:spPr>
        <a:xfrm>
          <a:off x="14735175" y="9734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626" name="フローチャート: 判断 625">
          <a:extLst>
            <a:ext uri="{FF2B5EF4-FFF2-40B4-BE49-F238E27FC236}">
              <a16:creationId xmlns:a16="http://schemas.microsoft.com/office/drawing/2014/main" id="{A9BF7EAD-09D3-4195-BC4C-3844F0666A48}"/>
            </a:ext>
          </a:extLst>
        </xdr:cNvPr>
        <xdr:cNvSpPr/>
      </xdr:nvSpPr>
      <xdr:spPr>
        <a:xfrm>
          <a:off x="14649450" y="97561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26924</xdr:rowOff>
    </xdr:from>
    <xdr:to>
      <xdr:col>81</xdr:col>
      <xdr:colOff>101600</xdr:colOff>
      <xdr:row>60</xdr:row>
      <xdr:rowOff>128524</xdr:rowOff>
    </xdr:to>
    <xdr:sp macro="" textlink="">
      <xdr:nvSpPr>
        <xdr:cNvPr id="627" name="フローチャート: 判断 626">
          <a:extLst>
            <a:ext uri="{FF2B5EF4-FFF2-40B4-BE49-F238E27FC236}">
              <a16:creationId xmlns:a16="http://schemas.microsoft.com/office/drawing/2014/main" id="{5EDCD41A-F435-490A-A674-5FE7E241B211}"/>
            </a:ext>
          </a:extLst>
        </xdr:cNvPr>
        <xdr:cNvSpPr/>
      </xdr:nvSpPr>
      <xdr:spPr>
        <a:xfrm>
          <a:off x="13887450" y="97455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170942</xdr:rowOff>
    </xdr:from>
    <xdr:to>
      <xdr:col>76</xdr:col>
      <xdr:colOff>165100</xdr:colOff>
      <xdr:row>60</xdr:row>
      <xdr:rowOff>101092</xdr:rowOff>
    </xdr:to>
    <xdr:sp macro="" textlink="">
      <xdr:nvSpPr>
        <xdr:cNvPr id="628" name="フローチャート: 判断 627">
          <a:extLst>
            <a:ext uri="{FF2B5EF4-FFF2-40B4-BE49-F238E27FC236}">
              <a16:creationId xmlns:a16="http://schemas.microsoft.com/office/drawing/2014/main" id="{CBFA31C6-4BE3-4275-8469-49CBA54FFE18}"/>
            </a:ext>
          </a:extLst>
        </xdr:cNvPr>
        <xdr:cNvSpPr/>
      </xdr:nvSpPr>
      <xdr:spPr>
        <a:xfrm>
          <a:off x="13096875" y="97149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629" name="フローチャート: 判断 628">
          <a:extLst>
            <a:ext uri="{FF2B5EF4-FFF2-40B4-BE49-F238E27FC236}">
              <a16:creationId xmlns:a16="http://schemas.microsoft.com/office/drawing/2014/main" id="{AF34EF78-2902-4014-B39C-0AA207F8AA78}"/>
            </a:ext>
          </a:extLst>
        </xdr:cNvPr>
        <xdr:cNvSpPr/>
      </xdr:nvSpPr>
      <xdr:spPr>
        <a:xfrm>
          <a:off x="12296775" y="97185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143510</xdr:rowOff>
    </xdr:from>
    <xdr:to>
      <xdr:col>67</xdr:col>
      <xdr:colOff>101600</xdr:colOff>
      <xdr:row>60</xdr:row>
      <xdr:rowOff>73660</xdr:rowOff>
    </xdr:to>
    <xdr:sp macro="" textlink="">
      <xdr:nvSpPr>
        <xdr:cNvPr id="630" name="フローチャート: 判断 629">
          <a:extLst>
            <a:ext uri="{FF2B5EF4-FFF2-40B4-BE49-F238E27FC236}">
              <a16:creationId xmlns:a16="http://schemas.microsoft.com/office/drawing/2014/main" id="{D26B6355-5D71-4F4E-9EB7-D13ABEB3AEF9}"/>
            </a:ext>
          </a:extLst>
        </xdr:cNvPr>
        <xdr:cNvSpPr/>
      </xdr:nvSpPr>
      <xdr:spPr>
        <a:xfrm>
          <a:off x="11487150" y="96939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1" name="テキスト ボックス 630">
          <a:extLst>
            <a:ext uri="{FF2B5EF4-FFF2-40B4-BE49-F238E27FC236}">
              <a16:creationId xmlns:a16="http://schemas.microsoft.com/office/drawing/2014/main" id="{59AFDBF2-65FA-476A-B591-71E08841F0B1}"/>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3A7E2836-B81C-4B9F-9833-0B04960F2923}"/>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147FF57A-5E50-49D5-822C-8B837376E058}"/>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EC65D0C6-B025-4D75-87DF-C4552E8CB651}"/>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AD85494-C2E5-44C2-A6F3-2EA44F080DC2}"/>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636" name="楕円 635">
          <a:extLst>
            <a:ext uri="{FF2B5EF4-FFF2-40B4-BE49-F238E27FC236}">
              <a16:creationId xmlns:a16="http://schemas.microsoft.com/office/drawing/2014/main" id="{EA5027D7-47C9-4586-900A-FABC7294BB45}"/>
            </a:ext>
          </a:extLst>
        </xdr:cNvPr>
        <xdr:cNvSpPr/>
      </xdr:nvSpPr>
      <xdr:spPr>
        <a:xfrm>
          <a:off x="14649450" y="96024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74947</xdr:rowOff>
    </xdr:from>
    <xdr:ext cx="405111" cy="259045"/>
    <xdr:sp macro="" textlink="">
      <xdr:nvSpPr>
        <xdr:cNvPr id="637" name="【学校施設】&#10;有形固定資産減価償却率該当値テキスト">
          <a:extLst>
            <a:ext uri="{FF2B5EF4-FFF2-40B4-BE49-F238E27FC236}">
              <a16:creationId xmlns:a16="http://schemas.microsoft.com/office/drawing/2014/main" id="{AA5A6EB9-2731-4790-86A3-33FB4D7C673A}"/>
            </a:ext>
          </a:extLst>
        </xdr:cNvPr>
        <xdr:cNvSpPr txBox="1"/>
      </xdr:nvSpPr>
      <xdr:spPr>
        <a:xfrm>
          <a:off x="14735175" y="946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65786</xdr:rowOff>
    </xdr:from>
    <xdr:to>
      <xdr:col>81</xdr:col>
      <xdr:colOff>101600</xdr:colOff>
      <xdr:row>59</xdr:row>
      <xdr:rowOff>167386</xdr:rowOff>
    </xdr:to>
    <xdr:sp macro="" textlink="">
      <xdr:nvSpPr>
        <xdr:cNvPr id="638" name="楕円 637">
          <a:extLst>
            <a:ext uri="{FF2B5EF4-FFF2-40B4-BE49-F238E27FC236}">
              <a16:creationId xmlns:a16="http://schemas.microsoft.com/office/drawing/2014/main" id="{1015C543-45AB-4368-A817-010F8278C939}"/>
            </a:ext>
          </a:extLst>
        </xdr:cNvPr>
        <xdr:cNvSpPr/>
      </xdr:nvSpPr>
      <xdr:spPr>
        <a:xfrm>
          <a:off x="13887450" y="96225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116586</xdr:rowOff>
    </xdr:to>
    <xdr:cxnSp macro="">
      <xdr:nvCxnSpPr>
        <xdr:cNvPr id="639" name="直線コネクタ 638">
          <a:extLst>
            <a:ext uri="{FF2B5EF4-FFF2-40B4-BE49-F238E27FC236}">
              <a16:creationId xmlns:a16="http://schemas.microsoft.com/office/drawing/2014/main" id="{186ECE0A-C91D-418A-8523-448C64CB649E}"/>
            </a:ext>
          </a:extLst>
        </xdr:cNvPr>
        <xdr:cNvCxnSpPr/>
      </xdr:nvCxnSpPr>
      <xdr:spPr>
        <a:xfrm flipV="1">
          <a:off x="13935075" y="9659620"/>
          <a:ext cx="762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77216</xdr:rowOff>
    </xdr:from>
    <xdr:to>
      <xdr:col>76</xdr:col>
      <xdr:colOff>165100</xdr:colOff>
      <xdr:row>59</xdr:row>
      <xdr:rowOff>7366</xdr:rowOff>
    </xdr:to>
    <xdr:sp macro="" textlink="">
      <xdr:nvSpPr>
        <xdr:cNvPr id="640" name="楕円 639">
          <a:extLst>
            <a:ext uri="{FF2B5EF4-FFF2-40B4-BE49-F238E27FC236}">
              <a16:creationId xmlns:a16="http://schemas.microsoft.com/office/drawing/2014/main" id="{3A0E189F-4F9C-4BDC-B248-255584D06244}"/>
            </a:ext>
          </a:extLst>
        </xdr:cNvPr>
        <xdr:cNvSpPr/>
      </xdr:nvSpPr>
      <xdr:spPr>
        <a:xfrm>
          <a:off x="13096875" y="946886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128016</xdr:rowOff>
    </xdr:from>
    <xdr:to>
      <xdr:col>81</xdr:col>
      <xdr:colOff>50800</xdr:colOff>
      <xdr:row>59</xdr:row>
      <xdr:rowOff>116586</xdr:rowOff>
    </xdr:to>
    <xdr:cxnSp macro="">
      <xdr:nvCxnSpPr>
        <xdr:cNvPr id="641" name="直線コネクタ 640">
          <a:extLst>
            <a:ext uri="{FF2B5EF4-FFF2-40B4-BE49-F238E27FC236}">
              <a16:creationId xmlns:a16="http://schemas.microsoft.com/office/drawing/2014/main" id="{2E68265F-7F1B-43A0-8109-0BE6409A7EB3}"/>
            </a:ext>
          </a:extLst>
        </xdr:cNvPr>
        <xdr:cNvCxnSpPr/>
      </xdr:nvCxnSpPr>
      <xdr:spPr>
        <a:xfrm>
          <a:off x="13144500" y="9516491"/>
          <a:ext cx="790575"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150368</xdr:rowOff>
    </xdr:from>
    <xdr:to>
      <xdr:col>72</xdr:col>
      <xdr:colOff>38100</xdr:colOff>
      <xdr:row>59</xdr:row>
      <xdr:rowOff>80518</xdr:rowOff>
    </xdr:to>
    <xdr:sp macro="" textlink="">
      <xdr:nvSpPr>
        <xdr:cNvPr id="642" name="楕円 641">
          <a:extLst>
            <a:ext uri="{FF2B5EF4-FFF2-40B4-BE49-F238E27FC236}">
              <a16:creationId xmlns:a16="http://schemas.microsoft.com/office/drawing/2014/main" id="{2767BF35-1EC3-405E-8E77-6F149C4CC3B5}"/>
            </a:ext>
          </a:extLst>
        </xdr:cNvPr>
        <xdr:cNvSpPr/>
      </xdr:nvSpPr>
      <xdr:spPr>
        <a:xfrm>
          <a:off x="12296775" y="95420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128016</xdr:rowOff>
    </xdr:from>
    <xdr:to>
      <xdr:col>76</xdr:col>
      <xdr:colOff>114300</xdr:colOff>
      <xdr:row>59</xdr:row>
      <xdr:rowOff>29718</xdr:rowOff>
    </xdr:to>
    <xdr:cxnSp macro="">
      <xdr:nvCxnSpPr>
        <xdr:cNvPr id="643" name="直線コネクタ 642">
          <a:extLst>
            <a:ext uri="{FF2B5EF4-FFF2-40B4-BE49-F238E27FC236}">
              <a16:creationId xmlns:a16="http://schemas.microsoft.com/office/drawing/2014/main" id="{8723C745-4C49-4BB0-AC74-0FE49F58B74C}"/>
            </a:ext>
          </a:extLst>
        </xdr:cNvPr>
        <xdr:cNvCxnSpPr/>
      </xdr:nvCxnSpPr>
      <xdr:spPr>
        <a:xfrm flipV="1">
          <a:off x="12344400" y="9516491"/>
          <a:ext cx="8001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90932</xdr:rowOff>
    </xdr:from>
    <xdr:to>
      <xdr:col>67</xdr:col>
      <xdr:colOff>101600</xdr:colOff>
      <xdr:row>59</xdr:row>
      <xdr:rowOff>21082</xdr:rowOff>
    </xdr:to>
    <xdr:sp macro="" textlink="">
      <xdr:nvSpPr>
        <xdr:cNvPr id="644" name="楕円 643">
          <a:extLst>
            <a:ext uri="{FF2B5EF4-FFF2-40B4-BE49-F238E27FC236}">
              <a16:creationId xmlns:a16="http://schemas.microsoft.com/office/drawing/2014/main" id="{AE2CD5EF-9A89-4FFC-B350-0595341D6F7F}"/>
            </a:ext>
          </a:extLst>
        </xdr:cNvPr>
        <xdr:cNvSpPr/>
      </xdr:nvSpPr>
      <xdr:spPr>
        <a:xfrm>
          <a:off x="11487150" y="94794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141732</xdr:rowOff>
    </xdr:from>
    <xdr:to>
      <xdr:col>71</xdr:col>
      <xdr:colOff>177800</xdr:colOff>
      <xdr:row>59</xdr:row>
      <xdr:rowOff>29718</xdr:rowOff>
    </xdr:to>
    <xdr:cxnSp macro="">
      <xdr:nvCxnSpPr>
        <xdr:cNvPr id="645" name="直線コネクタ 644">
          <a:extLst>
            <a:ext uri="{FF2B5EF4-FFF2-40B4-BE49-F238E27FC236}">
              <a16:creationId xmlns:a16="http://schemas.microsoft.com/office/drawing/2014/main" id="{7E895FD0-039B-4EE8-BA80-D12B7FD00F7A}"/>
            </a:ext>
          </a:extLst>
        </xdr:cNvPr>
        <xdr:cNvCxnSpPr/>
      </xdr:nvCxnSpPr>
      <xdr:spPr>
        <a:xfrm>
          <a:off x="11534775" y="9536557"/>
          <a:ext cx="809625"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119651</xdr:rowOff>
    </xdr:from>
    <xdr:ext cx="405111" cy="259045"/>
    <xdr:sp macro="" textlink="">
      <xdr:nvSpPr>
        <xdr:cNvPr id="646" name="n_1aveValue【学校施設】&#10;有形固定資産減価償却率">
          <a:extLst>
            <a:ext uri="{FF2B5EF4-FFF2-40B4-BE49-F238E27FC236}">
              <a16:creationId xmlns:a16="http://schemas.microsoft.com/office/drawing/2014/main" id="{E17610E4-E9D8-45FF-B464-37330E37F236}"/>
            </a:ext>
          </a:extLst>
        </xdr:cNvPr>
        <xdr:cNvSpPr txBox="1"/>
      </xdr:nvSpPr>
      <xdr:spPr>
        <a:xfrm>
          <a:off x="13745219" y="983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92219</xdr:rowOff>
    </xdr:from>
    <xdr:ext cx="405111" cy="259045"/>
    <xdr:sp macro="" textlink="">
      <xdr:nvSpPr>
        <xdr:cNvPr id="647" name="n_2aveValue【学校施設】&#10;有形固定資産減価償却率">
          <a:extLst>
            <a:ext uri="{FF2B5EF4-FFF2-40B4-BE49-F238E27FC236}">
              <a16:creationId xmlns:a16="http://schemas.microsoft.com/office/drawing/2014/main" id="{2CA6BAFF-0D0F-496A-9436-ACF25EF2502F}"/>
            </a:ext>
          </a:extLst>
        </xdr:cNvPr>
        <xdr:cNvSpPr txBox="1"/>
      </xdr:nvSpPr>
      <xdr:spPr>
        <a:xfrm>
          <a:off x="1296416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648" name="n_3aveValue【学校施設】&#10;有形固定資産減価償却率">
          <a:extLst>
            <a:ext uri="{FF2B5EF4-FFF2-40B4-BE49-F238E27FC236}">
              <a16:creationId xmlns:a16="http://schemas.microsoft.com/office/drawing/2014/main" id="{5DEEB6FE-7C5B-480E-AF46-C6E59112F1B1}"/>
            </a:ext>
          </a:extLst>
        </xdr:cNvPr>
        <xdr:cNvSpPr txBox="1"/>
      </xdr:nvSpPr>
      <xdr:spPr>
        <a:xfrm>
          <a:off x="121640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49" name="n_4aveValue【学校施設】&#10;有形固定資産減価償却率">
          <a:extLst>
            <a:ext uri="{FF2B5EF4-FFF2-40B4-BE49-F238E27FC236}">
              <a16:creationId xmlns:a16="http://schemas.microsoft.com/office/drawing/2014/main" id="{9F87A7C2-D976-4127-AB8B-48FFAC43FA95}"/>
            </a:ext>
          </a:extLst>
        </xdr:cNvPr>
        <xdr:cNvSpPr txBox="1"/>
      </xdr:nvSpPr>
      <xdr:spPr>
        <a:xfrm>
          <a:off x="11354444"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12463</xdr:rowOff>
    </xdr:from>
    <xdr:ext cx="405111" cy="259045"/>
    <xdr:sp macro="" textlink="">
      <xdr:nvSpPr>
        <xdr:cNvPr id="650" name="n_1mainValue【学校施設】&#10;有形固定資産減価償却率">
          <a:extLst>
            <a:ext uri="{FF2B5EF4-FFF2-40B4-BE49-F238E27FC236}">
              <a16:creationId xmlns:a16="http://schemas.microsoft.com/office/drawing/2014/main" id="{C3B697F8-C310-49FC-8E38-F2B569DC532C}"/>
            </a:ext>
          </a:extLst>
        </xdr:cNvPr>
        <xdr:cNvSpPr txBox="1"/>
      </xdr:nvSpPr>
      <xdr:spPr>
        <a:xfrm>
          <a:off x="13745219" y="940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23893</xdr:rowOff>
    </xdr:from>
    <xdr:ext cx="405111" cy="259045"/>
    <xdr:sp macro="" textlink="">
      <xdr:nvSpPr>
        <xdr:cNvPr id="651" name="n_2mainValue【学校施設】&#10;有形固定資産減価償却率">
          <a:extLst>
            <a:ext uri="{FF2B5EF4-FFF2-40B4-BE49-F238E27FC236}">
              <a16:creationId xmlns:a16="http://schemas.microsoft.com/office/drawing/2014/main" id="{4AF3D0A2-2A21-4BEC-8E93-E50962BECDDC}"/>
            </a:ext>
          </a:extLst>
        </xdr:cNvPr>
        <xdr:cNvSpPr txBox="1"/>
      </xdr:nvSpPr>
      <xdr:spPr>
        <a:xfrm>
          <a:off x="12964169" y="9256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97045</xdr:rowOff>
    </xdr:from>
    <xdr:ext cx="405111" cy="259045"/>
    <xdr:sp macro="" textlink="">
      <xdr:nvSpPr>
        <xdr:cNvPr id="652" name="n_3mainValue【学校施設】&#10;有形固定資産減価償却率">
          <a:extLst>
            <a:ext uri="{FF2B5EF4-FFF2-40B4-BE49-F238E27FC236}">
              <a16:creationId xmlns:a16="http://schemas.microsoft.com/office/drawing/2014/main" id="{E8A7C475-C6FE-45DA-9AB8-5E0E7A694EAD}"/>
            </a:ext>
          </a:extLst>
        </xdr:cNvPr>
        <xdr:cNvSpPr txBox="1"/>
      </xdr:nvSpPr>
      <xdr:spPr>
        <a:xfrm>
          <a:off x="12164069" y="932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37609</xdr:rowOff>
    </xdr:from>
    <xdr:ext cx="405111" cy="259045"/>
    <xdr:sp macro="" textlink="">
      <xdr:nvSpPr>
        <xdr:cNvPr id="653" name="n_4mainValue【学校施設】&#10;有形固定資産減価償却率">
          <a:extLst>
            <a:ext uri="{FF2B5EF4-FFF2-40B4-BE49-F238E27FC236}">
              <a16:creationId xmlns:a16="http://schemas.microsoft.com/office/drawing/2014/main" id="{C6F97282-FA39-4A6E-A774-983CD7B90073}"/>
            </a:ext>
          </a:extLst>
        </xdr:cNvPr>
        <xdr:cNvSpPr txBox="1"/>
      </xdr:nvSpPr>
      <xdr:spPr>
        <a:xfrm>
          <a:off x="11354444" y="9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4" name="正方形/長方形 653">
          <a:extLst>
            <a:ext uri="{FF2B5EF4-FFF2-40B4-BE49-F238E27FC236}">
              <a16:creationId xmlns:a16="http://schemas.microsoft.com/office/drawing/2014/main" id="{2E874422-E6B8-43C5-88D9-2571DF4885D5}"/>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5" name="正方形/長方形 654">
          <a:extLst>
            <a:ext uri="{FF2B5EF4-FFF2-40B4-BE49-F238E27FC236}">
              <a16:creationId xmlns:a16="http://schemas.microsoft.com/office/drawing/2014/main" id="{ACD8123E-895F-4EC1-98E1-594C21A5DAED}"/>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6" name="正方形/長方形 655">
          <a:extLst>
            <a:ext uri="{FF2B5EF4-FFF2-40B4-BE49-F238E27FC236}">
              <a16:creationId xmlns:a16="http://schemas.microsoft.com/office/drawing/2014/main" id="{C39D86E9-49B8-491A-BF0F-901E4B8DB75B}"/>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7" name="正方形/長方形 656">
          <a:extLst>
            <a:ext uri="{FF2B5EF4-FFF2-40B4-BE49-F238E27FC236}">
              <a16:creationId xmlns:a16="http://schemas.microsoft.com/office/drawing/2014/main" id="{B098DB69-5EAA-4D57-9A1D-982C87CFB175}"/>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8" name="正方形/長方形 657">
          <a:extLst>
            <a:ext uri="{FF2B5EF4-FFF2-40B4-BE49-F238E27FC236}">
              <a16:creationId xmlns:a16="http://schemas.microsoft.com/office/drawing/2014/main" id="{7AAB2F83-3CBD-43A9-8EA8-C67A95AB897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9" name="正方形/長方形 658">
          <a:extLst>
            <a:ext uri="{FF2B5EF4-FFF2-40B4-BE49-F238E27FC236}">
              <a16:creationId xmlns:a16="http://schemas.microsoft.com/office/drawing/2014/main" id="{A915139A-65F0-499A-BA54-6070AA73796D}"/>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0" name="正方形/長方形 659">
          <a:extLst>
            <a:ext uri="{FF2B5EF4-FFF2-40B4-BE49-F238E27FC236}">
              <a16:creationId xmlns:a16="http://schemas.microsoft.com/office/drawing/2014/main" id="{8B548353-5E5B-4A0D-BE33-74844967F6FA}"/>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1" name="正方形/長方形 660">
          <a:extLst>
            <a:ext uri="{FF2B5EF4-FFF2-40B4-BE49-F238E27FC236}">
              <a16:creationId xmlns:a16="http://schemas.microsoft.com/office/drawing/2014/main" id="{9A68DF2D-A91E-47AD-A925-580C92E45165}"/>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2" name="テキスト ボックス 661">
          <a:extLst>
            <a:ext uri="{FF2B5EF4-FFF2-40B4-BE49-F238E27FC236}">
              <a16:creationId xmlns:a16="http://schemas.microsoft.com/office/drawing/2014/main" id="{6CB0D679-B914-47A1-A6EF-A29E320A6BE0}"/>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3" name="直線コネクタ 662">
          <a:extLst>
            <a:ext uri="{FF2B5EF4-FFF2-40B4-BE49-F238E27FC236}">
              <a16:creationId xmlns:a16="http://schemas.microsoft.com/office/drawing/2014/main" id="{FA3C76E4-C4E3-4D34-80BF-A4F32A938FC4}"/>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4" name="テキスト ボックス 663">
          <a:extLst>
            <a:ext uri="{FF2B5EF4-FFF2-40B4-BE49-F238E27FC236}">
              <a16:creationId xmlns:a16="http://schemas.microsoft.com/office/drawing/2014/main" id="{21BD4DE8-7AE2-4237-BDA2-9F7FED46B575}"/>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5" name="直線コネクタ 664">
          <a:extLst>
            <a:ext uri="{FF2B5EF4-FFF2-40B4-BE49-F238E27FC236}">
              <a16:creationId xmlns:a16="http://schemas.microsoft.com/office/drawing/2014/main" id="{6936E30D-DEEF-49C2-953C-8F7A98AAFD5D}"/>
            </a:ext>
          </a:extLst>
        </xdr:cNvPr>
        <xdr:cNvCxnSpPr/>
      </xdr:nvCxnSpPr>
      <xdr:spPr>
        <a:xfrm>
          <a:off x="164592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6" name="テキスト ボックス 665">
          <a:extLst>
            <a:ext uri="{FF2B5EF4-FFF2-40B4-BE49-F238E27FC236}">
              <a16:creationId xmlns:a16="http://schemas.microsoft.com/office/drawing/2014/main" id="{03A7B67D-CA70-4C91-AAD2-0C7D4DBF0266}"/>
            </a:ext>
          </a:extLst>
        </xdr:cNvPr>
        <xdr:cNvSpPr txBox="1"/>
      </xdr:nvSpPr>
      <xdr:spPr>
        <a:xfrm>
          <a:off x="16052346" y="10227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7" name="直線コネクタ 666">
          <a:extLst>
            <a:ext uri="{FF2B5EF4-FFF2-40B4-BE49-F238E27FC236}">
              <a16:creationId xmlns:a16="http://schemas.microsoft.com/office/drawing/2014/main" id="{717A9C30-5E11-4603-9603-E5AA87AF9C66}"/>
            </a:ext>
          </a:extLst>
        </xdr:cNvPr>
        <xdr:cNvCxnSpPr/>
      </xdr:nvCxnSpPr>
      <xdr:spPr>
        <a:xfrm>
          <a:off x="164592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8" name="テキスト ボックス 667">
          <a:extLst>
            <a:ext uri="{FF2B5EF4-FFF2-40B4-BE49-F238E27FC236}">
              <a16:creationId xmlns:a16="http://schemas.microsoft.com/office/drawing/2014/main" id="{74F2B53B-D496-4EE4-971E-259A6779C80E}"/>
            </a:ext>
          </a:extLst>
        </xdr:cNvPr>
        <xdr:cNvSpPr txBox="1"/>
      </xdr:nvSpPr>
      <xdr:spPr>
        <a:xfrm>
          <a:off x="16052346" y="979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9" name="直線コネクタ 668">
          <a:extLst>
            <a:ext uri="{FF2B5EF4-FFF2-40B4-BE49-F238E27FC236}">
              <a16:creationId xmlns:a16="http://schemas.microsoft.com/office/drawing/2014/main" id="{EFC2864B-62AF-4A81-87EC-2D8641CF6B02}"/>
            </a:ext>
          </a:extLst>
        </xdr:cNvPr>
        <xdr:cNvCxnSpPr/>
      </xdr:nvCxnSpPr>
      <xdr:spPr>
        <a:xfrm>
          <a:off x="164592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0" name="テキスト ボックス 669">
          <a:extLst>
            <a:ext uri="{FF2B5EF4-FFF2-40B4-BE49-F238E27FC236}">
              <a16:creationId xmlns:a16="http://schemas.microsoft.com/office/drawing/2014/main" id="{F14D2ADC-B784-4BF9-80B2-50A1F228F2A8}"/>
            </a:ext>
          </a:extLst>
        </xdr:cNvPr>
        <xdr:cNvSpPr txBox="1"/>
      </xdr:nvSpPr>
      <xdr:spPr>
        <a:xfrm>
          <a:off x="16052346" y="937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1" name="直線コネクタ 670">
          <a:extLst>
            <a:ext uri="{FF2B5EF4-FFF2-40B4-BE49-F238E27FC236}">
              <a16:creationId xmlns:a16="http://schemas.microsoft.com/office/drawing/2014/main" id="{262B0C4D-3EE9-478C-8880-73DE0B4AA309}"/>
            </a:ext>
          </a:extLst>
        </xdr:cNvPr>
        <xdr:cNvCxnSpPr/>
      </xdr:nvCxnSpPr>
      <xdr:spPr>
        <a:xfrm>
          <a:off x="164592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2" name="テキスト ボックス 671">
          <a:extLst>
            <a:ext uri="{FF2B5EF4-FFF2-40B4-BE49-F238E27FC236}">
              <a16:creationId xmlns:a16="http://schemas.microsoft.com/office/drawing/2014/main" id="{0DBD86DD-A257-4E0E-9B17-25959441EDB7}"/>
            </a:ext>
          </a:extLst>
        </xdr:cNvPr>
        <xdr:cNvSpPr txBox="1"/>
      </xdr:nvSpPr>
      <xdr:spPr>
        <a:xfrm>
          <a:off x="16052346" y="893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3" name="直線コネクタ 672">
          <a:extLst>
            <a:ext uri="{FF2B5EF4-FFF2-40B4-BE49-F238E27FC236}">
              <a16:creationId xmlns:a16="http://schemas.microsoft.com/office/drawing/2014/main" id="{4CE570B5-F07E-49C9-974E-91D1F1CD173F}"/>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4" name="テキスト ボックス 673">
          <a:extLst>
            <a:ext uri="{FF2B5EF4-FFF2-40B4-BE49-F238E27FC236}">
              <a16:creationId xmlns:a16="http://schemas.microsoft.com/office/drawing/2014/main" id="{32141C59-6D9F-43A7-988A-6D275DDDA52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5" name="【学校施設】&#10;一人当たり面積グラフ枠">
          <a:extLst>
            <a:ext uri="{FF2B5EF4-FFF2-40B4-BE49-F238E27FC236}">
              <a16:creationId xmlns:a16="http://schemas.microsoft.com/office/drawing/2014/main" id="{FE8E3743-1D5A-46A5-9CC3-5F87454CA296}"/>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121158</xdr:rowOff>
    </xdr:from>
    <xdr:to>
      <xdr:col>116</xdr:col>
      <xdr:colOff>62864</xdr:colOff>
      <xdr:row>64</xdr:row>
      <xdr:rowOff>96012</xdr:rowOff>
    </xdr:to>
    <xdr:cxnSp macro="">
      <xdr:nvCxnSpPr>
        <xdr:cNvPr id="676" name="直線コネクタ 675">
          <a:extLst>
            <a:ext uri="{FF2B5EF4-FFF2-40B4-BE49-F238E27FC236}">
              <a16:creationId xmlns:a16="http://schemas.microsoft.com/office/drawing/2014/main" id="{3D434B2B-CB71-4A2F-AF1B-731AC60B1604}"/>
            </a:ext>
          </a:extLst>
        </xdr:cNvPr>
        <xdr:cNvCxnSpPr/>
      </xdr:nvCxnSpPr>
      <xdr:spPr>
        <a:xfrm flipV="1">
          <a:off x="19954239" y="9354058"/>
          <a:ext cx="0" cy="110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99839</xdr:rowOff>
    </xdr:from>
    <xdr:ext cx="469744" cy="259045"/>
    <xdr:sp macro="" textlink="">
      <xdr:nvSpPr>
        <xdr:cNvPr id="677" name="【学校施設】&#10;一人当たり面積最小値テキスト">
          <a:extLst>
            <a:ext uri="{FF2B5EF4-FFF2-40B4-BE49-F238E27FC236}">
              <a16:creationId xmlns:a16="http://schemas.microsoft.com/office/drawing/2014/main" id="{5D81AC4B-BF38-4119-B884-348F2602E030}"/>
            </a:ext>
          </a:extLst>
        </xdr:cNvPr>
        <xdr:cNvSpPr txBox="1"/>
      </xdr:nvSpPr>
      <xdr:spPr>
        <a:xfrm>
          <a:off x="19992975" y="104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96012</xdr:rowOff>
    </xdr:from>
    <xdr:to>
      <xdr:col>116</xdr:col>
      <xdr:colOff>152400</xdr:colOff>
      <xdr:row>64</xdr:row>
      <xdr:rowOff>96012</xdr:rowOff>
    </xdr:to>
    <xdr:cxnSp macro="">
      <xdr:nvCxnSpPr>
        <xdr:cNvPr id="678" name="直線コネクタ 677">
          <a:extLst>
            <a:ext uri="{FF2B5EF4-FFF2-40B4-BE49-F238E27FC236}">
              <a16:creationId xmlns:a16="http://schemas.microsoft.com/office/drawing/2014/main" id="{D25EE31C-1814-4080-BA2D-D1C26138150C}"/>
            </a:ext>
          </a:extLst>
        </xdr:cNvPr>
        <xdr:cNvCxnSpPr/>
      </xdr:nvCxnSpPr>
      <xdr:spPr>
        <a:xfrm>
          <a:off x="19878675" y="104592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67835</xdr:rowOff>
    </xdr:from>
    <xdr:ext cx="469744" cy="259045"/>
    <xdr:sp macro="" textlink="">
      <xdr:nvSpPr>
        <xdr:cNvPr id="679" name="【学校施設】&#10;一人当たり面積最大値テキスト">
          <a:extLst>
            <a:ext uri="{FF2B5EF4-FFF2-40B4-BE49-F238E27FC236}">
              <a16:creationId xmlns:a16="http://schemas.microsoft.com/office/drawing/2014/main" id="{155FD57E-1C77-4462-9CE2-39ABAF4C52C1}"/>
            </a:ext>
          </a:extLst>
        </xdr:cNvPr>
        <xdr:cNvSpPr txBox="1"/>
      </xdr:nvSpPr>
      <xdr:spPr>
        <a:xfrm>
          <a:off x="19992975" y="9132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121158</xdr:rowOff>
    </xdr:from>
    <xdr:to>
      <xdr:col>116</xdr:col>
      <xdr:colOff>152400</xdr:colOff>
      <xdr:row>57</xdr:row>
      <xdr:rowOff>121158</xdr:rowOff>
    </xdr:to>
    <xdr:cxnSp macro="">
      <xdr:nvCxnSpPr>
        <xdr:cNvPr id="680" name="直線コネクタ 679">
          <a:extLst>
            <a:ext uri="{FF2B5EF4-FFF2-40B4-BE49-F238E27FC236}">
              <a16:creationId xmlns:a16="http://schemas.microsoft.com/office/drawing/2014/main" id="{3541F25A-197E-4CF0-99DF-C52AA15548F8}"/>
            </a:ext>
          </a:extLst>
        </xdr:cNvPr>
        <xdr:cNvCxnSpPr/>
      </xdr:nvCxnSpPr>
      <xdr:spPr>
        <a:xfrm>
          <a:off x="19878675" y="935405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35069</xdr:rowOff>
    </xdr:from>
    <xdr:ext cx="469744" cy="259045"/>
    <xdr:sp macro="" textlink="">
      <xdr:nvSpPr>
        <xdr:cNvPr id="681" name="【学校施設】&#10;一人当たり面積平均値テキスト">
          <a:extLst>
            <a:ext uri="{FF2B5EF4-FFF2-40B4-BE49-F238E27FC236}">
              <a16:creationId xmlns:a16="http://schemas.microsoft.com/office/drawing/2014/main" id="{451F69E3-8B9D-4D84-A916-6617CFE6169E}"/>
            </a:ext>
          </a:extLst>
        </xdr:cNvPr>
        <xdr:cNvSpPr txBox="1"/>
      </xdr:nvSpPr>
      <xdr:spPr>
        <a:xfrm>
          <a:off x="19992975" y="991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56642</xdr:rowOff>
    </xdr:from>
    <xdr:to>
      <xdr:col>116</xdr:col>
      <xdr:colOff>114300</xdr:colOff>
      <xdr:row>61</xdr:row>
      <xdr:rowOff>158242</xdr:rowOff>
    </xdr:to>
    <xdr:sp macro="" textlink="">
      <xdr:nvSpPr>
        <xdr:cNvPr id="682" name="フローチャート: 判断 681">
          <a:extLst>
            <a:ext uri="{FF2B5EF4-FFF2-40B4-BE49-F238E27FC236}">
              <a16:creationId xmlns:a16="http://schemas.microsoft.com/office/drawing/2014/main" id="{B74224BD-4989-4090-AD89-6F1CEFFA0040}"/>
            </a:ext>
          </a:extLst>
        </xdr:cNvPr>
        <xdr:cNvSpPr/>
      </xdr:nvSpPr>
      <xdr:spPr>
        <a:xfrm>
          <a:off x="19897725" y="993406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159512</xdr:rowOff>
    </xdr:from>
    <xdr:to>
      <xdr:col>112</xdr:col>
      <xdr:colOff>38100</xdr:colOff>
      <xdr:row>61</xdr:row>
      <xdr:rowOff>89662</xdr:rowOff>
    </xdr:to>
    <xdr:sp macro="" textlink="">
      <xdr:nvSpPr>
        <xdr:cNvPr id="683" name="フローチャート: 判断 682">
          <a:extLst>
            <a:ext uri="{FF2B5EF4-FFF2-40B4-BE49-F238E27FC236}">
              <a16:creationId xmlns:a16="http://schemas.microsoft.com/office/drawing/2014/main" id="{0D8EA02D-D435-4E9A-90B3-C344964B95AF}"/>
            </a:ext>
          </a:extLst>
        </xdr:cNvPr>
        <xdr:cNvSpPr/>
      </xdr:nvSpPr>
      <xdr:spPr>
        <a:xfrm>
          <a:off x="19154775" y="987818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170942</xdr:rowOff>
    </xdr:from>
    <xdr:to>
      <xdr:col>107</xdr:col>
      <xdr:colOff>101600</xdr:colOff>
      <xdr:row>61</xdr:row>
      <xdr:rowOff>101092</xdr:rowOff>
    </xdr:to>
    <xdr:sp macro="" textlink="">
      <xdr:nvSpPr>
        <xdr:cNvPr id="684" name="フローチャート: 判断 683">
          <a:extLst>
            <a:ext uri="{FF2B5EF4-FFF2-40B4-BE49-F238E27FC236}">
              <a16:creationId xmlns:a16="http://schemas.microsoft.com/office/drawing/2014/main" id="{79B222AD-A4AC-43C7-BE97-4DBA06D45A8A}"/>
            </a:ext>
          </a:extLst>
        </xdr:cNvPr>
        <xdr:cNvSpPr/>
      </xdr:nvSpPr>
      <xdr:spPr>
        <a:xfrm>
          <a:off x="18345150" y="98769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33782</xdr:rowOff>
    </xdr:from>
    <xdr:to>
      <xdr:col>102</xdr:col>
      <xdr:colOff>165100</xdr:colOff>
      <xdr:row>61</xdr:row>
      <xdr:rowOff>135382</xdr:rowOff>
    </xdr:to>
    <xdr:sp macro="" textlink="">
      <xdr:nvSpPr>
        <xdr:cNvPr id="685" name="フローチャート: 判断 684">
          <a:extLst>
            <a:ext uri="{FF2B5EF4-FFF2-40B4-BE49-F238E27FC236}">
              <a16:creationId xmlns:a16="http://schemas.microsoft.com/office/drawing/2014/main" id="{1817E5D5-6DF7-42FB-A6CC-79C3AF0C3A88}"/>
            </a:ext>
          </a:extLst>
        </xdr:cNvPr>
        <xdr:cNvSpPr/>
      </xdr:nvSpPr>
      <xdr:spPr>
        <a:xfrm>
          <a:off x="17554575" y="990803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33782</xdr:rowOff>
    </xdr:from>
    <xdr:to>
      <xdr:col>98</xdr:col>
      <xdr:colOff>38100</xdr:colOff>
      <xdr:row>61</xdr:row>
      <xdr:rowOff>135382</xdr:rowOff>
    </xdr:to>
    <xdr:sp macro="" textlink="">
      <xdr:nvSpPr>
        <xdr:cNvPr id="686" name="フローチャート: 判断 685">
          <a:extLst>
            <a:ext uri="{FF2B5EF4-FFF2-40B4-BE49-F238E27FC236}">
              <a16:creationId xmlns:a16="http://schemas.microsoft.com/office/drawing/2014/main" id="{9C9A0A02-CDF3-45F3-B218-43B5E5987988}"/>
            </a:ext>
          </a:extLst>
        </xdr:cNvPr>
        <xdr:cNvSpPr/>
      </xdr:nvSpPr>
      <xdr:spPr>
        <a:xfrm>
          <a:off x="16754475" y="990803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D504366F-E74E-4C5F-B7CF-30413E3F167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8" name="テキスト ボックス 687">
          <a:extLst>
            <a:ext uri="{FF2B5EF4-FFF2-40B4-BE49-F238E27FC236}">
              <a16:creationId xmlns:a16="http://schemas.microsoft.com/office/drawing/2014/main" id="{4865FFB6-A367-4647-88C3-E6BCC5FC4917}"/>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8383A43-CBBF-4355-BEC5-5D3C8B43D78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47E2F7B0-4D2B-45B0-9A3A-09154E35839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351DA30F-EB33-4A21-B974-17DE7CE9F481}"/>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20066</xdr:rowOff>
    </xdr:from>
    <xdr:to>
      <xdr:col>116</xdr:col>
      <xdr:colOff>114300</xdr:colOff>
      <xdr:row>61</xdr:row>
      <xdr:rowOff>121666</xdr:rowOff>
    </xdr:to>
    <xdr:sp macro="" textlink="">
      <xdr:nvSpPr>
        <xdr:cNvPr id="692" name="楕円 691">
          <a:extLst>
            <a:ext uri="{FF2B5EF4-FFF2-40B4-BE49-F238E27FC236}">
              <a16:creationId xmlns:a16="http://schemas.microsoft.com/office/drawing/2014/main" id="{EDC7780B-6E5F-4B01-B2EC-4E67F342D8CE}"/>
            </a:ext>
          </a:extLst>
        </xdr:cNvPr>
        <xdr:cNvSpPr/>
      </xdr:nvSpPr>
      <xdr:spPr>
        <a:xfrm>
          <a:off x="19897725" y="989749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42943</xdr:rowOff>
    </xdr:from>
    <xdr:ext cx="469744" cy="259045"/>
    <xdr:sp macro="" textlink="">
      <xdr:nvSpPr>
        <xdr:cNvPr id="693" name="【学校施設】&#10;一人当たり面積該当値テキスト">
          <a:extLst>
            <a:ext uri="{FF2B5EF4-FFF2-40B4-BE49-F238E27FC236}">
              <a16:creationId xmlns:a16="http://schemas.microsoft.com/office/drawing/2014/main" id="{99BA6E87-2D7E-45E2-98E4-5F5B1D1F788B}"/>
            </a:ext>
          </a:extLst>
        </xdr:cNvPr>
        <xdr:cNvSpPr txBox="1"/>
      </xdr:nvSpPr>
      <xdr:spPr>
        <a:xfrm>
          <a:off x="19992975" y="976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45212</xdr:rowOff>
    </xdr:from>
    <xdr:to>
      <xdr:col>112</xdr:col>
      <xdr:colOff>38100</xdr:colOff>
      <xdr:row>61</xdr:row>
      <xdr:rowOff>146812</xdr:rowOff>
    </xdr:to>
    <xdr:sp macro="" textlink="">
      <xdr:nvSpPr>
        <xdr:cNvPr id="694" name="楕円 693">
          <a:extLst>
            <a:ext uri="{FF2B5EF4-FFF2-40B4-BE49-F238E27FC236}">
              <a16:creationId xmlns:a16="http://schemas.microsoft.com/office/drawing/2014/main" id="{D405D61F-8C8A-49D9-8FCB-C1475388A3C8}"/>
            </a:ext>
          </a:extLst>
        </xdr:cNvPr>
        <xdr:cNvSpPr/>
      </xdr:nvSpPr>
      <xdr:spPr>
        <a:xfrm>
          <a:off x="19154775" y="99258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70866</xdr:rowOff>
    </xdr:from>
    <xdr:to>
      <xdr:col>116</xdr:col>
      <xdr:colOff>63500</xdr:colOff>
      <xdr:row>61</xdr:row>
      <xdr:rowOff>96012</xdr:rowOff>
    </xdr:to>
    <xdr:cxnSp macro="">
      <xdr:nvCxnSpPr>
        <xdr:cNvPr id="695" name="直線コネクタ 694">
          <a:extLst>
            <a:ext uri="{FF2B5EF4-FFF2-40B4-BE49-F238E27FC236}">
              <a16:creationId xmlns:a16="http://schemas.microsoft.com/office/drawing/2014/main" id="{F1B3204E-E235-4D36-8A6B-652CF3FF74F9}"/>
            </a:ext>
          </a:extLst>
        </xdr:cNvPr>
        <xdr:cNvCxnSpPr/>
      </xdr:nvCxnSpPr>
      <xdr:spPr>
        <a:xfrm flipV="1">
          <a:off x="19202400" y="9945116"/>
          <a:ext cx="752475"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47498</xdr:rowOff>
    </xdr:from>
    <xdr:to>
      <xdr:col>107</xdr:col>
      <xdr:colOff>101600</xdr:colOff>
      <xdr:row>61</xdr:row>
      <xdr:rowOff>149098</xdr:rowOff>
    </xdr:to>
    <xdr:sp macro="" textlink="">
      <xdr:nvSpPr>
        <xdr:cNvPr id="696" name="楕円 695">
          <a:extLst>
            <a:ext uri="{FF2B5EF4-FFF2-40B4-BE49-F238E27FC236}">
              <a16:creationId xmlns:a16="http://schemas.microsoft.com/office/drawing/2014/main" id="{1B97E513-272B-47F1-A698-E57C7AF6D5E7}"/>
            </a:ext>
          </a:extLst>
        </xdr:cNvPr>
        <xdr:cNvSpPr/>
      </xdr:nvSpPr>
      <xdr:spPr>
        <a:xfrm>
          <a:off x="18345150" y="99280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96012</xdr:rowOff>
    </xdr:from>
    <xdr:to>
      <xdr:col>111</xdr:col>
      <xdr:colOff>177800</xdr:colOff>
      <xdr:row>61</xdr:row>
      <xdr:rowOff>98298</xdr:rowOff>
    </xdr:to>
    <xdr:cxnSp macro="">
      <xdr:nvCxnSpPr>
        <xdr:cNvPr id="697" name="直線コネクタ 696">
          <a:extLst>
            <a:ext uri="{FF2B5EF4-FFF2-40B4-BE49-F238E27FC236}">
              <a16:creationId xmlns:a16="http://schemas.microsoft.com/office/drawing/2014/main" id="{B293CE74-E52F-44CC-9546-D9B657484425}"/>
            </a:ext>
          </a:extLst>
        </xdr:cNvPr>
        <xdr:cNvCxnSpPr/>
      </xdr:nvCxnSpPr>
      <xdr:spPr>
        <a:xfrm flipV="1">
          <a:off x="18392775" y="9973437"/>
          <a:ext cx="80962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49784</xdr:rowOff>
    </xdr:from>
    <xdr:to>
      <xdr:col>102</xdr:col>
      <xdr:colOff>165100</xdr:colOff>
      <xdr:row>61</xdr:row>
      <xdr:rowOff>151384</xdr:rowOff>
    </xdr:to>
    <xdr:sp macro="" textlink="">
      <xdr:nvSpPr>
        <xdr:cNvPr id="698" name="楕円 697">
          <a:extLst>
            <a:ext uri="{FF2B5EF4-FFF2-40B4-BE49-F238E27FC236}">
              <a16:creationId xmlns:a16="http://schemas.microsoft.com/office/drawing/2014/main" id="{4E8ECB87-0031-4F4C-8912-6D7F70D488CF}"/>
            </a:ext>
          </a:extLst>
        </xdr:cNvPr>
        <xdr:cNvSpPr/>
      </xdr:nvSpPr>
      <xdr:spPr>
        <a:xfrm>
          <a:off x="17554575" y="992403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98298</xdr:rowOff>
    </xdr:from>
    <xdr:to>
      <xdr:col>107</xdr:col>
      <xdr:colOff>50800</xdr:colOff>
      <xdr:row>61</xdr:row>
      <xdr:rowOff>100584</xdr:rowOff>
    </xdr:to>
    <xdr:cxnSp macro="">
      <xdr:nvCxnSpPr>
        <xdr:cNvPr id="699" name="直線コネクタ 698">
          <a:extLst>
            <a:ext uri="{FF2B5EF4-FFF2-40B4-BE49-F238E27FC236}">
              <a16:creationId xmlns:a16="http://schemas.microsoft.com/office/drawing/2014/main" id="{1C7F0EAC-2112-4714-A74C-1C557969D972}"/>
            </a:ext>
          </a:extLst>
        </xdr:cNvPr>
        <xdr:cNvCxnSpPr/>
      </xdr:nvCxnSpPr>
      <xdr:spPr>
        <a:xfrm flipV="1">
          <a:off x="17602200" y="9975723"/>
          <a:ext cx="790575"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52070</xdr:rowOff>
    </xdr:from>
    <xdr:to>
      <xdr:col>98</xdr:col>
      <xdr:colOff>38100</xdr:colOff>
      <xdr:row>61</xdr:row>
      <xdr:rowOff>153670</xdr:rowOff>
    </xdr:to>
    <xdr:sp macro="" textlink="">
      <xdr:nvSpPr>
        <xdr:cNvPr id="700" name="楕円 699">
          <a:extLst>
            <a:ext uri="{FF2B5EF4-FFF2-40B4-BE49-F238E27FC236}">
              <a16:creationId xmlns:a16="http://schemas.microsoft.com/office/drawing/2014/main" id="{33A3E97C-ABD4-4BB7-A4B9-62DB36779803}"/>
            </a:ext>
          </a:extLst>
        </xdr:cNvPr>
        <xdr:cNvSpPr/>
      </xdr:nvSpPr>
      <xdr:spPr>
        <a:xfrm>
          <a:off x="16754475" y="99263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100584</xdr:rowOff>
    </xdr:from>
    <xdr:to>
      <xdr:col>102</xdr:col>
      <xdr:colOff>114300</xdr:colOff>
      <xdr:row>61</xdr:row>
      <xdr:rowOff>102870</xdr:rowOff>
    </xdr:to>
    <xdr:cxnSp macro="">
      <xdr:nvCxnSpPr>
        <xdr:cNvPr id="701" name="直線コネクタ 700">
          <a:extLst>
            <a:ext uri="{FF2B5EF4-FFF2-40B4-BE49-F238E27FC236}">
              <a16:creationId xmlns:a16="http://schemas.microsoft.com/office/drawing/2014/main" id="{D9111F30-4EA3-4597-A0F0-3952961D694A}"/>
            </a:ext>
          </a:extLst>
        </xdr:cNvPr>
        <xdr:cNvCxnSpPr/>
      </xdr:nvCxnSpPr>
      <xdr:spPr>
        <a:xfrm flipV="1">
          <a:off x="16802100" y="9981184"/>
          <a:ext cx="8001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106189</xdr:rowOff>
    </xdr:from>
    <xdr:ext cx="469744" cy="259045"/>
    <xdr:sp macro="" textlink="">
      <xdr:nvSpPr>
        <xdr:cNvPr id="702" name="n_1aveValue【学校施設】&#10;一人当たり面積">
          <a:extLst>
            <a:ext uri="{FF2B5EF4-FFF2-40B4-BE49-F238E27FC236}">
              <a16:creationId xmlns:a16="http://schemas.microsoft.com/office/drawing/2014/main" id="{86E1F2B8-28C1-4CEC-954C-0A0C5BAB5D07}"/>
            </a:ext>
          </a:extLst>
        </xdr:cNvPr>
        <xdr:cNvSpPr txBox="1"/>
      </xdr:nvSpPr>
      <xdr:spPr>
        <a:xfrm>
          <a:off x="18983402" y="965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117619</xdr:rowOff>
    </xdr:from>
    <xdr:ext cx="469744" cy="259045"/>
    <xdr:sp macro="" textlink="">
      <xdr:nvSpPr>
        <xdr:cNvPr id="703" name="n_2aveValue【学校施設】&#10;一人当たり面積">
          <a:extLst>
            <a:ext uri="{FF2B5EF4-FFF2-40B4-BE49-F238E27FC236}">
              <a16:creationId xmlns:a16="http://schemas.microsoft.com/office/drawing/2014/main" id="{79BF1B38-8C16-4000-8B52-4628A27A6769}"/>
            </a:ext>
          </a:extLst>
        </xdr:cNvPr>
        <xdr:cNvSpPr txBox="1"/>
      </xdr:nvSpPr>
      <xdr:spPr>
        <a:xfrm>
          <a:off x="18183302" y="96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151909</xdr:rowOff>
    </xdr:from>
    <xdr:ext cx="469744" cy="259045"/>
    <xdr:sp macro="" textlink="">
      <xdr:nvSpPr>
        <xdr:cNvPr id="704" name="n_3aveValue【学校施設】&#10;一人当たり面積">
          <a:extLst>
            <a:ext uri="{FF2B5EF4-FFF2-40B4-BE49-F238E27FC236}">
              <a16:creationId xmlns:a16="http://schemas.microsoft.com/office/drawing/2014/main" id="{0892D853-2CA2-4D67-95B1-4753C21D5565}"/>
            </a:ext>
          </a:extLst>
        </xdr:cNvPr>
        <xdr:cNvSpPr txBox="1"/>
      </xdr:nvSpPr>
      <xdr:spPr>
        <a:xfrm>
          <a:off x="17383202"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151909</xdr:rowOff>
    </xdr:from>
    <xdr:ext cx="469744" cy="259045"/>
    <xdr:sp macro="" textlink="">
      <xdr:nvSpPr>
        <xdr:cNvPr id="705" name="n_4aveValue【学校施設】&#10;一人当たり面積">
          <a:extLst>
            <a:ext uri="{FF2B5EF4-FFF2-40B4-BE49-F238E27FC236}">
              <a16:creationId xmlns:a16="http://schemas.microsoft.com/office/drawing/2014/main" id="{A4B572BE-0757-42DA-B5F8-BF8D0218F9BB}"/>
            </a:ext>
          </a:extLst>
        </xdr:cNvPr>
        <xdr:cNvSpPr txBox="1"/>
      </xdr:nvSpPr>
      <xdr:spPr>
        <a:xfrm>
          <a:off x="16592627" y="9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137939</xdr:rowOff>
    </xdr:from>
    <xdr:ext cx="469744" cy="259045"/>
    <xdr:sp macro="" textlink="">
      <xdr:nvSpPr>
        <xdr:cNvPr id="706" name="n_1mainValue【学校施設】&#10;一人当たり面積">
          <a:extLst>
            <a:ext uri="{FF2B5EF4-FFF2-40B4-BE49-F238E27FC236}">
              <a16:creationId xmlns:a16="http://schemas.microsoft.com/office/drawing/2014/main" id="{1765D3C6-59BF-4C6B-BDA5-0B1A06DDFE26}"/>
            </a:ext>
          </a:extLst>
        </xdr:cNvPr>
        <xdr:cNvSpPr txBox="1"/>
      </xdr:nvSpPr>
      <xdr:spPr>
        <a:xfrm>
          <a:off x="18983402" y="100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140225</xdr:rowOff>
    </xdr:from>
    <xdr:ext cx="469744" cy="259045"/>
    <xdr:sp macro="" textlink="">
      <xdr:nvSpPr>
        <xdr:cNvPr id="707" name="n_2mainValue【学校施設】&#10;一人当たり面積">
          <a:extLst>
            <a:ext uri="{FF2B5EF4-FFF2-40B4-BE49-F238E27FC236}">
              <a16:creationId xmlns:a16="http://schemas.microsoft.com/office/drawing/2014/main" id="{415BED88-5EE0-49CB-AD33-78EA186EDC3A}"/>
            </a:ext>
          </a:extLst>
        </xdr:cNvPr>
        <xdr:cNvSpPr txBox="1"/>
      </xdr:nvSpPr>
      <xdr:spPr>
        <a:xfrm>
          <a:off x="18183302" y="100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142511</xdr:rowOff>
    </xdr:from>
    <xdr:ext cx="469744" cy="259045"/>
    <xdr:sp macro="" textlink="">
      <xdr:nvSpPr>
        <xdr:cNvPr id="708" name="n_3mainValue【学校施設】&#10;一人当たり面積">
          <a:extLst>
            <a:ext uri="{FF2B5EF4-FFF2-40B4-BE49-F238E27FC236}">
              <a16:creationId xmlns:a16="http://schemas.microsoft.com/office/drawing/2014/main" id="{E693783A-ED5F-4469-AED6-45C7BA95DCDF}"/>
            </a:ext>
          </a:extLst>
        </xdr:cNvPr>
        <xdr:cNvSpPr txBox="1"/>
      </xdr:nvSpPr>
      <xdr:spPr>
        <a:xfrm>
          <a:off x="17383202" y="1002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144797</xdr:rowOff>
    </xdr:from>
    <xdr:ext cx="469744" cy="259045"/>
    <xdr:sp macro="" textlink="">
      <xdr:nvSpPr>
        <xdr:cNvPr id="709" name="n_4mainValue【学校施設】&#10;一人当たり面積">
          <a:extLst>
            <a:ext uri="{FF2B5EF4-FFF2-40B4-BE49-F238E27FC236}">
              <a16:creationId xmlns:a16="http://schemas.microsoft.com/office/drawing/2014/main" id="{C3EB8A60-7D5E-4129-A847-51EF075A2B23}"/>
            </a:ext>
          </a:extLst>
        </xdr:cNvPr>
        <xdr:cNvSpPr txBox="1"/>
      </xdr:nvSpPr>
      <xdr:spPr>
        <a:xfrm>
          <a:off x="165926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BC9BABF1-FB11-45E8-9CF9-F897572844DF}"/>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8818041B-7A59-4B49-8D78-EAE602AFFD2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529B5FB-8AC4-4BF7-AA01-6F2A7064C936}"/>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EE6AB1C4-9F23-4868-BCF9-7EA206101F8B}"/>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C73F8B07-614B-48D7-AAB7-D9AD0A7B920F}"/>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3BF9B53A-A6E6-450E-BD94-48949DD8E457}"/>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D6A3CF80-A7ED-4DFE-8BA0-D5D6F95930D2}"/>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EC11A218-0BE5-40E8-A8D3-E2271D355B20}"/>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a:extLst>
            <a:ext uri="{FF2B5EF4-FFF2-40B4-BE49-F238E27FC236}">
              <a16:creationId xmlns:a16="http://schemas.microsoft.com/office/drawing/2014/main" id="{2CBA7849-BD2F-412B-8E1D-43938F02EE3B}"/>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a:extLst>
            <a:ext uri="{FF2B5EF4-FFF2-40B4-BE49-F238E27FC236}">
              <a16:creationId xmlns:a16="http://schemas.microsoft.com/office/drawing/2014/main" id="{EAB28B7D-D852-4E2A-8B80-084FF6612A8F}"/>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a:extLst>
            <a:ext uri="{FF2B5EF4-FFF2-40B4-BE49-F238E27FC236}">
              <a16:creationId xmlns:a16="http://schemas.microsoft.com/office/drawing/2014/main" id="{FF0523BF-E552-4E5B-A9A2-62E05313223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a:extLst>
            <a:ext uri="{FF2B5EF4-FFF2-40B4-BE49-F238E27FC236}">
              <a16:creationId xmlns:a16="http://schemas.microsoft.com/office/drawing/2014/main" id="{3A3613E3-321A-4B40-967C-1620197CECD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a:extLst>
            <a:ext uri="{FF2B5EF4-FFF2-40B4-BE49-F238E27FC236}">
              <a16:creationId xmlns:a16="http://schemas.microsoft.com/office/drawing/2014/main" id="{FEFFD99E-A856-4F94-A1E1-8862CC85D9DA}"/>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a:extLst>
            <a:ext uri="{FF2B5EF4-FFF2-40B4-BE49-F238E27FC236}">
              <a16:creationId xmlns:a16="http://schemas.microsoft.com/office/drawing/2014/main" id="{F916AD10-10FA-4371-94C6-CDF125852373}"/>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a:extLst>
            <a:ext uri="{FF2B5EF4-FFF2-40B4-BE49-F238E27FC236}">
              <a16:creationId xmlns:a16="http://schemas.microsoft.com/office/drawing/2014/main" id="{A666ED07-E2AE-4BFE-953D-76C97BC7C7B1}"/>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a:extLst>
            <a:ext uri="{FF2B5EF4-FFF2-40B4-BE49-F238E27FC236}">
              <a16:creationId xmlns:a16="http://schemas.microsoft.com/office/drawing/2014/main" id="{4F84D7DA-7902-42FE-9BCC-E502AB2AA9E9}"/>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3C08AA9C-5CB6-4CFB-9F88-AE821A42AA2E}"/>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6D347BE7-B112-4FA1-AD86-A6908D3EA4A3}"/>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73CA9C4C-31FE-4CA8-8463-C322687DF592}"/>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2B55EB3E-66B7-4A17-B115-35346363316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42A885D3-D9DD-41A5-9D6A-900DB1261F4A}"/>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BDF71CDB-ED07-4CB6-AC6F-BC2B8CFDFE6E}"/>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226768EA-1283-40F3-BE77-3A63B6A8A11C}"/>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43E64E5A-EFB4-4523-90F7-4190CFAEF849}"/>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C3267003-0350-4487-8794-8DBD68576AA7}"/>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88EEC95B-DEF0-4768-A84F-783205E16260}"/>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4FF3E835-F292-4483-8A7A-CA9F0589AC3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5B9C8906-2FBD-458A-B794-36538243B5C2}"/>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36C862A2-DB92-40E3-AFF8-9F59D23BEF06}"/>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3BED43DC-0A71-4FAB-9E49-76D0D95DEA3B}"/>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9BEBB25-1650-43BC-A092-2E823FBC9D72}"/>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BED1E318-6B1D-4AE6-B64A-D3A93122C833}"/>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a16="http://schemas.microsoft.com/office/drawing/2014/main" id="{E5249178-3F8A-4A86-BA9F-8565CD022EA6}"/>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a16="http://schemas.microsoft.com/office/drawing/2014/main" id="{D83D7FA5-7AAE-4220-89E0-376E8BDFA6DA}"/>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a16="http://schemas.microsoft.com/office/drawing/2014/main" id="{84126919-5228-436B-B48D-D91F5E6238E4}"/>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高度成長期を中心に多種多様な公共施設の整備を進め、膨大な量の施設を保有しているため、市設建築物については「資産流動化プロジェクト施設チーム」による総合的な有効活用、インフラ施設については長寿命化を基本とした効率的な維持管理を実施している。こうした取組もあり、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その中でも、公営住宅については、「大阪市営住宅ストック総合活用計画」（当初策定：平成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基づき、事業費・事業量の平準化を図りながら、公営住宅法上の耐用年限を超過しないよう計画的に建替事業を進めていることから、有形固定資産減価償却率が低くなっているものと考えられる。一方で、港湾施設については、老朽化が進み、供用年数が耐用年数を超える施設が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割を占めていることから有形固定資産減価償却率が高くなっているが、「大阪港インフラ長寿命化計画」（平成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月策定）に基づき、効率的かつ効果的な維持管理を推進する。</a:t>
          </a:r>
        </a:p>
        <a:p>
          <a:r>
            <a:rPr kumimoji="1" lang="ja-JP" altLang="en-US" sz="1300">
              <a:latin typeface="ＭＳ Ｐゴシック" panose="020B0600070205080204" pitchFamily="50" charset="-128"/>
              <a:ea typeface="ＭＳ Ｐゴシック" panose="020B0600070205080204" pitchFamily="50" charset="-128"/>
            </a:rPr>
            <a:t>　今後も市設建築物およびインフラ施設については、「大阪市公共施設マネジメント基本方針」（当初策定：平成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月）に沿って、規模の最適化、予防保全による長寿命化、多様なコスト縮減手法の導入に取り組む。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273CFAD-3265-42A9-93DA-89068CB83F7E}"/>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8366DFE-42B3-4059-8F6F-6B7B57EB3302}"/>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D55DB9B-D7F9-440D-B0F1-B74666B6B0B6}"/>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515EDF1-EB19-446D-8210-053A7F34DE66}"/>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FF486C5-2275-4FFD-B2E2-FFD8531A2EE8}"/>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D7C2760-A9BA-49B5-B504-7C392A69B21A}"/>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6EE0ED6-A321-4DE9-9201-2049BE7D9FD6}"/>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CF66273-EE87-4AC1-AD8C-47EDF0A33F72}"/>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9BB526-4E08-415E-B44F-546FD9806845}"/>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0EB64D-FB0E-4B25-B07C-88D14F10C8E0}"/>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E1A93AC-2AC3-49ED-9CE1-1A5296501C8B}"/>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26924C-CA93-43B9-85A9-BDB66192EFB2}"/>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46113B-3BF2-4E07-9CEA-95BA283D223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22CEB3-4031-4129-B624-A3E84F788910}"/>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10E3A5-04D6-4DCA-986A-E29D83E83D90}"/>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5A0FC68-FD97-4CD1-8D98-AE0F0BFA943B}"/>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CA1F87E-4A68-4EC5-8374-DFE589340C7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A59CC3-8A34-40CE-B8A7-809BEC8476F4}"/>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67D43FE-5369-49A7-878F-7C053C5BCF32}"/>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8A6691-658E-4557-A5F0-D6626D76905D}"/>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A5B5A1C-C001-4109-B585-00937C5A4A7C}"/>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58F3368-D447-4617-BC16-D8F4DF0AAF4C}"/>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AAD9255-0F13-427B-97FF-0BC6E6CF23C5}"/>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897FA80-0A2E-446E-96E6-67BD52523B6B}"/>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6A9494-3BAE-4818-8EAC-9FF727A6289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EB8956-9219-4AB2-A667-1576A50E5AF5}"/>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9BBAF0-80EE-4944-8302-D6A2358D8A4E}"/>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B693C8C-4394-42D1-8E20-8C68CF32ECB7}"/>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8238FA-7A46-465D-9A86-58D3E12090D9}"/>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C9BD8A-0EAB-4A9B-B076-74873A7B5665}"/>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35B81F-49E8-413E-A3FA-BB51C6494627}"/>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4852DC-F6D2-4E0A-A0F7-6D0D506C8946}"/>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D0BFC4A-D624-48E1-A75E-633069097831}"/>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91EBBB0-9AC2-4750-A669-7A6233713CB5}"/>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DD6666-9913-4EB3-9925-0AA3767571EF}"/>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92C4B7-412C-48ED-95B6-FFA58CFEDC1D}"/>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2CEC558-0B3C-477A-9A91-5F37917CA6BB}"/>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A65D9B-BCDD-49D0-B29B-22A766A5C92D}"/>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BD3115-EF02-475F-9E54-A16334B81190}"/>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84F6BAB-1933-4730-A9F9-2E5696616324}"/>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9C7DF43-F5FC-4A0B-8E79-7B232C5DB45C}"/>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599E936C-51EC-47A2-9E8A-28821E488AA2}"/>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1C07B20-67E7-4BCB-922D-D71802E3C9B6}"/>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0AA3B47-377C-47D8-8C2C-104FEF929530}"/>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8E472F6-732C-45AF-B0E6-ED465AD2CC9F}"/>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866048D-2733-4D49-9405-EA2946DB29A7}"/>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EEC20FF-C07B-4B4C-9C15-586BC34ECDA3}"/>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ED6C0F5-ABC2-47F9-8819-669BE531439D}"/>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A7D58DD-5E7E-40A6-B5F8-59A8BEC2248E}"/>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329956A-2C30-44C9-9720-D8591D43E424}"/>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270F619-1146-4455-B1AE-A2D4B41A0502}"/>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4C12A5F-81CC-4631-A618-6DD6F861658E}"/>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299F4E0-20B4-4230-B633-5E101712FCA2}"/>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1D3F522D-A319-4993-8D82-450868EA99A6}"/>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A2621D73-C3DC-48B7-825F-75565F6DFA44}"/>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40</xdr:row>
      <xdr:rowOff>144780</xdr:rowOff>
    </xdr:to>
    <xdr:cxnSp macro="">
      <xdr:nvCxnSpPr>
        <xdr:cNvPr id="57" name="直線コネクタ 56">
          <a:extLst>
            <a:ext uri="{FF2B5EF4-FFF2-40B4-BE49-F238E27FC236}">
              <a16:creationId xmlns:a16="http://schemas.microsoft.com/office/drawing/2014/main" id="{D1119856-241E-4F1A-B836-3C8E9F020BB8}"/>
            </a:ext>
          </a:extLst>
        </xdr:cNvPr>
        <xdr:cNvCxnSpPr/>
      </xdr:nvCxnSpPr>
      <xdr:spPr>
        <a:xfrm flipV="1">
          <a:off x="4180840" y="5314950"/>
          <a:ext cx="0" cy="1303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FFF25E5D-E7B7-4FBF-8630-F8D12FD322B8}"/>
            </a:ext>
          </a:extLst>
        </xdr:cNvPr>
        <xdr:cNvSpPr txBox="1"/>
      </xdr:nvSpPr>
      <xdr:spPr>
        <a:xfrm>
          <a:off x="4219575" y="662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144780</xdr:rowOff>
    </xdr:from>
    <xdr:to>
      <xdr:col>24</xdr:col>
      <xdr:colOff>152400</xdr:colOff>
      <xdr:row>40</xdr:row>
      <xdr:rowOff>144780</xdr:rowOff>
    </xdr:to>
    <xdr:cxnSp macro="">
      <xdr:nvCxnSpPr>
        <xdr:cNvPr id="59" name="直線コネクタ 58">
          <a:extLst>
            <a:ext uri="{FF2B5EF4-FFF2-40B4-BE49-F238E27FC236}">
              <a16:creationId xmlns:a16="http://schemas.microsoft.com/office/drawing/2014/main" id="{C29C160D-AF6C-44C4-BD8F-D5736424D142}"/>
            </a:ext>
          </a:extLst>
        </xdr:cNvPr>
        <xdr:cNvCxnSpPr/>
      </xdr:nvCxnSpPr>
      <xdr:spPr>
        <a:xfrm>
          <a:off x="4105275" y="66186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図書館】&#10;有形固定資産減価償却率最大値テキスト">
          <a:extLst>
            <a:ext uri="{FF2B5EF4-FFF2-40B4-BE49-F238E27FC236}">
              <a16:creationId xmlns:a16="http://schemas.microsoft.com/office/drawing/2014/main" id="{4CC9ACE5-3B15-41B8-A3B8-C59A7C0000BA}"/>
            </a:ext>
          </a:extLst>
        </xdr:cNvPr>
        <xdr:cNvSpPr txBox="1"/>
      </xdr:nvSpPr>
      <xdr:spPr>
        <a:xfrm>
          <a:off x="42195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622A293C-1B5E-47EC-9410-D0B5CDF3B44D}"/>
            </a:ext>
          </a:extLst>
        </xdr:cNvPr>
        <xdr:cNvCxnSpPr/>
      </xdr:nvCxnSpPr>
      <xdr:spPr>
        <a:xfrm>
          <a:off x="4105275"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76217</xdr:rowOff>
    </xdr:from>
    <xdr:ext cx="405111" cy="259045"/>
    <xdr:sp macro="" textlink="">
      <xdr:nvSpPr>
        <xdr:cNvPr id="62" name="【図書館】&#10;有形固定資産減価償却率平均値テキスト">
          <a:extLst>
            <a:ext uri="{FF2B5EF4-FFF2-40B4-BE49-F238E27FC236}">
              <a16:creationId xmlns:a16="http://schemas.microsoft.com/office/drawing/2014/main" id="{5D43D68D-B12B-463D-9285-7F7C77B7BFCD}"/>
            </a:ext>
          </a:extLst>
        </xdr:cNvPr>
        <xdr:cNvSpPr txBox="1"/>
      </xdr:nvSpPr>
      <xdr:spPr>
        <a:xfrm>
          <a:off x="4219575" y="5743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97790</xdr:rowOff>
    </xdr:from>
    <xdr:to>
      <xdr:col>24</xdr:col>
      <xdr:colOff>114300</xdr:colOff>
      <xdr:row>36</xdr:row>
      <xdr:rowOff>27940</xdr:rowOff>
    </xdr:to>
    <xdr:sp macro="" textlink="">
      <xdr:nvSpPr>
        <xdr:cNvPr id="63" name="フローチャート: 判断 62">
          <a:extLst>
            <a:ext uri="{FF2B5EF4-FFF2-40B4-BE49-F238E27FC236}">
              <a16:creationId xmlns:a16="http://schemas.microsoft.com/office/drawing/2014/main" id="{FC188B84-BB1C-470B-A743-9EAAFABAB993}"/>
            </a:ext>
          </a:extLst>
        </xdr:cNvPr>
        <xdr:cNvSpPr/>
      </xdr:nvSpPr>
      <xdr:spPr>
        <a:xfrm>
          <a:off x="4124325" y="576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4" name="フローチャート: 判断 63">
          <a:extLst>
            <a:ext uri="{FF2B5EF4-FFF2-40B4-BE49-F238E27FC236}">
              <a16:creationId xmlns:a16="http://schemas.microsoft.com/office/drawing/2014/main" id="{A3732AA6-7F15-497B-A255-6B708C5AE2B6}"/>
            </a:ext>
          </a:extLst>
        </xdr:cNvPr>
        <xdr:cNvSpPr/>
      </xdr:nvSpPr>
      <xdr:spPr>
        <a:xfrm>
          <a:off x="3381375" y="57124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124460</xdr:rowOff>
    </xdr:from>
    <xdr:to>
      <xdr:col>15</xdr:col>
      <xdr:colOff>101600</xdr:colOff>
      <xdr:row>35</xdr:row>
      <xdr:rowOff>54610</xdr:rowOff>
    </xdr:to>
    <xdr:sp macro="" textlink="">
      <xdr:nvSpPr>
        <xdr:cNvPr id="65" name="フローチャート: 判断 64">
          <a:extLst>
            <a:ext uri="{FF2B5EF4-FFF2-40B4-BE49-F238E27FC236}">
              <a16:creationId xmlns:a16="http://schemas.microsoft.com/office/drawing/2014/main" id="{53F3DA11-09FA-43D1-B714-A6C2B07376A6}"/>
            </a:ext>
          </a:extLst>
        </xdr:cNvPr>
        <xdr:cNvSpPr/>
      </xdr:nvSpPr>
      <xdr:spPr>
        <a:xfrm>
          <a:off x="2571750" y="56267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67310</xdr:rowOff>
    </xdr:from>
    <xdr:to>
      <xdr:col>10</xdr:col>
      <xdr:colOff>165100</xdr:colOff>
      <xdr:row>34</xdr:row>
      <xdr:rowOff>168910</xdr:rowOff>
    </xdr:to>
    <xdr:sp macro="" textlink="">
      <xdr:nvSpPr>
        <xdr:cNvPr id="66" name="フローチャート: 判断 65">
          <a:extLst>
            <a:ext uri="{FF2B5EF4-FFF2-40B4-BE49-F238E27FC236}">
              <a16:creationId xmlns:a16="http://schemas.microsoft.com/office/drawing/2014/main" id="{8D93947D-D18C-437E-986A-A960D0864676}"/>
            </a:ext>
          </a:extLst>
        </xdr:cNvPr>
        <xdr:cNvSpPr/>
      </xdr:nvSpPr>
      <xdr:spPr>
        <a:xfrm>
          <a:off x="1781175" y="55695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34</xdr:row>
      <xdr:rowOff>33020</xdr:rowOff>
    </xdr:from>
    <xdr:to>
      <xdr:col>6</xdr:col>
      <xdr:colOff>38100</xdr:colOff>
      <xdr:row>34</xdr:row>
      <xdr:rowOff>134620</xdr:rowOff>
    </xdr:to>
    <xdr:sp macro="" textlink="">
      <xdr:nvSpPr>
        <xdr:cNvPr id="67" name="フローチャート: 判断 66">
          <a:extLst>
            <a:ext uri="{FF2B5EF4-FFF2-40B4-BE49-F238E27FC236}">
              <a16:creationId xmlns:a16="http://schemas.microsoft.com/office/drawing/2014/main" id="{1527D8C7-CCBE-4936-BF13-FCDFE3E780CC}"/>
            </a:ext>
          </a:extLst>
        </xdr:cNvPr>
        <xdr:cNvSpPr/>
      </xdr:nvSpPr>
      <xdr:spPr>
        <a:xfrm>
          <a:off x="98107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96EACFF-D935-46D6-8169-59B4249E48C2}"/>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A324EF-8487-410A-8E29-21A748364695}"/>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D37049-BD13-4BD0-8001-740415FE4473}"/>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B10A93D-54FD-476E-8129-5F895C4B6193}"/>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BF47CAF-FCAE-4FFC-A76D-88EEFD49C406}"/>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63500</xdr:rowOff>
    </xdr:from>
    <xdr:to>
      <xdr:col>24</xdr:col>
      <xdr:colOff>114300</xdr:colOff>
      <xdr:row>35</xdr:row>
      <xdr:rowOff>165100</xdr:rowOff>
    </xdr:to>
    <xdr:sp macro="" textlink="">
      <xdr:nvSpPr>
        <xdr:cNvPr id="73" name="楕円 72">
          <a:extLst>
            <a:ext uri="{FF2B5EF4-FFF2-40B4-BE49-F238E27FC236}">
              <a16:creationId xmlns:a16="http://schemas.microsoft.com/office/drawing/2014/main" id="{CDBDB209-F337-4432-8910-2AC3E3FA1240}"/>
            </a:ext>
          </a:extLst>
        </xdr:cNvPr>
        <xdr:cNvSpPr/>
      </xdr:nvSpPr>
      <xdr:spPr>
        <a:xfrm>
          <a:off x="4124325" y="57340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86377</xdr:rowOff>
    </xdr:from>
    <xdr:ext cx="405111" cy="259045"/>
    <xdr:sp macro="" textlink="">
      <xdr:nvSpPr>
        <xdr:cNvPr id="74" name="【図書館】&#10;有形固定資産減価償却率該当値テキスト">
          <a:extLst>
            <a:ext uri="{FF2B5EF4-FFF2-40B4-BE49-F238E27FC236}">
              <a16:creationId xmlns:a16="http://schemas.microsoft.com/office/drawing/2014/main" id="{8787C3F4-A698-4C61-8915-2A35E8DBD00B}"/>
            </a:ext>
          </a:extLst>
        </xdr:cNvPr>
        <xdr:cNvSpPr txBox="1"/>
      </xdr:nvSpPr>
      <xdr:spPr>
        <a:xfrm>
          <a:off x="4219575" y="5588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166370</xdr:rowOff>
    </xdr:from>
    <xdr:to>
      <xdr:col>20</xdr:col>
      <xdr:colOff>38100</xdr:colOff>
      <xdr:row>35</xdr:row>
      <xdr:rowOff>96520</xdr:rowOff>
    </xdr:to>
    <xdr:sp macro="" textlink="">
      <xdr:nvSpPr>
        <xdr:cNvPr id="75" name="楕円 74">
          <a:extLst>
            <a:ext uri="{FF2B5EF4-FFF2-40B4-BE49-F238E27FC236}">
              <a16:creationId xmlns:a16="http://schemas.microsoft.com/office/drawing/2014/main" id="{7771DDD2-9E74-4A84-9744-200922A30DD4}"/>
            </a:ext>
          </a:extLst>
        </xdr:cNvPr>
        <xdr:cNvSpPr/>
      </xdr:nvSpPr>
      <xdr:spPr>
        <a:xfrm>
          <a:off x="3381375" y="56686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45720</xdr:rowOff>
    </xdr:from>
    <xdr:to>
      <xdr:col>24</xdr:col>
      <xdr:colOff>63500</xdr:colOff>
      <xdr:row>35</xdr:row>
      <xdr:rowOff>114300</xdr:rowOff>
    </xdr:to>
    <xdr:cxnSp macro="">
      <xdr:nvCxnSpPr>
        <xdr:cNvPr id="76" name="直線コネクタ 75">
          <a:extLst>
            <a:ext uri="{FF2B5EF4-FFF2-40B4-BE49-F238E27FC236}">
              <a16:creationId xmlns:a16="http://schemas.microsoft.com/office/drawing/2014/main" id="{845D4662-8766-47D5-B827-CFFEF5BB1916}"/>
            </a:ext>
          </a:extLst>
        </xdr:cNvPr>
        <xdr:cNvCxnSpPr/>
      </xdr:nvCxnSpPr>
      <xdr:spPr>
        <a:xfrm>
          <a:off x="3429000" y="5716270"/>
          <a:ext cx="752475"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77" name="楕円 76">
          <a:extLst>
            <a:ext uri="{FF2B5EF4-FFF2-40B4-BE49-F238E27FC236}">
              <a16:creationId xmlns:a16="http://schemas.microsoft.com/office/drawing/2014/main" id="{076859CC-EBF2-4EC7-831A-94BB4675F865}"/>
            </a:ext>
          </a:extLst>
        </xdr:cNvPr>
        <xdr:cNvSpPr/>
      </xdr:nvSpPr>
      <xdr:spPr>
        <a:xfrm>
          <a:off x="2571750" y="55886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137160</xdr:rowOff>
    </xdr:from>
    <xdr:to>
      <xdr:col>19</xdr:col>
      <xdr:colOff>177800</xdr:colOff>
      <xdr:row>35</xdr:row>
      <xdr:rowOff>45720</xdr:rowOff>
    </xdr:to>
    <xdr:cxnSp macro="">
      <xdr:nvCxnSpPr>
        <xdr:cNvPr id="78" name="直線コネクタ 77">
          <a:extLst>
            <a:ext uri="{FF2B5EF4-FFF2-40B4-BE49-F238E27FC236}">
              <a16:creationId xmlns:a16="http://schemas.microsoft.com/office/drawing/2014/main" id="{B7BBCA25-96F0-413D-8B48-397AABAF9D91}"/>
            </a:ext>
          </a:extLst>
        </xdr:cNvPr>
        <xdr:cNvCxnSpPr/>
      </xdr:nvCxnSpPr>
      <xdr:spPr>
        <a:xfrm>
          <a:off x="2619375" y="5645785"/>
          <a:ext cx="80962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10160</xdr:rowOff>
    </xdr:from>
    <xdr:to>
      <xdr:col>10</xdr:col>
      <xdr:colOff>165100</xdr:colOff>
      <xdr:row>34</xdr:row>
      <xdr:rowOff>111760</xdr:rowOff>
    </xdr:to>
    <xdr:sp macro="" textlink="">
      <xdr:nvSpPr>
        <xdr:cNvPr id="79" name="楕円 78">
          <a:extLst>
            <a:ext uri="{FF2B5EF4-FFF2-40B4-BE49-F238E27FC236}">
              <a16:creationId xmlns:a16="http://schemas.microsoft.com/office/drawing/2014/main" id="{2981824D-14EA-4561-8470-F1270F731104}"/>
            </a:ext>
          </a:extLst>
        </xdr:cNvPr>
        <xdr:cNvSpPr/>
      </xdr:nvSpPr>
      <xdr:spPr>
        <a:xfrm>
          <a:off x="1781175" y="55124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60960</xdr:rowOff>
    </xdr:from>
    <xdr:to>
      <xdr:col>15</xdr:col>
      <xdr:colOff>50800</xdr:colOff>
      <xdr:row>34</xdr:row>
      <xdr:rowOff>137160</xdr:rowOff>
    </xdr:to>
    <xdr:cxnSp macro="">
      <xdr:nvCxnSpPr>
        <xdr:cNvPr id="80" name="直線コネクタ 79">
          <a:extLst>
            <a:ext uri="{FF2B5EF4-FFF2-40B4-BE49-F238E27FC236}">
              <a16:creationId xmlns:a16="http://schemas.microsoft.com/office/drawing/2014/main" id="{3932D07A-2051-4441-A6A7-DEE424D8FD29}"/>
            </a:ext>
          </a:extLst>
        </xdr:cNvPr>
        <xdr:cNvCxnSpPr/>
      </xdr:nvCxnSpPr>
      <xdr:spPr>
        <a:xfrm>
          <a:off x="1828800" y="556958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105410</xdr:rowOff>
    </xdr:from>
    <xdr:to>
      <xdr:col>6</xdr:col>
      <xdr:colOff>38100</xdr:colOff>
      <xdr:row>34</xdr:row>
      <xdr:rowOff>35560</xdr:rowOff>
    </xdr:to>
    <xdr:sp macro="" textlink="">
      <xdr:nvSpPr>
        <xdr:cNvPr id="81" name="楕円 80">
          <a:extLst>
            <a:ext uri="{FF2B5EF4-FFF2-40B4-BE49-F238E27FC236}">
              <a16:creationId xmlns:a16="http://schemas.microsoft.com/office/drawing/2014/main" id="{B7037777-4423-4DED-AE3C-13B3268B801A}"/>
            </a:ext>
          </a:extLst>
        </xdr:cNvPr>
        <xdr:cNvSpPr/>
      </xdr:nvSpPr>
      <xdr:spPr>
        <a:xfrm>
          <a:off x="981075" y="54457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156210</xdr:rowOff>
    </xdr:from>
    <xdr:to>
      <xdr:col>10</xdr:col>
      <xdr:colOff>114300</xdr:colOff>
      <xdr:row>34</xdr:row>
      <xdr:rowOff>60960</xdr:rowOff>
    </xdr:to>
    <xdr:cxnSp macro="">
      <xdr:nvCxnSpPr>
        <xdr:cNvPr id="82" name="直線コネクタ 81">
          <a:extLst>
            <a:ext uri="{FF2B5EF4-FFF2-40B4-BE49-F238E27FC236}">
              <a16:creationId xmlns:a16="http://schemas.microsoft.com/office/drawing/2014/main" id="{746D945A-B2BF-4791-86AD-E22F333F56E1}"/>
            </a:ext>
          </a:extLst>
        </xdr:cNvPr>
        <xdr:cNvCxnSpPr/>
      </xdr:nvCxnSpPr>
      <xdr:spPr>
        <a:xfrm>
          <a:off x="1028700" y="5502910"/>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1A44880F-E130-45A0-B66E-83A038BF9421}"/>
            </a:ext>
          </a:extLst>
        </xdr:cNvPr>
        <xdr:cNvSpPr txBox="1"/>
      </xdr:nvSpPr>
      <xdr:spPr>
        <a:xfrm>
          <a:off x="3239144"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45737</xdr:rowOff>
    </xdr:from>
    <xdr:ext cx="405111" cy="259045"/>
    <xdr:sp macro="" textlink="">
      <xdr:nvSpPr>
        <xdr:cNvPr id="84" name="n_2aveValue【図書館】&#10;有形固定資産減価償却率">
          <a:extLst>
            <a:ext uri="{FF2B5EF4-FFF2-40B4-BE49-F238E27FC236}">
              <a16:creationId xmlns:a16="http://schemas.microsoft.com/office/drawing/2014/main" id="{1B012EF2-293F-4939-B150-83116BE38091}"/>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160037</xdr:rowOff>
    </xdr:from>
    <xdr:ext cx="405111" cy="259045"/>
    <xdr:sp macro="" textlink="">
      <xdr:nvSpPr>
        <xdr:cNvPr id="85" name="n_3aveValue【図書館】&#10;有形固定資産減価償却率">
          <a:extLst>
            <a:ext uri="{FF2B5EF4-FFF2-40B4-BE49-F238E27FC236}">
              <a16:creationId xmlns:a16="http://schemas.microsoft.com/office/drawing/2014/main" id="{9644F504-53D2-4C3A-B37D-A1B8D97BB244}"/>
            </a:ext>
          </a:extLst>
        </xdr:cNvPr>
        <xdr:cNvSpPr txBox="1"/>
      </xdr:nvSpPr>
      <xdr:spPr>
        <a:xfrm>
          <a:off x="1648469" y="5668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125747</xdr:rowOff>
    </xdr:from>
    <xdr:ext cx="405111" cy="259045"/>
    <xdr:sp macro="" textlink="">
      <xdr:nvSpPr>
        <xdr:cNvPr id="86" name="n_4aveValue【図書館】&#10;有形固定資産減価償却率">
          <a:extLst>
            <a:ext uri="{FF2B5EF4-FFF2-40B4-BE49-F238E27FC236}">
              <a16:creationId xmlns:a16="http://schemas.microsoft.com/office/drawing/2014/main" id="{90F87B03-E47C-49A4-A8F2-534B681E005F}"/>
            </a:ext>
          </a:extLst>
        </xdr:cNvPr>
        <xdr:cNvSpPr txBox="1"/>
      </xdr:nvSpPr>
      <xdr:spPr>
        <a:xfrm>
          <a:off x="848369"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113047</xdr:rowOff>
    </xdr:from>
    <xdr:ext cx="405111" cy="259045"/>
    <xdr:sp macro="" textlink="">
      <xdr:nvSpPr>
        <xdr:cNvPr id="87" name="n_1mainValue【図書館】&#10;有形固定資産減価償却率">
          <a:extLst>
            <a:ext uri="{FF2B5EF4-FFF2-40B4-BE49-F238E27FC236}">
              <a16:creationId xmlns:a16="http://schemas.microsoft.com/office/drawing/2014/main" id="{071B281A-F9E7-4154-8878-A8B89AAD5D9E}"/>
            </a:ext>
          </a:extLst>
        </xdr:cNvPr>
        <xdr:cNvSpPr txBox="1"/>
      </xdr:nvSpPr>
      <xdr:spPr>
        <a:xfrm>
          <a:off x="3239144" y="54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33037</xdr:rowOff>
    </xdr:from>
    <xdr:ext cx="405111" cy="259045"/>
    <xdr:sp macro="" textlink="">
      <xdr:nvSpPr>
        <xdr:cNvPr id="88" name="n_2mainValue【図書館】&#10;有形固定資産減価償却率">
          <a:extLst>
            <a:ext uri="{FF2B5EF4-FFF2-40B4-BE49-F238E27FC236}">
              <a16:creationId xmlns:a16="http://schemas.microsoft.com/office/drawing/2014/main" id="{B66B1DEE-F107-44F7-87ED-6DD82412273D}"/>
            </a:ext>
          </a:extLst>
        </xdr:cNvPr>
        <xdr:cNvSpPr txBox="1"/>
      </xdr:nvSpPr>
      <xdr:spPr>
        <a:xfrm>
          <a:off x="2439044"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128287</xdr:rowOff>
    </xdr:from>
    <xdr:ext cx="405111" cy="259045"/>
    <xdr:sp macro="" textlink="">
      <xdr:nvSpPr>
        <xdr:cNvPr id="89" name="n_3mainValue【図書館】&#10;有形固定資産減価償却率">
          <a:extLst>
            <a:ext uri="{FF2B5EF4-FFF2-40B4-BE49-F238E27FC236}">
              <a16:creationId xmlns:a16="http://schemas.microsoft.com/office/drawing/2014/main" id="{7544AAFD-00B8-4133-93AF-984699110DE5}"/>
            </a:ext>
          </a:extLst>
        </xdr:cNvPr>
        <xdr:cNvSpPr txBox="1"/>
      </xdr:nvSpPr>
      <xdr:spPr>
        <a:xfrm>
          <a:off x="1648469" y="53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52087</xdr:rowOff>
    </xdr:from>
    <xdr:ext cx="405111" cy="259045"/>
    <xdr:sp macro="" textlink="">
      <xdr:nvSpPr>
        <xdr:cNvPr id="90" name="n_4mainValue【図書館】&#10;有形固定資産減価償却率">
          <a:extLst>
            <a:ext uri="{FF2B5EF4-FFF2-40B4-BE49-F238E27FC236}">
              <a16:creationId xmlns:a16="http://schemas.microsoft.com/office/drawing/2014/main" id="{25E025A8-594A-4DEE-BFC3-4741F632BFAE}"/>
            </a:ext>
          </a:extLst>
        </xdr:cNvPr>
        <xdr:cNvSpPr txBox="1"/>
      </xdr:nvSpPr>
      <xdr:spPr>
        <a:xfrm>
          <a:off x="848369" y="523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F1A7F4C-E852-4E16-8DAF-916978425C1C}"/>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15C3D9B-A4DF-41B6-9024-3C2B7CFD3331}"/>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AD076A7-884F-48E2-8D2D-165E048E4F57}"/>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433AB71-4239-49B1-A26F-2A29539415D4}"/>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462A954-98F6-488E-B9F4-53A7CCBE81FC}"/>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294FC69-AA37-4805-812D-F853B1022B2F}"/>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1E8F0BB-B85C-43AE-9570-E7C990A4803B}"/>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501F73E-A450-4117-8AC5-318773228864}"/>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27BA01CD-4514-4D81-A793-7926FDBC55B4}"/>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5F0F257C-911B-4E32-A848-9091F71E2301}"/>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1A29247D-03B1-47C0-8D0E-5B6D88C71DD0}"/>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0CF5B0F-2DA8-44B6-90A1-9F1C7854FB67}"/>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D95949D4-20B3-4B03-B59F-2C1BA6E428DF}"/>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E4AA519E-5747-461F-A1DA-E73EEE9C1BD3}"/>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C128B256-DFAF-423E-B2B8-FB27CBD7CCE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F141093-3275-4EE1-B5ED-772C32C2F3D9}"/>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D2DFED8-9751-482B-8105-A7AD94C83D42}"/>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FCD886D-01FD-46BF-8E00-8D72472A5624}"/>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42D0E74-E5FE-407A-85A7-11C2473EEF64}"/>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EF65D870-190B-4213-A1C0-B5B0E70E3DD0}"/>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FF08D8C6-D46F-4D83-8A12-DA0AB94B1B40}"/>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F0F7E5A-755F-42E8-B101-A677E62FEF7C}"/>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987A555-88F4-43E7-8693-27B3E1D262D5}"/>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1E124B9-3C43-4ACE-939B-857162F3DC68}"/>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A021CC30-02CD-47F3-9320-E886701E8B9F}"/>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AB02E35D-9818-434C-A1F0-E78775A88E3E}"/>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3D71FFA6-E4D1-422D-863B-F2FA5FD13FAF}"/>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3EDE3FF9-3E5A-447D-9186-4FFFC6C69025}"/>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995240D3-35AD-4947-AA04-45E26D54F489}"/>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20" name="【図書館】&#10;一人当たり面積平均値テキスト">
          <a:extLst>
            <a:ext uri="{FF2B5EF4-FFF2-40B4-BE49-F238E27FC236}">
              <a16:creationId xmlns:a16="http://schemas.microsoft.com/office/drawing/2014/main" id="{D8C3C9F2-8C70-4A61-9A49-AD460B24BF16}"/>
            </a:ext>
          </a:extLst>
        </xdr:cNvPr>
        <xdr:cNvSpPr txBox="1"/>
      </xdr:nvSpPr>
      <xdr:spPr>
        <a:xfrm>
          <a:off x="9467850" y="645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1923080D-D271-4FE8-B617-77084F005B6F}"/>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4124C7EC-37F0-4E3B-97B4-C480F5DC0B5E}"/>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E1A49D4C-D05A-4C7C-9117-37CAD5BC9327}"/>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2E353D3B-B289-43BC-84BF-3EDBF4B27819}"/>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70DBDC19-AD29-416A-884C-0BCBC12432C4}"/>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6B786F2-2ACB-4CCF-9F6D-69518FBCF78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8C2CAA-DD8C-43BE-AC63-B36EAC6A6BF6}"/>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F85A79B-9827-4FB2-A7BE-DBB42D1F93ED}"/>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E848D0C-349E-496F-96BE-62DE00427999}"/>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B9C2A4E-84A5-478A-B369-146FA85D81E4}"/>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0234AEB3-1DC1-437F-8C5F-9C2AE813341F}"/>
            </a:ext>
          </a:extLst>
        </xdr:cNvPr>
        <xdr:cNvSpPr/>
      </xdr:nvSpPr>
      <xdr:spPr>
        <a:xfrm>
          <a:off x="9401175" y="640080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105427</xdr:rowOff>
    </xdr:from>
    <xdr:ext cx="469744" cy="259045"/>
    <xdr:sp macro="" textlink="">
      <xdr:nvSpPr>
        <xdr:cNvPr id="132" name="【図書館】&#10;一人当たり面積該当値テキスト">
          <a:extLst>
            <a:ext uri="{FF2B5EF4-FFF2-40B4-BE49-F238E27FC236}">
              <a16:creationId xmlns:a16="http://schemas.microsoft.com/office/drawing/2014/main" id="{40E92E5C-7B68-46BC-B990-6FA51530886D}"/>
            </a:ext>
          </a:extLst>
        </xdr:cNvPr>
        <xdr:cNvSpPr txBox="1"/>
      </xdr:nvSpPr>
      <xdr:spPr>
        <a:xfrm>
          <a:off x="9467850"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BB995A4D-9C72-436B-8752-FB624531ECDA}"/>
            </a:ext>
          </a:extLst>
        </xdr:cNvPr>
        <xdr:cNvSpPr/>
      </xdr:nvSpPr>
      <xdr:spPr>
        <a:xfrm>
          <a:off x="8639175" y="64008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2E21315C-E872-4395-81D9-4F88BE7394F7}"/>
            </a:ext>
          </a:extLst>
        </xdr:cNvPr>
        <xdr:cNvCxnSpPr/>
      </xdr:nvCxnSpPr>
      <xdr:spPr>
        <a:xfrm>
          <a:off x="8686800" y="64484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a:extLst>
            <a:ext uri="{FF2B5EF4-FFF2-40B4-BE49-F238E27FC236}">
              <a16:creationId xmlns:a16="http://schemas.microsoft.com/office/drawing/2014/main" id="{03D5ED21-1C24-4F7F-8CC0-F0AA8F223B47}"/>
            </a:ext>
          </a:extLst>
        </xdr:cNvPr>
        <xdr:cNvSpPr/>
      </xdr:nvSpPr>
      <xdr:spPr>
        <a:xfrm>
          <a:off x="7839075" y="64008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8C0B3B06-BCAB-4C1B-801C-CEAE4C81B132}"/>
            </a:ext>
          </a:extLst>
        </xdr:cNvPr>
        <xdr:cNvCxnSpPr/>
      </xdr:nvCxnSpPr>
      <xdr:spPr>
        <a:xfrm>
          <a:off x="7886700" y="6448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7" name="楕円 136">
          <a:extLst>
            <a:ext uri="{FF2B5EF4-FFF2-40B4-BE49-F238E27FC236}">
              <a16:creationId xmlns:a16="http://schemas.microsoft.com/office/drawing/2014/main" id="{F48CDADA-C5F6-4ACC-845E-6DA58B3CF209}"/>
            </a:ext>
          </a:extLst>
        </xdr:cNvPr>
        <xdr:cNvSpPr/>
      </xdr:nvSpPr>
      <xdr:spPr>
        <a:xfrm>
          <a:off x="7029450" y="636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53340B48-2C46-45AA-98F7-C05C5CFB47FE}"/>
            </a:ext>
          </a:extLst>
        </xdr:cNvPr>
        <xdr:cNvCxnSpPr/>
      </xdr:nvCxnSpPr>
      <xdr:spPr>
        <a:xfrm>
          <a:off x="7077075" y="641032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44450</xdr:rowOff>
    </xdr:from>
    <xdr:to>
      <xdr:col>36</xdr:col>
      <xdr:colOff>165100</xdr:colOff>
      <xdr:row>39</xdr:row>
      <xdr:rowOff>146050</xdr:rowOff>
    </xdr:to>
    <xdr:sp macro="" textlink="">
      <xdr:nvSpPr>
        <xdr:cNvPr id="139" name="楕円 138">
          <a:extLst>
            <a:ext uri="{FF2B5EF4-FFF2-40B4-BE49-F238E27FC236}">
              <a16:creationId xmlns:a16="http://schemas.microsoft.com/office/drawing/2014/main" id="{94898CAD-53D2-43F3-9955-8A9E4261CF56}"/>
            </a:ext>
          </a:extLst>
        </xdr:cNvPr>
        <xdr:cNvSpPr/>
      </xdr:nvSpPr>
      <xdr:spPr>
        <a:xfrm>
          <a:off x="6238875" y="63627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95250</xdr:rowOff>
    </xdr:from>
    <xdr:to>
      <xdr:col>41</xdr:col>
      <xdr:colOff>50800</xdr:colOff>
      <xdr:row>39</xdr:row>
      <xdr:rowOff>95250</xdr:rowOff>
    </xdr:to>
    <xdr:cxnSp macro="">
      <xdr:nvCxnSpPr>
        <xdr:cNvPr id="140" name="直線コネクタ 139">
          <a:extLst>
            <a:ext uri="{FF2B5EF4-FFF2-40B4-BE49-F238E27FC236}">
              <a16:creationId xmlns:a16="http://schemas.microsoft.com/office/drawing/2014/main" id="{E7289110-07D8-44F7-80F6-5D814AF9CA23}"/>
            </a:ext>
          </a:extLst>
        </xdr:cNvPr>
        <xdr:cNvCxnSpPr/>
      </xdr:nvCxnSpPr>
      <xdr:spPr>
        <a:xfrm>
          <a:off x="6286500" y="64103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80027</xdr:rowOff>
    </xdr:from>
    <xdr:ext cx="469744" cy="259045"/>
    <xdr:sp macro="" textlink="">
      <xdr:nvSpPr>
        <xdr:cNvPr id="141" name="n_1aveValue【図書館】&#10;一人当たり面積">
          <a:extLst>
            <a:ext uri="{FF2B5EF4-FFF2-40B4-BE49-F238E27FC236}">
              <a16:creationId xmlns:a16="http://schemas.microsoft.com/office/drawing/2014/main" id="{8EBAC46C-44B1-404E-8E4E-EE830E8C3B2D}"/>
            </a:ext>
          </a:extLst>
        </xdr:cNvPr>
        <xdr:cNvSpPr txBox="1"/>
      </xdr:nvSpPr>
      <xdr:spPr>
        <a:xfrm>
          <a:off x="845827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2" name="n_2aveValue【図書館】&#10;一人当たり面積">
          <a:extLst>
            <a:ext uri="{FF2B5EF4-FFF2-40B4-BE49-F238E27FC236}">
              <a16:creationId xmlns:a16="http://schemas.microsoft.com/office/drawing/2014/main" id="{E096EC50-7072-479B-8894-D5839F9327DE}"/>
            </a:ext>
          </a:extLst>
        </xdr:cNvPr>
        <xdr:cNvSpPr txBox="1"/>
      </xdr:nvSpPr>
      <xdr:spPr>
        <a:xfrm>
          <a:off x="7677227"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3" name="n_3aveValue【図書館】&#10;一人当たり面積">
          <a:extLst>
            <a:ext uri="{FF2B5EF4-FFF2-40B4-BE49-F238E27FC236}">
              <a16:creationId xmlns:a16="http://schemas.microsoft.com/office/drawing/2014/main" id="{DBE10423-A918-48F3-8369-9D430A3EBC61}"/>
            </a:ext>
          </a:extLst>
        </xdr:cNvPr>
        <xdr:cNvSpPr txBox="1"/>
      </xdr:nvSpPr>
      <xdr:spPr>
        <a:xfrm>
          <a:off x="68676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4" name="n_4aveValue【図書館】&#10;一人当たり面積">
          <a:extLst>
            <a:ext uri="{FF2B5EF4-FFF2-40B4-BE49-F238E27FC236}">
              <a16:creationId xmlns:a16="http://schemas.microsoft.com/office/drawing/2014/main" id="{0C412A15-F024-4DF6-97C9-86E07628D558}"/>
            </a:ext>
          </a:extLst>
        </xdr:cNvPr>
        <xdr:cNvSpPr txBox="1"/>
      </xdr:nvSpPr>
      <xdr:spPr>
        <a:xfrm>
          <a:off x="6067502" y="656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5" name="n_1mainValue【図書館】&#10;一人当たり面積">
          <a:extLst>
            <a:ext uri="{FF2B5EF4-FFF2-40B4-BE49-F238E27FC236}">
              <a16:creationId xmlns:a16="http://schemas.microsoft.com/office/drawing/2014/main" id="{DA4D4115-4EDC-4AF5-BF98-C1AEAB77A545}"/>
            </a:ext>
          </a:extLst>
        </xdr:cNvPr>
        <xdr:cNvSpPr txBox="1"/>
      </xdr:nvSpPr>
      <xdr:spPr>
        <a:xfrm>
          <a:off x="8458277"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6" name="n_2mainValue【図書館】&#10;一人当たり面積">
          <a:extLst>
            <a:ext uri="{FF2B5EF4-FFF2-40B4-BE49-F238E27FC236}">
              <a16:creationId xmlns:a16="http://schemas.microsoft.com/office/drawing/2014/main" id="{DD3F5C86-5D11-4094-95B5-8837938F9206}"/>
            </a:ext>
          </a:extLst>
        </xdr:cNvPr>
        <xdr:cNvSpPr txBox="1"/>
      </xdr:nvSpPr>
      <xdr:spPr>
        <a:xfrm>
          <a:off x="7677227"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47" name="n_3mainValue【図書館】&#10;一人当たり面積">
          <a:extLst>
            <a:ext uri="{FF2B5EF4-FFF2-40B4-BE49-F238E27FC236}">
              <a16:creationId xmlns:a16="http://schemas.microsoft.com/office/drawing/2014/main" id="{6BD36EEA-A030-49F2-A6C2-6121C3A3898E}"/>
            </a:ext>
          </a:extLst>
        </xdr:cNvPr>
        <xdr:cNvSpPr txBox="1"/>
      </xdr:nvSpPr>
      <xdr:spPr>
        <a:xfrm>
          <a:off x="68676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8" name="n_4mainValue【図書館】&#10;一人当たり面積">
          <a:extLst>
            <a:ext uri="{FF2B5EF4-FFF2-40B4-BE49-F238E27FC236}">
              <a16:creationId xmlns:a16="http://schemas.microsoft.com/office/drawing/2014/main" id="{B2AB3AD5-DF9D-4F59-B15C-73C673FD88BC}"/>
            </a:ext>
          </a:extLst>
        </xdr:cNvPr>
        <xdr:cNvSpPr txBox="1"/>
      </xdr:nvSpPr>
      <xdr:spPr>
        <a:xfrm>
          <a:off x="6067502"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8EEC5DA-50A3-4FA2-BA56-8D5CC69F48B5}"/>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58E8AAE-4D01-4B74-A1FC-39FF3FC5F746}"/>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FCADE36-D7EE-4631-BAE3-DFF2423A1AA0}"/>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1B83349-4D2A-403F-B586-E41CF12B013C}"/>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DC10C18-15FC-4A59-AB84-3C7A8194D64D}"/>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5371888-EEFC-46BB-80DC-64C3BDCECFCD}"/>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08F281D-710D-4579-86DB-AD9C87EA892E}"/>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D3885E50-554D-4CEB-A806-B87222CC868C}"/>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60F3F05-1E11-44B5-A892-886E1DC3FDAE}"/>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ADF709C0-1F0E-4A12-BB33-5AE018150AF8}"/>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2194F011-A337-42D7-A3AA-427C5F4E2CE8}"/>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FB463263-24A7-4B86-86FB-0812F79B94E4}"/>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D77F15DC-D6E7-4061-81CB-111B2468DC90}"/>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34534B5-B3DB-4417-A76F-0508BB1F41FA}"/>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AC509BC-AB93-490C-A1D4-CC2681335C0F}"/>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6BC0E201-2A68-46D0-9801-3DF0B2740FA7}"/>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D6544414-0818-40F8-B194-28B2191E18BA}"/>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508E8CBC-5123-473B-9AF9-418CF629EBC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72AD2F66-34DE-4628-9605-AC162E3DC1B3}"/>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D95678ED-AD95-4F50-BE4D-B76BAA7BA8BF}"/>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1CB35E3E-1870-4E94-983F-54646B7502E5}"/>
            </a:ext>
          </a:extLst>
        </xdr:cNvPr>
        <xdr:cNvSpPr txBox="1"/>
      </xdr:nvSpPr>
      <xdr:spPr>
        <a:xfrm>
          <a:off x="339891" y="8865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F56D2223-2E34-4E88-9DD0-E8CC3F0C7780}"/>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F5B4383E-175C-4727-9262-3F1A9709A3C3}"/>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7E31673-A914-4DA7-BA7E-EECDB007F496}"/>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64</xdr:row>
      <xdr:rowOff>160020</xdr:rowOff>
    </xdr:to>
    <xdr:cxnSp macro="">
      <xdr:nvCxnSpPr>
        <xdr:cNvPr id="173" name="直線コネクタ 172">
          <a:extLst>
            <a:ext uri="{FF2B5EF4-FFF2-40B4-BE49-F238E27FC236}">
              <a16:creationId xmlns:a16="http://schemas.microsoft.com/office/drawing/2014/main" id="{202359AC-D51F-4E2B-9828-9EFA062C78EE}"/>
            </a:ext>
          </a:extLst>
        </xdr:cNvPr>
        <xdr:cNvCxnSpPr/>
      </xdr:nvCxnSpPr>
      <xdr:spPr>
        <a:xfrm flipV="1">
          <a:off x="4180840" y="917384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35672816-92BF-469F-98FF-73E7C9E5EB98}"/>
            </a:ext>
          </a:extLst>
        </xdr:cNvPr>
        <xdr:cNvSpPr txBox="1"/>
      </xdr:nvSpPr>
      <xdr:spPr>
        <a:xfrm>
          <a:off x="4219575" y="1052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5" name="直線コネクタ 174">
          <a:extLst>
            <a:ext uri="{FF2B5EF4-FFF2-40B4-BE49-F238E27FC236}">
              <a16:creationId xmlns:a16="http://schemas.microsoft.com/office/drawing/2014/main" id="{8C52BEBE-6826-405D-AA70-8A7D11303653}"/>
            </a:ext>
          </a:extLst>
        </xdr:cNvPr>
        <xdr:cNvCxnSpPr/>
      </xdr:nvCxnSpPr>
      <xdr:spPr>
        <a:xfrm>
          <a:off x="4105275" y="10526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12076DFD-A661-458A-AC84-2F8DE4208065}"/>
            </a:ext>
          </a:extLst>
        </xdr:cNvPr>
        <xdr:cNvSpPr txBox="1"/>
      </xdr:nvSpPr>
      <xdr:spPr>
        <a:xfrm>
          <a:off x="4219575"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5C43CECB-154F-4D56-BB81-99FAB980C823}"/>
            </a:ext>
          </a:extLst>
        </xdr:cNvPr>
        <xdr:cNvCxnSpPr/>
      </xdr:nvCxnSpPr>
      <xdr:spPr>
        <a:xfrm>
          <a:off x="4105275" y="91738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9087A9E5-E029-4346-84E3-3EC38C71072D}"/>
            </a:ext>
          </a:extLst>
        </xdr:cNvPr>
        <xdr:cNvSpPr txBox="1"/>
      </xdr:nvSpPr>
      <xdr:spPr>
        <a:xfrm>
          <a:off x="4219575" y="9648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9" name="フローチャート: 判断 178">
          <a:extLst>
            <a:ext uri="{FF2B5EF4-FFF2-40B4-BE49-F238E27FC236}">
              <a16:creationId xmlns:a16="http://schemas.microsoft.com/office/drawing/2014/main" id="{916F4BA6-EBC9-4E30-A56A-391C77FFC23F}"/>
            </a:ext>
          </a:extLst>
        </xdr:cNvPr>
        <xdr:cNvSpPr/>
      </xdr:nvSpPr>
      <xdr:spPr>
        <a:xfrm>
          <a:off x="4124325" y="9670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55880</xdr:rowOff>
    </xdr:from>
    <xdr:to>
      <xdr:col>20</xdr:col>
      <xdr:colOff>38100</xdr:colOff>
      <xdr:row>59</xdr:row>
      <xdr:rowOff>157480</xdr:rowOff>
    </xdr:to>
    <xdr:sp macro="" textlink="">
      <xdr:nvSpPr>
        <xdr:cNvPr id="180" name="フローチャート: 判断 179">
          <a:extLst>
            <a:ext uri="{FF2B5EF4-FFF2-40B4-BE49-F238E27FC236}">
              <a16:creationId xmlns:a16="http://schemas.microsoft.com/office/drawing/2014/main" id="{0900E4B9-C612-40CF-8ECC-518F67133502}"/>
            </a:ext>
          </a:extLst>
        </xdr:cNvPr>
        <xdr:cNvSpPr/>
      </xdr:nvSpPr>
      <xdr:spPr>
        <a:xfrm>
          <a:off x="3381375" y="96094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xdr:rowOff>
    </xdr:from>
    <xdr:to>
      <xdr:col>15</xdr:col>
      <xdr:colOff>101600</xdr:colOff>
      <xdr:row>59</xdr:row>
      <xdr:rowOff>104140</xdr:rowOff>
    </xdr:to>
    <xdr:sp macro="" textlink="">
      <xdr:nvSpPr>
        <xdr:cNvPr id="181" name="フローチャート: 判断 180">
          <a:extLst>
            <a:ext uri="{FF2B5EF4-FFF2-40B4-BE49-F238E27FC236}">
              <a16:creationId xmlns:a16="http://schemas.microsoft.com/office/drawing/2014/main" id="{112D10DB-4020-4699-871C-85336FD81C5F}"/>
            </a:ext>
          </a:extLst>
        </xdr:cNvPr>
        <xdr:cNvSpPr/>
      </xdr:nvSpPr>
      <xdr:spPr>
        <a:xfrm>
          <a:off x="2571750" y="95561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82" name="フローチャート: 判断 181">
          <a:extLst>
            <a:ext uri="{FF2B5EF4-FFF2-40B4-BE49-F238E27FC236}">
              <a16:creationId xmlns:a16="http://schemas.microsoft.com/office/drawing/2014/main" id="{B6CEFCED-9F83-4399-8A8F-DC0DE54477A6}"/>
            </a:ext>
          </a:extLst>
        </xdr:cNvPr>
        <xdr:cNvSpPr/>
      </xdr:nvSpPr>
      <xdr:spPr>
        <a:xfrm>
          <a:off x="1781175" y="95345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82550</xdr:rowOff>
    </xdr:from>
    <xdr:to>
      <xdr:col>6</xdr:col>
      <xdr:colOff>38100</xdr:colOff>
      <xdr:row>59</xdr:row>
      <xdr:rowOff>12700</xdr:rowOff>
    </xdr:to>
    <xdr:sp macro="" textlink="">
      <xdr:nvSpPr>
        <xdr:cNvPr id="183" name="フローチャート: 判断 182">
          <a:extLst>
            <a:ext uri="{FF2B5EF4-FFF2-40B4-BE49-F238E27FC236}">
              <a16:creationId xmlns:a16="http://schemas.microsoft.com/office/drawing/2014/main" id="{C5A555C3-33DE-433B-A4CA-615DB603FFDE}"/>
            </a:ext>
          </a:extLst>
        </xdr:cNvPr>
        <xdr:cNvSpPr/>
      </xdr:nvSpPr>
      <xdr:spPr>
        <a:xfrm>
          <a:off x="981075" y="9477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CD92EBB-6DF8-4C61-905B-DACFE120F363}"/>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AEAF459-FF42-4BC2-BC2C-F2B232307B7A}"/>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576F2A8-F6C1-4CC6-B869-218E51013DD4}"/>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A574241-B3CD-4FDF-A00E-5716AD2EDF1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4887BC7-8C44-4FF1-8F20-8236A1B3EA13}"/>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9" name="楕円 188">
          <a:extLst>
            <a:ext uri="{FF2B5EF4-FFF2-40B4-BE49-F238E27FC236}">
              <a16:creationId xmlns:a16="http://schemas.microsoft.com/office/drawing/2014/main" id="{30682DDD-8E00-4F1C-B11E-1208124752FF}"/>
            </a:ext>
          </a:extLst>
        </xdr:cNvPr>
        <xdr:cNvSpPr/>
      </xdr:nvSpPr>
      <xdr:spPr>
        <a:xfrm>
          <a:off x="4124325" y="95345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4656AA33-A164-47C7-A73E-D95F55052437}"/>
            </a:ext>
          </a:extLst>
        </xdr:cNvPr>
        <xdr:cNvSpPr txBox="1"/>
      </xdr:nvSpPr>
      <xdr:spPr>
        <a:xfrm>
          <a:off x="4219575" y="938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91" name="楕円 190">
          <a:extLst>
            <a:ext uri="{FF2B5EF4-FFF2-40B4-BE49-F238E27FC236}">
              <a16:creationId xmlns:a16="http://schemas.microsoft.com/office/drawing/2014/main" id="{0DB12D87-1625-43C4-B739-589B60732267}"/>
            </a:ext>
          </a:extLst>
        </xdr:cNvPr>
        <xdr:cNvSpPr/>
      </xdr:nvSpPr>
      <xdr:spPr>
        <a:xfrm>
          <a:off x="3381375" y="94405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59</xdr:row>
      <xdr:rowOff>19050</xdr:rowOff>
    </xdr:to>
    <xdr:cxnSp macro="">
      <xdr:nvCxnSpPr>
        <xdr:cNvPr id="192" name="直線コネクタ 191">
          <a:extLst>
            <a:ext uri="{FF2B5EF4-FFF2-40B4-BE49-F238E27FC236}">
              <a16:creationId xmlns:a16="http://schemas.microsoft.com/office/drawing/2014/main" id="{94B16F0D-10CF-4348-B289-F9FC1A9B99B2}"/>
            </a:ext>
          </a:extLst>
        </xdr:cNvPr>
        <xdr:cNvCxnSpPr/>
      </xdr:nvCxnSpPr>
      <xdr:spPr>
        <a:xfrm>
          <a:off x="3429000" y="9497695"/>
          <a:ext cx="752475"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135890</xdr:rowOff>
    </xdr:from>
    <xdr:to>
      <xdr:col>15</xdr:col>
      <xdr:colOff>101600</xdr:colOff>
      <xdr:row>58</xdr:row>
      <xdr:rowOff>66040</xdr:rowOff>
    </xdr:to>
    <xdr:sp macro="" textlink="">
      <xdr:nvSpPr>
        <xdr:cNvPr id="193" name="楕円 192">
          <a:extLst>
            <a:ext uri="{FF2B5EF4-FFF2-40B4-BE49-F238E27FC236}">
              <a16:creationId xmlns:a16="http://schemas.microsoft.com/office/drawing/2014/main" id="{BF18FDAE-6973-4097-9925-0EC7DB1B2537}"/>
            </a:ext>
          </a:extLst>
        </xdr:cNvPr>
        <xdr:cNvSpPr/>
      </xdr:nvSpPr>
      <xdr:spPr>
        <a:xfrm>
          <a:off x="2571750" y="9365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xdr:rowOff>
    </xdr:from>
    <xdr:to>
      <xdr:col>19</xdr:col>
      <xdr:colOff>177800</xdr:colOff>
      <xdr:row>58</xdr:row>
      <xdr:rowOff>102870</xdr:rowOff>
    </xdr:to>
    <xdr:cxnSp macro="">
      <xdr:nvCxnSpPr>
        <xdr:cNvPr id="194" name="直線コネクタ 193">
          <a:extLst>
            <a:ext uri="{FF2B5EF4-FFF2-40B4-BE49-F238E27FC236}">
              <a16:creationId xmlns:a16="http://schemas.microsoft.com/office/drawing/2014/main" id="{67ADEF9F-0A90-4448-B75D-4649C738BECC}"/>
            </a:ext>
          </a:extLst>
        </xdr:cNvPr>
        <xdr:cNvCxnSpPr/>
      </xdr:nvCxnSpPr>
      <xdr:spPr>
        <a:xfrm>
          <a:off x="2619375" y="9403715"/>
          <a:ext cx="80962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48260</xdr:rowOff>
    </xdr:from>
    <xdr:to>
      <xdr:col>10</xdr:col>
      <xdr:colOff>165100</xdr:colOff>
      <xdr:row>57</xdr:row>
      <xdr:rowOff>149860</xdr:rowOff>
    </xdr:to>
    <xdr:sp macro="" textlink="">
      <xdr:nvSpPr>
        <xdr:cNvPr id="195" name="楕円 194">
          <a:extLst>
            <a:ext uri="{FF2B5EF4-FFF2-40B4-BE49-F238E27FC236}">
              <a16:creationId xmlns:a16="http://schemas.microsoft.com/office/drawing/2014/main" id="{2251B4E9-C637-46B2-B386-E061376E15E6}"/>
            </a:ext>
          </a:extLst>
        </xdr:cNvPr>
        <xdr:cNvSpPr/>
      </xdr:nvSpPr>
      <xdr:spPr>
        <a:xfrm>
          <a:off x="1781175" y="92748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99060</xdr:rowOff>
    </xdr:from>
    <xdr:to>
      <xdr:col>15</xdr:col>
      <xdr:colOff>50800</xdr:colOff>
      <xdr:row>58</xdr:row>
      <xdr:rowOff>15240</xdr:rowOff>
    </xdr:to>
    <xdr:cxnSp macro="">
      <xdr:nvCxnSpPr>
        <xdr:cNvPr id="196" name="直線コネクタ 195">
          <a:extLst>
            <a:ext uri="{FF2B5EF4-FFF2-40B4-BE49-F238E27FC236}">
              <a16:creationId xmlns:a16="http://schemas.microsoft.com/office/drawing/2014/main" id="{5C60B63A-D99E-4D8D-9210-D83BBF633264}"/>
            </a:ext>
          </a:extLst>
        </xdr:cNvPr>
        <xdr:cNvCxnSpPr/>
      </xdr:nvCxnSpPr>
      <xdr:spPr>
        <a:xfrm>
          <a:off x="1828800" y="9331960"/>
          <a:ext cx="79057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132080</xdr:rowOff>
    </xdr:from>
    <xdr:to>
      <xdr:col>6</xdr:col>
      <xdr:colOff>38100</xdr:colOff>
      <xdr:row>57</xdr:row>
      <xdr:rowOff>62230</xdr:rowOff>
    </xdr:to>
    <xdr:sp macro="" textlink="">
      <xdr:nvSpPr>
        <xdr:cNvPr id="197" name="楕円 196">
          <a:extLst>
            <a:ext uri="{FF2B5EF4-FFF2-40B4-BE49-F238E27FC236}">
              <a16:creationId xmlns:a16="http://schemas.microsoft.com/office/drawing/2014/main" id="{73F6CB73-4D53-4F24-AE70-8EACE3711C0A}"/>
            </a:ext>
          </a:extLst>
        </xdr:cNvPr>
        <xdr:cNvSpPr/>
      </xdr:nvSpPr>
      <xdr:spPr>
        <a:xfrm>
          <a:off x="981075" y="91998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11430</xdr:rowOff>
    </xdr:from>
    <xdr:to>
      <xdr:col>10</xdr:col>
      <xdr:colOff>114300</xdr:colOff>
      <xdr:row>57</xdr:row>
      <xdr:rowOff>99060</xdr:rowOff>
    </xdr:to>
    <xdr:cxnSp macro="">
      <xdr:nvCxnSpPr>
        <xdr:cNvPr id="198" name="直線コネクタ 197">
          <a:extLst>
            <a:ext uri="{FF2B5EF4-FFF2-40B4-BE49-F238E27FC236}">
              <a16:creationId xmlns:a16="http://schemas.microsoft.com/office/drawing/2014/main" id="{A96F16DF-DA8E-48FD-89C1-586A79D62DCC}"/>
            </a:ext>
          </a:extLst>
        </xdr:cNvPr>
        <xdr:cNvCxnSpPr/>
      </xdr:nvCxnSpPr>
      <xdr:spPr>
        <a:xfrm>
          <a:off x="1028700" y="9237980"/>
          <a:ext cx="8001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148607</xdr:rowOff>
    </xdr:from>
    <xdr:ext cx="405111" cy="259045"/>
    <xdr:sp macro="" textlink="">
      <xdr:nvSpPr>
        <xdr:cNvPr id="199" name="n_1aveValue【体育館・プール】&#10;有形固定資産減価償却率">
          <a:extLst>
            <a:ext uri="{FF2B5EF4-FFF2-40B4-BE49-F238E27FC236}">
              <a16:creationId xmlns:a16="http://schemas.microsoft.com/office/drawing/2014/main" id="{AAEE2899-3F7F-431F-9F48-BF40C9ABFC84}"/>
            </a:ext>
          </a:extLst>
        </xdr:cNvPr>
        <xdr:cNvSpPr txBox="1"/>
      </xdr:nvSpPr>
      <xdr:spPr>
        <a:xfrm>
          <a:off x="32391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95267</xdr:rowOff>
    </xdr:from>
    <xdr:ext cx="405111" cy="259045"/>
    <xdr:sp macro="" textlink="">
      <xdr:nvSpPr>
        <xdr:cNvPr id="200" name="n_2aveValue【体育館・プール】&#10;有形固定資産減価償却率">
          <a:extLst>
            <a:ext uri="{FF2B5EF4-FFF2-40B4-BE49-F238E27FC236}">
              <a16:creationId xmlns:a16="http://schemas.microsoft.com/office/drawing/2014/main" id="{A89EC0CB-B8A7-45D2-8FC6-FCC5FED22136}"/>
            </a:ext>
          </a:extLst>
        </xdr:cNvPr>
        <xdr:cNvSpPr txBox="1"/>
      </xdr:nvSpPr>
      <xdr:spPr>
        <a:xfrm>
          <a:off x="2439044" y="964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60977</xdr:rowOff>
    </xdr:from>
    <xdr:ext cx="405111" cy="259045"/>
    <xdr:sp macro="" textlink="">
      <xdr:nvSpPr>
        <xdr:cNvPr id="201" name="n_3aveValue【体育館・プール】&#10;有形固定資産減価償却率">
          <a:extLst>
            <a:ext uri="{FF2B5EF4-FFF2-40B4-BE49-F238E27FC236}">
              <a16:creationId xmlns:a16="http://schemas.microsoft.com/office/drawing/2014/main" id="{2247CCB8-0A53-461C-BA7C-3FCA56385383}"/>
            </a:ext>
          </a:extLst>
        </xdr:cNvPr>
        <xdr:cNvSpPr txBox="1"/>
      </xdr:nvSpPr>
      <xdr:spPr>
        <a:xfrm>
          <a:off x="1648469" y="961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3827</xdr:rowOff>
    </xdr:from>
    <xdr:ext cx="405111" cy="259045"/>
    <xdr:sp macro="" textlink="">
      <xdr:nvSpPr>
        <xdr:cNvPr id="202" name="n_4aveValue【体育館・プール】&#10;有形固定資産減価償却率">
          <a:extLst>
            <a:ext uri="{FF2B5EF4-FFF2-40B4-BE49-F238E27FC236}">
              <a16:creationId xmlns:a16="http://schemas.microsoft.com/office/drawing/2014/main" id="{17BF7262-A40D-4C24-A23D-B4A014DF8301}"/>
            </a:ext>
          </a:extLst>
        </xdr:cNvPr>
        <xdr:cNvSpPr txBox="1"/>
      </xdr:nvSpPr>
      <xdr:spPr>
        <a:xfrm>
          <a:off x="848369" y="956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203" name="n_1mainValue【体育館・プール】&#10;有形固定資産減価償却率">
          <a:extLst>
            <a:ext uri="{FF2B5EF4-FFF2-40B4-BE49-F238E27FC236}">
              <a16:creationId xmlns:a16="http://schemas.microsoft.com/office/drawing/2014/main" id="{0A633B29-F64C-418D-BEC7-336B1F15EDBC}"/>
            </a:ext>
          </a:extLst>
        </xdr:cNvPr>
        <xdr:cNvSpPr txBox="1"/>
      </xdr:nvSpPr>
      <xdr:spPr>
        <a:xfrm>
          <a:off x="3239144" y="922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82567</xdr:rowOff>
    </xdr:from>
    <xdr:ext cx="405111" cy="259045"/>
    <xdr:sp macro="" textlink="">
      <xdr:nvSpPr>
        <xdr:cNvPr id="204" name="n_2mainValue【体育館・プール】&#10;有形固定資産減価償却率">
          <a:extLst>
            <a:ext uri="{FF2B5EF4-FFF2-40B4-BE49-F238E27FC236}">
              <a16:creationId xmlns:a16="http://schemas.microsoft.com/office/drawing/2014/main" id="{E25FA674-9FEF-42CA-99E7-BCC0D13B30B5}"/>
            </a:ext>
          </a:extLst>
        </xdr:cNvPr>
        <xdr:cNvSpPr txBox="1"/>
      </xdr:nvSpPr>
      <xdr:spPr>
        <a:xfrm>
          <a:off x="2439044" y="9153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166387</xdr:rowOff>
    </xdr:from>
    <xdr:ext cx="405111" cy="259045"/>
    <xdr:sp macro="" textlink="">
      <xdr:nvSpPr>
        <xdr:cNvPr id="205" name="n_3mainValue【体育館・プール】&#10;有形固定資産減価償却率">
          <a:extLst>
            <a:ext uri="{FF2B5EF4-FFF2-40B4-BE49-F238E27FC236}">
              <a16:creationId xmlns:a16="http://schemas.microsoft.com/office/drawing/2014/main" id="{52BBD7FB-6B3B-4671-8F01-B8A1426B8A0B}"/>
            </a:ext>
          </a:extLst>
        </xdr:cNvPr>
        <xdr:cNvSpPr txBox="1"/>
      </xdr:nvSpPr>
      <xdr:spPr>
        <a:xfrm>
          <a:off x="1648469" y="906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78757</xdr:rowOff>
    </xdr:from>
    <xdr:ext cx="405111" cy="259045"/>
    <xdr:sp macro="" textlink="">
      <xdr:nvSpPr>
        <xdr:cNvPr id="206" name="n_4mainValue【体育館・プール】&#10;有形固定資産減価償却率">
          <a:extLst>
            <a:ext uri="{FF2B5EF4-FFF2-40B4-BE49-F238E27FC236}">
              <a16:creationId xmlns:a16="http://schemas.microsoft.com/office/drawing/2014/main" id="{9ECEBCF0-9984-4C03-9FB0-8C0DD324210D}"/>
            </a:ext>
          </a:extLst>
        </xdr:cNvPr>
        <xdr:cNvSpPr txBox="1"/>
      </xdr:nvSpPr>
      <xdr:spPr>
        <a:xfrm>
          <a:off x="848369" y="898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F2FA1FF6-AD90-450D-A28D-564C34F6521F}"/>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A194289C-9248-433F-A611-B86D6B79F2B8}"/>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00AC917-87FD-4466-837A-B08B72DF7778}"/>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A2DBAAD-1DC8-4C40-B77B-996E1A8A107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746BBB3-9EFA-4EDB-B6CD-30062F3E645F}"/>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79AA718-1B50-4395-820C-213E3E0CE5AE}"/>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87642141-E100-40D7-97B3-9A64085C9A5A}"/>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399DE0D-E785-4586-B8A4-ABE213A95336}"/>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94E79EA-770C-4087-9BC2-FC15BE555EC1}"/>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20B6FF0-E0AE-489C-9330-F8E7AD4940D8}"/>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C8894742-1501-4560-ACDF-8D52FFB17441}"/>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D952DCD-01F2-48F8-8904-5C0B667E3385}"/>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F8D9A3A-2BB2-4161-B500-2166613C6C57}"/>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6BB9EF2-4303-4CE0-9AAF-2950164A41A8}"/>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2BC4BB29-05B9-4DF6-9275-280405513F91}"/>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2A0D37C-F3F1-4601-A96F-760DBE9E459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BD64DB8A-36FE-417E-B0BB-06E399F4AD5B}"/>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6624DB9-3F21-433D-BE17-5AC61C7937DD}"/>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E2DD56D9-9B7F-422C-8F6E-E0453912E9B2}"/>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B46A36C-3859-4583-8376-FD34565C556D}"/>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CB81A0C6-31D9-42DF-85D1-D9C0D8DB330F}"/>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624F372B-9A19-4E26-AE8B-8DB1264E79AF}"/>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21B12AC4-7C47-4BEF-8997-2036C15C1328}"/>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3B94DDA6-E8F9-4753-8EA3-AA3B7C179747}"/>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33D5F54B-23FE-4862-9B2B-FBEF211A36A7}"/>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433C7AC0-6C7C-4184-A8A7-4908E9618007}"/>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EF73F7EC-508F-4EAF-B0F5-8E0601894AC1}"/>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4" name="【体育館・プール】&#10;一人当たり面積最大値テキスト">
          <a:extLst>
            <a:ext uri="{FF2B5EF4-FFF2-40B4-BE49-F238E27FC236}">
              <a16:creationId xmlns:a16="http://schemas.microsoft.com/office/drawing/2014/main" id="{3204229C-FFB0-4C07-B848-452920D044E1}"/>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5" name="直線コネクタ 234">
          <a:extLst>
            <a:ext uri="{FF2B5EF4-FFF2-40B4-BE49-F238E27FC236}">
              <a16:creationId xmlns:a16="http://schemas.microsoft.com/office/drawing/2014/main" id="{09E7FEBE-D960-4639-8346-2790D7B275A0}"/>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156227</xdr:rowOff>
    </xdr:from>
    <xdr:ext cx="469744" cy="259045"/>
    <xdr:sp macro="" textlink="">
      <xdr:nvSpPr>
        <xdr:cNvPr id="236" name="【体育館・プール】&#10;一人当たり面積平均値テキスト">
          <a:extLst>
            <a:ext uri="{FF2B5EF4-FFF2-40B4-BE49-F238E27FC236}">
              <a16:creationId xmlns:a16="http://schemas.microsoft.com/office/drawing/2014/main" id="{3B6F9CDE-7195-4B03-99A9-AA6AA97AA27B}"/>
            </a:ext>
          </a:extLst>
        </xdr:cNvPr>
        <xdr:cNvSpPr txBox="1"/>
      </xdr:nvSpPr>
      <xdr:spPr>
        <a:xfrm>
          <a:off x="9467850"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xdr:rowOff>
    </xdr:from>
    <xdr:to>
      <xdr:col>55</xdr:col>
      <xdr:colOff>50800</xdr:colOff>
      <xdr:row>61</xdr:row>
      <xdr:rowOff>107950</xdr:rowOff>
    </xdr:to>
    <xdr:sp macro="" textlink="">
      <xdr:nvSpPr>
        <xdr:cNvPr id="237" name="フローチャート: 判断 236">
          <a:extLst>
            <a:ext uri="{FF2B5EF4-FFF2-40B4-BE49-F238E27FC236}">
              <a16:creationId xmlns:a16="http://schemas.microsoft.com/office/drawing/2014/main" id="{C980784F-E22E-48B3-88B8-CFCC68A1D05E}"/>
            </a:ext>
          </a:extLst>
        </xdr:cNvPr>
        <xdr:cNvSpPr/>
      </xdr:nvSpPr>
      <xdr:spPr>
        <a:xfrm>
          <a:off x="9401175" y="98869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19050</xdr:rowOff>
    </xdr:from>
    <xdr:to>
      <xdr:col>50</xdr:col>
      <xdr:colOff>165100</xdr:colOff>
      <xdr:row>61</xdr:row>
      <xdr:rowOff>120650</xdr:rowOff>
    </xdr:to>
    <xdr:sp macro="" textlink="">
      <xdr:nvSpPr>
        <xdr:cNvPr id="238" name="フローチャート: 判断 237">
          <a:extLst>
            <a:ext uri="{FF2B5EF4-FFF2-40B4-BE49-F238E27FC236}">
              <a16:creationId xmlns:a16="http://schemas.microsoft.com/office/drawing/2014/main" id="{5E4ED4D7-938C-4E25-885B-EB0C44EA2D4A}"/>
            </a:ext>
          </a:extLst>
        </xdr:cNvPr>
        <xdr:cNvSpPr/>
      </xdr:nvSpPr>
      <xdr:spPr>
        <a:xfrm>
          <a:off x="86391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9" name="フローチャート: 判断 238">
          <a:extLst>
            <a:ext uri="{FF2B5EF4-FFF2-40B4-BE49-F238E27FC236}">
              <a16:creationId xmlns:a16="http://schemas.microsoft.com/office/drawing/2014/main" id="{DD95EF1B-8282-4B33-8534-C524CD270621}"/>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31750</xdr:rowOff>
    </xdr:from>
    <xdr:to>
      <xdr:col>41</xdr:col>
      <xdr:colOff>101600</xdr:colOff>
      <xdr:row>61</xdr:row>
      <xdr:rowOff>133350</xdr:rowOff>
    </xdr:to>
    <xdr:sp macro="" textlink="">
      <xdr:nvSpPr>
        <xdr:cNvPr id="240" name="フローチャート: 判断 239">
          <a:extLst>
            <a:ext uri="{FF2B5EF4-FFF2-40B4-BE49-F238E27FC236}">
              <a16:creationId xmlns:a16="http://schemas.microsoft.com/office/drawing/2014/main" id="{308C74EA-2FA9-46F6-AC73-7C6F0649FE62}"/>
            </a:ext>
          </a:extLst>
        </xdr:cNvPr>
        <xdr:cNvSpPr/>
      </xdr:nvSpPr>
      <xdr:spPr>
        <a:xfrm>
          <a:off x="7029450" y="990600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41" name="フローチャート: 判断 240">
          <a:extLst>
            <a:ext uri="{FF2B5EF4-FFF2-40B4-BE49-F238E27FC236}">
              <a16:creationId xmlns:a16="http://schemas.microsoft.com/office/drawing/2014/main" id="{A10AAE8A-402D-4423-98ED-F47F898D5C31}"/>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71F20F-B156-4957-AAD6-894615C48E58}"/>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7E497E9-398F-4AE4-BFD5-94CCF32DD33C}"/>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BD097F1-8BCC-461E-B9A7-5300411BA7DD}"/>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F8E53DF-A848-4565-B55F-1463422E4EE9}"/>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8FD6B4E-0735-4408-93CF-DF5E2388E0EE}"/>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95250</xdr:rowOff>
    </xdr:from>
    <xdr:to>
      <xdr:col>55</xdr:col>
      <xdr:colOff>50800</xdr:colOff>
      <xdr:row>60</xdr:row>
      <xdr:rowOff>25400</xdr:rowOff>
    </xdr:to>
    <xdr:sp macro="" textlink="">
      <xdr:nvSpPr>
        <xdr:cNvPr id="247" name="楕円 246">
          <a:extLst>
            <a:ext uri="{FF2B5EF4-FFF2-40B4-BE49-F238E27FC236}">
              <a16:creationId xmlns:a16="http://schemas.microsoft.com/office/drawing/2014/main" id="{3A3C8279-FE95-4700-83B6-7AC11B360F86}"/>
            </a:ext>
          </a:extLst>
        </xdr:cNvPr>
        <xdr:cNvSpPr/>
      </xdr:nvSpPr>
      <xdr:spPr>
        <a:xfrm>
          <a:off x="9401175" y="96488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118127</xdr:rowOff>
    </xdr:from>
    <xdr:ext cx="469744" cy="259045"/>
    <xdr:sp macro="" textlink="">
      <xdr:nvSpPr>
        <xdr:cNvPr id="248" name="【体育館・プール】&#10;一人当たり面積該当値テキスト">
          <a:extLst>
            <a:ext uri="{FF2B5EF4-FFF2-40B4-BE49-F238E27FC236}">
              <a16:creationId xmlns:a16="http://schemas.microsoft.com/office/drawing/2014/main" id="{732CE0D4-E567-4456-87F3-AF3789486A6C}"/>
            </a:ext>
          </a:extLst>
        </xdr:cNvPr>
        <xdr:cNvSpPr txBox="1"/>
      </xdr:nvSpPr>
      <xdr:spPr>
        <a:xfrm>
          <a:off x="9467850" y="951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95250</xdr:rowOff>
    </xdr:from>
    <xdr:to>
      <xdr:col>50</xdr:col>
      <xdr:colOff>165100</xdr:colOff>
      <xdr:row>60</xdr:row>
      <xdr:rowOff>25400</xdr:rowOff>
    </xdr:to>
    <xdr:sp macro="" textlink="">
      <xdr:nvSpPr>
        <xdr:cNvPr id="249" name="楕円 248">
          <a:extLst>
            <a:ext uri="{FF2B5EF4-FFF2-40B4-BE49-F238E27FC236}">
              <a16:creationId xmlns:a16="http://schemas.microsoft.com/office/drawing/2014/main" id="{66931CCD-B5D9-4A63-A4FA-F3BCA83D27EE}"/>
            </a:ext>
          </a:extLst>
        </xdr:cNvPr>
        <xdr:cNvSpPr/>
      </xdr:nvSpPr>
      <xdr:spPr>
        <a:xfrm>
          <a:off x="8639175" y="96488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146050</xdr:rowOff>
    </xdr:from>
    <xdr:to>
      <xdr:col>55</xdr:col>
      <xdr:colOff>0</xdr:colOff>
      <xdr:row>59</xdr:row>
      <xdr:rowOff>146050</xdr:rowOff>
    </xdr:to>
    <xdr:cxnSp macro="">
      <xdr:nvCxnSpPr>
        <xdr:cNvPr id="250" name="直線コネクタ 249">
          <a:extLst>
            <a:ext uri="{FF2B5EF4-FFF2-40B4-BE49-F238E27FC236}">
              <a16:creationId xmlns:a16="http://schemas.microsoft.com/office/drawing/2014/main" id="{26959F73-EB10-4A81-A82F-B7DB154A476C}"/>
            </a:ext>
          </a:extLst>
        </xdr:cNvPr>
        <xdr:cNvCxnSpPr/>
      </xdr:nvCxnSpPr>
      <xdr:spPr>
        <a:xfrm>
          <a:off x="8686800" y="9696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95250</xdr:rowOff>
    </xdr:from>
    <xdr:to>
      <xdr:col>46</xdr:col>
      <xdr:colOff>38100</xdr:colOff>
      <xdr:row>60</xdr:row>
      <xdr:rowOff>25400</xdr:rowOff>
    </xdr:to>
    <xdr:sp macro="" textlink="">
      <xdr:nvSpPr>
        <xdr:cNvPr id="251" name="楕円 250">
          <a:extLst>
            <a:ext uri="{FF2B5EF4-FFF2-40B4-BE49-F238E27FC236}">
              <a16:creationId xmlns:a16="http://schemas.microsoft.com/office/drawing/2014/main" id="{4309B838-EA6C-4DB2-A381-EB17C950A72C}"/>
            </a:ext>
          </a:extLst>
        </xdr:cNvPr>
        <xdr:cNvSpPr/>
      </xdr:nvSpPr>
      <xdr:spPr>
        <a:xfrm>
          <a:off x="7839075" y="96488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146050</xdr:rowOff>
    </xdr:from>
    <xdr:to>
      <xdr:col>50</xdr:col>
      <xdr:colOff>114300</xdr:colOff>
      <xdr:row>59</xdr:row>
      <xdr:rowOff>146050</xdr:rowOff>
    </xdr:to>
    <xdr:cxnSp macro="">
      <xdr:nvCxnSpPr>
        <xdr:cNvPr id="252" name="直線コネクタ 251">
          <a:extLst>
            <a:ext uri="{FF2B5EF4-FFF2-40B4-BE49-F238E27FC236}">
              <a16:creationId xmlns:a16="http://schemas.microsoft.com/office/drawing/2014/main" id="{E25A1283-06D8-449D-957E-F355FDF7276E}"/>
            </a:ext>
          </a:extLst>
        </xdr:cNvPr>
        <xdr:cNvCxnSpPr/>
      </xdr:nvCxnSpPr>
      <xdr:spPr>
        <a:xfrm>
          <a:off x="7886700" y="9696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82550</xdr:rowOff>
    </xdr:from>
    <xdr:to>
      <xdr:col>41</xdr:col>
      <xdr:colOff>101600</xdr:colOff>
      <xdr:row>60</xdr:row>
      <xdr:rowOff>12700</xdr:rowOff>
    </xdr:to>
    <xdr:sp macro="" textlink="">
      <xdr:nvSpPr>
        <xdr:cNvPr id="253" name="楕円 252">
          <a:extLst>
            <a:ext uri="{FF2B5EF4-FFF2-40B4-BE49-F238E27FC236}">
              <a16:creationId xmlns:a16="http://schemas.microsoft.com/office/drawing/2014/main" id="{E06C55A5-27F2-4D73-A530-26B84B54A124}"/>
            </a:ext>
          </a:extLst>
        </xdr:cNvPr>
        <xdr:cNvSpPr/>
      </xdr:nvSpPr>
      <xdr:spPr>
        <a:xfrm>
          <a:off x="7029450" y="96393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133350</xdr:rowOff>
    </xdr:from>
    <xdr:to>
      <xdr:col>45</xdr:col>
      <xdr:colOff>177800</xdr:colOff>
      <xdr:row>59</xdr:row>
      <xdr:rowOff>146050</xdr:rowOff>
    </xdr:to>
    <xdr:cxnSp macro="">
      <xdr:nvCxnSpPr>
        <xdr:cNvPr id="254" name="直線コネクタ 253">
          <a:extLst>
            <a:ext uri="{FF2B5EF4-FFF2-40B4-BE49-F238E27FC236}">
              <a16:creationId xmlns:a16="http://schemas.microsoft.com/office/drawing/2014/main" id="{C57184E3-3839-40AD-9E53-B63DB9CBF649}"/>
            </a:ext>
          </a:extLst>
        </xdr:cNvPr>
        <xdr:cNvCxnSpPr/>
      </xdr:nvCxnSpPr>
      <xdr:spPr>
        <a:xfrm>
          <a:off x="7077075" y="9686925"/>
          <a:ext cx="809625"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82550</xdr:rowOff>
    </xdr:from>
    <xdr:to>
      <xdr:col>36</xdr:col>
      <xdr:colOff>165100</xdr:colOff>
      <xdr:row>60</xdr:row>
      <xdr:rowOff>12700</xdr:rowOff>
    </xdr:to>
    <xdr:sp macro="" textlink="">
      <xdr:nvSpPr>
        <xdr:cNvPr id="255" name="楕円 254">
          <a:extLst>
            <a:ext uri="{FF2B5EF4-FFF2-40B4-BE49-F238E27FC236}">
              <a16:creationId xmlns:a16="http://schemas.microsoft.com/office/drawing/2014/main" id="{C2E7427C-647C-4A1A-B809-3B0E2B522D6A}"/>
            </a:ext>
          </a:extLst>
        </xdr:cNvPr>
        <xdr:cNvSpPr/>
      </xdr:nvSpPr>
      <xdr:spPr>
        <a:xfrm>
          <a:off x="6238875" y="96393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133350</xdr:rowOff>
    </xdr:from>
    <xdr:to>
      <xdr:col>41</xdr:col>
      <xdr:colOff>50800</xdr:colOff>
      <xdr:row>59</xdr:row>
      <xdr:rowOff>133350</xdr:rowOff>
    </xdr:to>
    <xdr:cxnSp macro="">
      <xdr:nvCxnSpPr>
        <xdr:cNvPr id="256" name="直線コネクタ 255">
          <a:extLst>
            <a:ext uri="{FF2B5EF4-FFF2-40B4-BE49-F238E27FC236}">
              <a16:creationId xmlns:a16="http://schemas.microsoft.com/office/drawing/2014/main" id="{8CECD847-7B7D-45DE-B1C4-F96661C63857}"/>
            </a:ext>
          </a:extLst>
        </xdr:cNvPr>
        <xdr:cNvCxnSpPr/>
      </xdr:nvCxnSpPr>
      <xdr:spPr>
        <a:xfrm>
          <a:off x="6286500" y="968692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111777</xdr:rowOff>
    </xdr:from>
    <xdr:ext cx="469744" cy="259045"/>
    <xdr:sp macro="" textlink="">
      <xdr:nvSpPr>
        <xdr:cNvPr id="257" name="n_1aveValue【体育館・プール】&#10;一人当たり面積">
          <a:extLst>
            <a:ext uri="{FF2B5EF4-FFF2-40B4-BE49-F238E27FC236}">
              <a16:creationId xmlns:a16="http://schemas.microsoft.com/office/drawing/2014/main" id="{3DB36C46-CEF4-477D-BE30-76F316FE0DE2}"/>
            </a:ext>
          </a:extLst>
        </xdr:cNvPr>
        <xdr:cNvSpPr txBox="1"/>
      </xdr:nvSpPr>
      <xdr:spPr>
        <a:xfrm>
          <a:off x="8458277"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8" name="n_2aveValue【体育館・プール】&#10;一人当たり面積">
          <a:extLst>
            <a:ext uri="{FF2B5EF4-FFF2-40B4-BE49-F238E27FC236}">
              <a16:creationId xmlns:a16="http://schemas.microsoft.com/office/drawing/2014/main" id="{C26D8BCF-4E0E-41B6-ADFE-0DD6BF4F302D}"/>
            </a:ext>
          </a:extLst>
        </xdr:cNvPr>
        <xdr:cNvSpPr txBox="1"/>
      </xdr:nvSpPr>
      <xdr:spPr>
        <a:xfrm>
          <a:off x="767722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124477</xdr:rowOff>
    </xdr:from>
    <xdr:ext cx="469744" cy="259045"/>
    <xdr:sp macro="" textlink="">
      <xdr:nvSpPr>
        <xdr:cNvPr id="259" name="n_3aveValue【体育館・プール】&#10;一人当たり面積">
          <a:extLst>
            <a:ext uri="{FF2B5EF4-FFF2-40B4-BE49-F238E27FC236}">
              <a16:creationId xmlns:a16="http://schemas.microsoft.com/office/drawing/2014/main" id="{CF322C30-D477-45F9-AC67-E6A4AC41F8EE}"/>
            </a:ext>
          </a:extLst>
        </xdr:cNvPr>
        <xdr:cNvSpPr txBox="1"/>
      </xdr:nvSpPr>
      <xdr:spPr>
        <a:xfrm>
          <a:off x="6867602"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111777</xdr:rowOff>
    </xdr:from>
    <xdr:ext cx="469744" cy="259045"/>
    <xdr:sp macro="" textlink="">
      <xdr:nvSpPr>
        <xdr:cNvPr id="260" name="n_4aveValue【体育館・プール】&#10;一人当たり面積">
          <a:extLst>
            <a:ext uri="{FF2B5EF4-FFF2-40B4-BE49-F238E27FC236}">
              <a16:creationId xmlns:a16="http://schemas.microsoft.com/office/drawing/2014/main" id="{E6ED5D78-1AF8-471B-B12B-06433F6CBBE4}"/>
            </a:ext>
          </a:extLst>
        </xdr:cNvPr>
        <xdr:cNvSpPr txBox="1"/>
      </xdr:nvSpPr>
      <xdr:spPr>
        <a:xfrm>
          <a:off x="60675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41927</xdr:rowOff>
    </xdr:from>
    <xdr:ext cx="469744" cy="259045"/>
    <xdr:sp macro="" textlink="">
      <xdr:nvSpPr>
        <xdr:cNvPr id="261" name="n_1mainValue【体育館・プール】&#10;一人当たり面積">
          <a:extLst>
            <a:ext uri="{FF2B5EF4-FFF2-40B4-BE49-F238E27FC236}">
              <a16:creationId xmlns:a16="http://schemas.microsoft.com/office/drawing/2014/main" id="{07251D16-7587-451B-8E43-5D7D35D2EFDD}"/>
            </a:ext>
          </a:extLst>
        </xdr:cNvPr>
        <xdr:cNvSpPr txBox="1"/>
      </xdr:nvSpPr>
      <xdr:spPr>
        <a:xfrm>
          <a:off x="8458277"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41927</xdr:rowOff>
    </xdr:from>
    <xdr:ext cx="469744" cy="259045"/>
    <xdr:sp macro="" textlink="">
      <xdr:nvSpPr>
        <xdr:cNvPr id="262" name="n_2mainValue【体育館・プール】&#10;一人当たり面積">
          <a:extLst>
            <a:ext uri="{FF2B5EF4-FFF2-40B4-BE49-F238E27FC236}">
              <a16:creationId xmlns:a16="http://schemas.microsoft.com/office/drawing/2014/main" id="{25337037-93E8-453E-95A4-C96A82BD0823}"/>
            </a:ext>
          </a:extLst>
        </xdr:cNvPr>
        <xdr:cNvSpPr txBox="1"/>
      </xdr:nvSpPr>
      <xdr:spPr>
        <a:xfrm>
          <a:off x="7677227" y="943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29227</xdr:rowOff>
    </xdr:from>
    <xdr:ext cx="469744" cy="259045"/>
    <xdr:sp macro="" textlink="">
      <xdr:nvSpPr>
        <xdr:cNvPr id="263" name="n_3mainValue【体育館・プール】&#10;一人当たり面積">
          <a:extLst>
            <a:ext uri="{FF2B5EF4-FFF2-40B4-BE49-F238E27FC236}">
              <a16:creationId xmlns:a16="http://schemas.microsoft.com/office/drawing/2014/main" id="{2916D870-2E9B-40FF-B314-A6AD39322BD1}"/>
            </a:ext>
          </a:extLst>
        </xdr:cNvPr>
        <xdr:cNvSpPr txBox="1"/>
      </xdr:nvSpPr>
      <xdr:spPr>
        <a:xfrm>
          <a:off x="68676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29227</xdr:rowOff>
    </xdr:from>
    <xdr:ext cx="469744" cy="259045"/>
    <xdr:sp macro="" textlink="">
      <xdr:nvSpPr>
        <xdr:cNvPr id="264" name="n_4mainValue【体育館・プール】&#10;一人当たり面積">
          <a:extLst>
            <a:ext uri="{FF2B5EF4-FFF2-40B4-BE49-F238E27FC236}">
              <a16:creationId xmlns:a16="http://schemas.microsoft.com/office/drawing/2014/main" id="{B4593302-7294-401E-8359-00446EC26019}"/>
            </a:ext>
          </a:extLst>
        </xdr:cNvPr>
        <xdr:cNvSpPr txBox="1"/>
      </xdr:nvSpPr>
      <xdr:spPr>
        <a:xfrm>
          <a:off x="6067502" y="941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1576B854-BEE2-419F-BD52-82FA63E2AE83}"/>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94EB519-AD37-49C6-B328-B885CAD7E740}"/>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D41BF61-9211-411C-92A0-53389ED59DA4}"/>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674AB91-AA23-43FD-8B9A-509D8F7F3ED7}"/>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3D586FB5-4D7C-4DD4-B5DD-E5925D0DD402}"/>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C3C41603-825B-45D6-8AE0-FBEF84D97C73}"/>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04E1A4E-DDDC-4037-A9DA-445B439FBE29}"/>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CA6B729F-A684-4089-9B8F-609DAE632B3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15A5BA69-1E87-4C1C-9D35-3D0D8DE11869}"/>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4A0E286-FB91-4CBF-995C-84DC6E55933E}"/>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54F0E926-2A2D-42D0-BF54-BAA3E58B21A7}"/>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3738A64F-6717-4BB6-BB1A-1BCF3B8F746C}"/>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7" name="テキスト ボックス 276">
          <a:extLst>
            <a:ext uri="{FF2B5EF4-FFF2-40B4-BE49-F238E27FC236}">
              <a16:creationId xmlns:a16="http://schemas.microsoft.com/office/drawing/2014/main" id="{2CDBBBCB-A4F6-42BA-A5C2-63650F7AF848}"/>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182BE33-4EE0-4E40-8F67-5AD78D265918}"/>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C43647EF-22A3-4460-9F61-E7BE449AEDF6}"/>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7E766C01-2CBF-4ECA-90A1-AF781AD59A5D}"/>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D0A66216-CC2C-479B-BE32-5D886F93FF56}"/>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6E2F7ADC-B0CB-4904-A56D-FDCCE91AAB04}"/>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E6EA081E-6F86-4B5A-93AE-5DAFB6624F12}"/>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21DBB18E-C75A-474F-9F54-DEF389921340}"/>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89B2741-6E7D-4D2D-987F-1D2ACC8A4475}"/>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EC2947B-B959-47BE-A2D4-5AF2340523C3}"/>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DB3A2096-D9CE-4663-9BEA-B5C3C905BCFA}"/>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A3D8E0A6-77AC-41FE-B424-0509A9FA134D}"/>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19050</xdr:rowOff>
    </xdr:from>
    <xdr:to>
      <xdr:col>24</xdr:col>
      <xdr:colOff>62865</xdr:colOff>
      <xdr:row>87</xdr:row>
      <xdr:rowOff>22861</xdr:rowOff>
    </xdr:to>
    <xdr:cxnSp macro="">
      <xdr:nvCxnSpPr>
        <xdr:cNvPr id="289" name="直線コネクタ 288">
          <a:extLst>
            <a:ext uri="{FF2B5EF4-FFF2-40B4-BE49-F238E27FC236}">
              <a16:creationId xmlns:a16="http://schemas.microsoft.com/office/drawing/2014/main" id="{BF49FD87-8519-4B2A-B21C-F38FBB9614E9}"/>
            </a:ext>
          </a:extLst>
        </xdr:cNvPr>
        <xdr:cNvCxnSpPr/>
      </xdr:nvCxnSpPr>
      <xdr:spPr>
        <a:xfrm flipV="1">
          <a:off x="4180840" y="12811125"/>
          <a:ext cx="0" cy="1302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52601579-1137-4806-B93C-4C62A573EDB0}"/>
            </a:ext>
          </a:extLst>
        </xdr:cNvPr>
        <xdr:cNvSpPr txBox="1"/>
      </xdr:nvSpPr>
      <xdr:spPr>
        <a:xfrm>
          <a:off x="4219575" y="1411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91" name="直線コネクタ 290">
          <a:extLst>
            <a:ext uri="{FF2B5EF4-FFF2-40B4-BE49-F238E27FC236}">
              <a16:creationId xmlns:a16="http://schemas.microsoft.com/office/drawing/2014/main" id="{E19B4F0E-6CD0-42C8-8B36-068F4FF5EE9B}"/>
            </a:ext>
          </a:extLst>
        </xdr:cNvPr>
        <xdr:cNvCxnSpPr/>
      </xdr:nvCxnSpPr>
      <xdr:spPr>
        <a:xfrm>
          <a:off x="4105275" y="141135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137177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57259124-31AC-4862-BB94-23B9AE832B44}"/>
            </a:ext>
          </a:extLst>
        </xdr:cNvPr>
        <xdr:cNvSpPr txBox="1"/>
      </xdr:nvSpPr>
      <xdr:spPr>
        <a:xfrm>
          <a:off x="4219575" y="1260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19050</xdr:rowOff>
    </xdr:from>
    <xdr:to>
      <xdr:col>24</xdr:col>
      <xdr:colOff>152400</xdr:colOff>
      <xdr:row>79</xdr:row>
      <xdr:rowOff>19050</xdr:rowOff>
    </xdr:to>
    <xdr:cxnSp macro="">
      <xdr:nvCxnSpPr>
        <xdr:cNvPr id="293" name="直線コネクタ 292">
          <a:extLst>
            <a:ext uri="{FF2B5EF4-FFF2-40B4-BE49-F238E27FC236}">
              <a16:creationId xmlns:a16="http://schemas.microsoft.com/office/drawing/2014/main" id="{81EB0A6E-EED6-4528-BF36-1343159CB10A}"/>
            </a:ext>
          </a:extLst>
        </xdr:cNvPr>
        <xdr:cNvCxnSpPr/>
      </xdr:nvCxnSpPr>
      <xdr:spPr>
        <a:xfrm>
          <a:off x="4105275" y="128111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807DB732-98E6-448E-AE42-3978035D71EE}"/>
            </a:ext>
          </a:extLst>
        </xdr:cNvPr>
        <xdr:cNvSpPr txBox="1"/>
      </xdr:nvSpPr>
      <xdr:spPr>
        <a:xfrm>
          <a:off x="4219575" y="13288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5" name="フローチャート: 判断 294">
          <a:extLst>
            <a:ext uri="{FF2B5EF4-FFF2-40B4-BE49-F238E27FC236}">
              <a16:creationId xmlns:a16="http://schemas.microsoft.com/office/drawing/2014/main" id="{877359F0-437E-463E-8DFD-9DF2CE4FE43A}"/>
            </a:ext>
          </a:extLst>
        </xdr:cNvPr>
        <xdr:cNvSpPr/>
      </xdr:nvSpPr>
      <xdr:spPr>
        <a:xfrm>
          <a:off x="4124325" y="134372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96" name="フローチャート: 判断 295">
          <a:extLst>
            <a:ext uri="{FF2B5EF4-FFF2-40B4-BE49-F238E27FC236}">
              <a16:creationId xmlns:a16="http://schemas.microsoft.com/office/drawing/2014/main" id="{0A3DD0A0-72C0-4CA6-9E96-42F117D6E0A5}"/>
            </a:ext>
          </a:extLst>
        </xdr:cNvPr>
        <xdr:cNvSpPr/>
      </xdr:nvSpPr>
      <xdr:spPr>
        <a:xfrm>
          <a:off x="3381375" y="133991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97" name="フローチャート: 判断 296">
          <a:extLst>
            <a:ext uri="{FF2B5EF4-FFF2-40B4-BE49-F238E27FC236}">
              <a16:creationId xmlns:a16="http://schemas.microsoft.com/office/drawing/2014/main" id="{5E918D14-A850-4098-B194-CE14599CC0EF}"/>
            </a:ext>
          </a:extLst>
        </xdr:cNvPr>
        <xdr:cNvSpPr/>
      </xdr:nvSpPr>
      <xdr:spPr>
        <a:xfrm>
          <a:off x="2571750" y="133375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8" name="フローチャート: 判断 297">
          <a:extLst>
            <a:ext uri="{FF2B5EF4-FFF2-40B4-BE49-F238E27FC236}">
              <a16:creationId xmlns:a16="http://schemas.microsoft.com/office/drawing/2014/main" id="{F9F27FD1-7DB7-4F1F-8FAA-6C541042AB19}"/>
            </a:ext>
          </a:extLst>
        </xdr:cNvPr>
        <xdr:cNvSpPr/>
      </xdr:nvSpPr>
      <xdr:spPr>
        <a:xfrm>
          <a:off x="1781175" y="132994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162561</xdr:rowOff>
    </xdr:from>
    <xdr:to>
      <xdr:col>6</xdr:col>
      <xdr:colOff>38100</xdr:colOff>
      <xdr:row>82</xdr:row>
      <xdr:rowOff>92711</xdr:rowOff>
    </xdr:to>
    <xdr:sp macro="" textlink="">
      <xdr:nvSpPr>
        <xdr:cNvPr id="299" name="フローチャート: 判断 298">
          <a:extLst>
            <a:ext uri="{FF2B5EF4-FFF2-40B4-BE49-F238E27FC236}">
              <a16:creationId xmlns:a16="http://schemas.microsoft.com/office/drawing/2014/main" id="{89BD5A71-3509-422D-86EB-5C76FB977A01}"/>
            </a:ext>
          </a:extLst>
        </xdr:cNvPr>
        <xdr:cNvSpPr/>
      </xdr:nvSpPr>
      <xdr:spPr>
        <a:xfrm>
          <a:off x="981075" y="132753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6CE6928-929B-42D5-9885-32A7FECB18D3}"/>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D4F87AF-6A62-4C4E-A843-DDF2444DDEB5}"/>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5FAD18-8B1E-4DC4-BC90-8E4F895CC8B3}"/>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FADB292-60B0-4B37-88C3-316C0872987D}"/>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2351694-80FE-44F5-A1F2-2EE6824EEFCC}"/>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305" name="楕円 304">
          <a:extLst>
            <a:ext uri="{FF2B5EF4-FFF2-40B4-BE49-F238E27FC236}">
              <a16:creationId xmlns:a16="http://schemas.microsoft.com/office/drawing/2014/main" id="{4BB695B6-CECD-4003-BA2D-9979F0AA2FD0}"/>
            </a:ext>
          </a:extLst>
        </xdr:cNvPr>
        <xdr:cNvSpPr/>
      </xdr:nvSpPr>
      <xdr:spPr>
        <a:xfrm>
          <a:off x="4124325" y="135826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E338A38-F978-4C94-BE82-8DFE338E464E}"/>
            </a:ext>
          </a:extLst>
        </xdr:cNvPr>
        <xdr:cNvSpPr txBox="1"/>
      </xdr:nvSpPr>
      <xdr:spPr>
        <a:xfrm>
          <a:off x="4219575" y="1356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63500</xdr:rowOff>
    </xdr:from>
    <xdr:to>
      <xdr:col>20</xdr:col>
      <xdr:colOff>38100</xdr:colOff>
      <xdr:row>83</xdr:row>
      <xdr:rowOff>165100</xdr:rowOff>
    </xdr:to>
    <xdr:sp macro="" textlink="">
      <xdr:nvSpPr>
        <xdr:cNvPr id="307" name="楕円 306">
          <a:extLst>
            <a:ext uri="{FF2B5EF4-FFF2-40B4-BE49-F238E27FC236}">
              <a16:creationId xmlns:a16="http://schemas.microsoft.com/office/drawing/2014/main" id="{0A9DF43E-7CAB-4FF2-9ECE-7A8B68370EFB}"/>
            </a:ext>
          </a:extLst>
        </xdr:cNvPr>
        <xdr:cNvSpPr/>
      </xdr:nvSpPr>
      <xdr:spPr>
        <a:xfrm>
          <a:off x="3381375" y="13506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84</xdr:row>
      <xdr:rowOff>19050</xdr:rowOff>
    </xdr:to>
    <xdr:cxnSp macro="">
      <xdr:nvCxnSpPr>
        <xdr:cNvPr id="308" name="直線コネクタ 307">
          <a:extLst>
            <a:ext uri="{FF2B5EF4-FFF2-40B4-BE49-F238E27FC236}">
              <a16:creationId xmlns:a16="http://schemas.microsoft.com/office/drawing/2014/main" id="{A83C1CE5-4C34-469C-99F7-B1816ABC36C4}"/>
            </a:ext>
          </a:extLst>
        </xdr:cNvPr>
        <xdr:cNvCxnSpPr/>
      </xdr:nvCxnSpPr>
      <xdr:spPr>
        <a:xfrm>
          <a:off x="3429000" y="13554075"/>
          <a:ext cx="7524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158750</xdr:rowOff>
    </xdr:from>
    <xdr:to>
      <xdr:col>15</xdr:col>
      <xdr:colOff>101600</xdr:colOff>
      <xdr:row>83</xdr:row>
      <xdr:rowOff>88900</xdr:rowOff>
    </xdr:to>
    <xdr:sp macro="" textlink="">
      <xdr:nvSpPr>
        <xdr:cNvPr id="309" name="楕円 308">
          <a:extLst>
            <a:ext uri="{FF2B5EF4-FFF2-40B4-BE49-F238E27FC236}">
              <a16:creationId xmlns:a16="http://schemas.microsoft.com/office/drawing/2014/main" id="{9C9B4E1B-02B9-4673-B4B8-F30747884D7C}"/>
            </a:ext>
          </a:extLst>
        </xdr:cNvPr>
        <xdr:cNvSpPr/>
      </xdr:nvSpPr>
      <xdr:spPr>
        <a:xfrm>
          <a:off x="2571750" y="13439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114300</xdr:rowOff>
    </xdr:to>
    <xdr:cxnSp macro="">
      <xdr:nvCxnSpPr>
        <xdr:cNvPr id="310" name="直線コネクタ 309">
          <a:extLst>
            <a:ext uri="{FF2B5EF4-FFF2-40B4-BE49-F238E27FC236}">
              <a16:creationId xmlns:a16="http://schemas.microsoft.com/office/drawing/2014/main" id="{6ECFCC4D-3820-4D43-AB5B-0DB8162E863C}"/>
            </a:ext>
          </a:extLst>
        </xdr:cNvPr>
        <xdr:cNvCxnSpPr/>
      </xdr:nvCxnSpPr>
      <xdr:spPr>
        <a:xfrm>
          <a:off x="2619375" y="13477875"/>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113030</xdr:rowOff>
    </xdr:from>
    <xdr:to>
      <xdr:col>10</xdr:col>
      <xdr:colOff>165100</xdr:colOff>
      <xdr:row>83</xdr:row>
      <xdr:rowOff>43180</xdr:rowOff>
    </xdr:to>
    <xdr:sp macro="" textlink="">
      <xdr:nvSpPr>
        <xdr:cNvPr id="311" name="楕円 310">
          <a:extLst>
            <a:ext uri="{FF2B5EF4-FFF2-40B4-BE49-F238E27FC236}">
              <a16:creationId xmlns:a16="http://schemas.microsoft.com/office/drawing/2014/main" id="{F0A4623F-13EF-43FE-8FDE-741BBDFE37D6}"/>
            </a:ext>
          </a:extLst>
        </xdr:cNvPr>
        <xdr:cNvSpPr/>
      </xdr:nvSpPr>
      <xdr:spPr>
        <a:xfrm>
          <a:off x="1781175" y="13390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163830</xdr:rowOff>
    </xdr:from>
    <xdr:to>
      <xdr:col>15</xdr:col>
      <xdr:colOff>50800</xdr:colOff>
      <xdr:row>83</xdr:row>
      <xdr:rowOff>38100</xdr:rowOff>
    </xdr:to>
    <xdr:cxnSp macro="">
      <xdr:nvCxnSpPr>
        <xdr:cNvPr id="312" name="直線コネクタ 311">
          <a:extLst>
            <a:ext uri="{FF2B5EF4-FFF2-40B4-BE49-F238E27FC236}">
              <a16:creationId xmlns:a16="http://schemas.microsoft.com/office/drawing/2014/main" id="{96700EE3-C006-431C-A5F2-95005ABEABA2}"/>
            </a:ext>
          </a:extLst>
        </xdr:cNvPr>
        <xdr:cNvCxnSpPr/>
      </xdr:nvCxnSpPr>
      <xdr:spPr>
        <a:xfrm>
          <a:off x="1828800" y="13438505"/>
          <a:ext cx="790575"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3" name="楕円 312">
          <a:extLst>
            <a:ext uri="{FF2B5EF4-FFF2-40B4-BE49-F238E27FC236}">
              <a16:creationId xmlns:a16="http://schemas.microsoft.com/office/drawing/2014/main" id="{1A0C35BE-FEB6-445F-B49A-514928964B6E}"/>
            </a:ext>
          </a:extLst>
        </xdr:cNvPr>
        <xdr:cNvSpPr/>
      </xdr:nvSpPr>
      <xdr:spPr>
        <a:xfrm>
          <a:off x="981075" y="133076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163830</xdr:rowOff>
    </xdr:to>
    <xdr:cxnSp macro="">
      <xdr:nvCxnSpPr>
        <xdr:cNvPr id="314" name="直線コネクタ 313">
          <a:extLst>
            <a:ext uri="{FF2B5EF4-FFF2-40B4-BE49-F238E27FC236}">
              <a16:creationId xmlns:a16="http://schemas.microsoft.com/office/drawing/2014/main" id="{0FFF96CD-5878-45C8-9B40-D956C3C7307E}"/>
            </a:ext>
          </a:extLst>
        </xdr:cNvPr>
        <xdr:cNvCxnSpPr/>
      </xdr:nvCxnSpPr>
      <xdr:spPr>
        <a:xfrm>
          <a:off x="1028700" y="13364845"/>
          <a:ext cx="8001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71138</xdr:rowOff>
    </xdr:from>
    <xdr:ext cx="405111" cy="259045"/>
    <xdr:sp macro="" textlink="">
      <xdr:nvSpPr>
        <xdr:cNvPr id="315" name="n_1aveValue【福祉施設】&#10;有形固定資産減価償却率">
          <a:extLst>
            <a:ext uri="{FF2B5EF4-FFF2-40B4-BE49-F238E27FC236}">
              <a16:creationId xmlns:a16="http://schemas.microsoft.com/office/drawing/2014/main" id="{5375E479-12CA-403E-ADB8-E90038C2A1C7}"/>
            </a:ext>
          </a:extLst>
        </xdr:cNvPr>
        <xdr:cNvSpPr txBox="1"/>
      </xdr:nvSpPr>
      <xdr:spPr>
        <a:xfrm>
          <a:off x="3239144" y="13183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316" name="n_2aveValue【福祉施設】&#10;有形固定資産減価償却率">
          <a:extLst>
            <a:ext uri="{FF2B5EF4-FFF2-40B4-BE49-F238E27FC236}">
              <a16:creationId xmlns:a16="http://schemas.microsoft.com/office/drawing/2014/main" id="{4DD469D6-C1A9-465B-94DC-796A0B596BEE}"/>
            </a:ext>
          </a:extLst>
        </xdr:cNvPr>
        <xdr:cNvSpPr txBox="1"/>
      </xdr:nvSpPr>
      <xdr:spPr>
        <a:xfrm>
          <a:off x="2439044" y="1312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17" name="n_3aveValue【福祉施設】&#10;有形固定資産減価償却率">
          <a:extLst>
            <a:ext uri="{FF2B5EF4-FFF2-40B4-BE49-F238E27FC236}">
              <a16:creationId xmlns:a16="http://schemas.microsoft.com/office/drawing/2014/main" id="{81D3C120-0CC8-4D8B-82CD-579AB09E56D3}"/>
            </a:ext>
          </a:extLst>
        </xdr:cNvPr>
        <xdr:cNvSpPr txBox="1"/>
      </xdr:nvSpPr>
      <xdr:spPr>
        <a:xfrm>
          <a:off x="1648469"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109238</xdr:rowOff>
    </xdr:from>
    <xdr:ext cx="405111" cy="259045"/>
    <xdr:sp macro="" textlink="">
      <xdr:nvSpPr>
        <xdr:cNvPr id="318" name="n_4aveValue【福祉施設】&#10;有形固定資産減価償却率">
          <a:extLst>
            <a:ext uri="{FF2B5EF4-FFF2-40B4-BE49-F238E27FC236}">
              <a16:creationId xmlns:a16="http://schemas.microsoft.com/office/drawing/2014/main" id="{6B5CD024-4E56-450D-A363-2AD79CF3A196}"/>
            </a:ext>
          </a:extLst>
        </xdr:cNvPr>
        <xdr:cNvSpPr txBox="1"/>
      </xdr:nvSpPr>
      <xdr:spPr>
        <a:xfrm>
          <a:off x="848369" y="1306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156227</xdr:rowOff>
    </xdr:from>
    <xdr:ext cx="405111" cy="259045"/>
    <xdr:sp macro="" textlink="">
      <xdr:nvSpPr>
        <xdr:cNvPr id="319" name="n_1mainValue【福祉施設】&#10;有形固定資産減価償却率">
          <a:extLst>
            <a:ext uri="{FF2B5EF4-FFF2-40B4-BE49-F238E27FC236}">
              <a16:creationId xmlns:a16="http://schemas.microsoft.com/office/drawing/2014/main" id="{B94BC8F6-0DBC-491D-AACE-F5B75BCF674E}"/>
            </a:ext>
          </a:extLst>
        </xdr:cNvPr>
        <xdr:cNvSpPr txBox="1"/>
      </xdr:nvSpPr>
      <xdr:spPr>
        <a:xfrm>
          <a:off x="3239144" y="1359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80027</xdr:rowOff>
    </xdr:from>
    <xdr:ext cx="405111" cy="259045"/>
    <xdr:sp macro="" textlink="">
      <xdr:nvSpPr>
        <xdr:cNvPr id="320" name="n_2mainValue【福祉施設】&#10;有形固定資産減価償却率">
          <a:extLst>
            <a:ext uri="{FF2B5EF4-FFF2-40B4-BE49-F238E27FC236}">
              <a16:creationId xmlns:a16="http://schemas.microsoft.com/office/drawing/2014/main" id="{29AD9A2D-D8A3-4020-B3F5-4E42A9E9E644}"/>
            </a:ext>
          </a:extLst>
        </xdr:cNvPr>
        <xdr:cNvSpPr txBox="1"/>
      </xdr:nvSpPr>
      <xdr:spPr>
        <a:xfrm>
          <a:off x="2439044" y="1352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34307</xdr:rowOff>
    </xdr:from>
    <xdr:ext cx="405111" cy="259045"/>
    <xdr:sp macro="" textlink="">
      <xdr:nvSpPr>
        <xdr:cNvPr id="321" name="n_3mainValue【福祉施設】&#10;有形固定資産減価償却率">
          <a:extLst>
            <a:ext uri="{FF2B5EF4-FFF2-40B4-BE49-F238E27FC236}">
              <a16:creationId xmlns:a16="http://schemas.microsoft.com/office/drawing/2014/main" id="{1F1E3766-DFE0-4A22-A3A3-7CF62E0A51F8}"/>
            </a:ext>
          </a:extLst>
        </xdr:cNvPr>
        <xdr:cNvSpPr txBox="1"/>
      </xdr:nvSpPr>
      <xdr:spPr>
        <a:xfrm>
          <a:off x="1648469"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22" name="n_4mainValue【福祉施設】&#10;有形固定資産減価償却率">
          <a:extLst>
            <a:ext uri="{FF2B5EF4-FFF2-40B4-BE49-F238E27FC236}">
              <a16:creationId xmlns:a16="http://schemas.microsoft.com/office/drawing/2014/main" id="{344F85D5-9FFC-49AC-B782-81703ED8A51A}"/>
            </a:ext>
          </a:extLst>
        </xdr:cNvPr>
        <xdr:cNvSpPr txBox="1"/>
      </xdr:nvSpPr>
      <xdr:spPr>
        <a:xfrm>
          <a:off x="848369" y="1340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4984B54-EA5D-43FC-907F-B2B2A6356AC6}"/>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111D15A-1D10-4D3C-9C10-8231CE4D895B}"/>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7DFADBC-7F8B-4126-B3B0-FAA882A2241D}"/>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BEC2286-BF56-4D1E-A74C-82825763BC1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D9A9922-FDC0-49CA-9B4D-EA595D6F4A3F}"/>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C26B83D-F4A6-4175-B759-9372CDE7C0E8}"/>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1352091-3549-41AD-AE3D-74F61FCAFE40}"/>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79B8889E-1714-4703-A136-2407B65D8C4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79F1DC4C-D6E2-4EF8-8093-36AB6C120239}"/>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7508AC2-E282-4B8A-9954-5F40DCBC3A58}"/>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586104C4-32E6-45CB-A73F-5A6C691B74B0}"/>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75578137-5180-4A2A-A604-8BDB6CAD7168}"/>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4F1FD337-0755-4996-8461-8D41B6BAA073}"/>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DD33A27C-0CF5-4EA0-9C17-5109C3989434}"/>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1021E75-F27E-4FE8-BB57-F27C113BABD2}"/>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F1A982B5-DF31-4647-A5E1-254E3D5ED8DB}"/>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589C2326-3EE9-472A-92DF-11FABCED922B}"/>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41B7243-539D-413F-9617-510385E8E577}"/>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A799703F-889A-4E35-9F62-DA3260B809A5}"/>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54D334A6-1865-40D6-B59A-50D6AEC4EBDC}"/>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1A18A30F-7333-4A26-A2D1-D58B853D251F}"/>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3807F176-886F-4AEC-A28C-44AD086A7903}"/>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8F2D7027-88E1-43D5-B72E-E223E74E3F65}"/>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B5C4DF73-3F4C-452B-B978-45D98AF4098B}"/>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6A8B745F-FC24-490D-BEBA-2F0D2F063235}"/>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7585E89C-817F-40C5-80DC-853578AFD28B}"/>
            </a:ext>
          </a:extLst>
        </xdr:cNvPr>
        <xdr:cNvCxnSpPr/>
      </xdr:nvCxnSpPr>
      <xdr:spPr>
        <a:xfrm flipV="1">
          <a:off x="9429115" y="12668250"/>
          <a:ext cx="0" cy="1236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8357F0E4-3D44-4C51-9C08-90E8032D7806}"/>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9607ED7F-CB84-48E8-B6F0-0D9B009A96F4}"/>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51" name="【福祉施設】&#10;一人当たり面積最大値テキスト">
          <a:extLst>
            <a:ext uri="{FF2B5EF4-FFF2-40B4-BE49-F238E27FC236}">
              <a16:creationId xmlns:a16="http://schemas.microsoft.com/office/drawing/2014/main" id="{D9A8DCD8-932F-4E57-AC8C-97B83C7C7272}"/>
            </a:ext>
          </a:extLst>
        </xdr:cNvPr>
        <xdr:cNvSpPr txBox="1"/>
      </xdr:nvSpPr>
      <xdr:spPr>
        <a:xfrm>
          <a:off x="9467850" y="1246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2" name="直線コネクタ 351">
          <a:extLst>
            <a:ext uri="{FF2B5EF4-FFF2-40B4-BE49-F238E27FC236}">
              <a16:creationId xmlns:a16="http://schemas.microsoft.com/office/drawing/2014/main" id="{08D907D2-84A8-47FB-9A60-A17DC7E81248}"/>
            </a:ext>
          </a:extLst>
        </xdr:cNvPr>
        <xdr:cNvCxnSpPr/>
      </xdr:nvCxnSpPr>
      <xdr:spPr>
        <a:xfrm>
          <a:off x="9363075" y="126682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3" name="【福祉施設】&#10;一人当たり面積平均値テキスト">
          <a:extLst>
            <a:ext uri="{FF2B5EF4-FFF2-40B4-BE49-F238E27FC236}">
              <a16:creationId xmlns:a16="http://schemas.microsoft.com/office/drawing/2014/main" id="{451E676D-E597-41EA-A4D3-7D4215347F17}"/>
            </a:ext>
          </a:extLst>
        </xdr:cNvPr>
        <xdr:cNvSpPr txBox="1"/>
      </xdr:nvSpPr>
      <xdr:spPr>
        <a:xfrm>
          <a:off x="9467850" y="1320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4" name="フローチャート: 判断 353">
          <a:extLst>
            <a:ext uri="{FF2B5EF4-FFF2-40B4-BE49-F238E27FC236}">
              <a16:creationId xmlns:a16="http://schemas.microsoft.com/office/drawing/2014/main" id="{17C81FBB-B428-4B62-BAE6-97241AA62287}"/>
            </a:ext>
          </a:extLst>
        </xdr:cNvPr>
        <xdr:cNvSpPr/>
      </xdr:nvSpPr>
      <xdr:spPr>
        <a:xfrm>
          <a:off x="9401175" y="13343618"/>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55" name="フローチャート: 判断 354">
          <a:extLst>
            <a:ext uri="{FF2B5EF4-FFF2-40B4-BE49-F238E27FC236}">
              <a16:creationId xmlns:a16="http://schemas.microsoft.com/office/drawing/2014/main" id="{FC5B205C-FD3F-4F53-8A30-722CC3897DE5}"/>
            </a:ext>
          </a:extLst>
        </xdr:cNvPr>
        <xdr:cNvSpPr/>
      </xdr:nvSpPr>
      <xdr:spPr>
        <a:xfrm>
          <a:off x="86391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9F398409-C3E3-40D9-BC9D-DD7301F59090}"/>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68943</xdr:rowOff>
    </xdr:from>
    <xdr:to>
      <xdr:col>41</xdr:col>
      <xdr:colOff>101600</xdr:colOff>
      <xdr:row>82</xdr:row>
      <xdr:rowOff>170543</xdr:rowOff>
    </xdr:to>
    <xdr:sp macro="" textlink="">
      <xdr:nvSpPr>
        <xdr:cNvPr id="357" name="フローチャート: 判断 356">
          <a:extLst>
            <a:ext uri="{FF2B5EF4-FFF2-40B4-BE49-F238E27FC236}">
              <a16:creationId xmlns:a16="http://schemas.microsoft.com/office/drawing/2014/main" id="{F8BDA1FC-3994-43AC-910E-8BC451F30B5B}"/>
            </a:ext>
          </a:extLst>
        </xdr:cNvPr>
        <xdr:cNvSpPr/>
      </xdr:nvSpPr>
      <xdr:spPr>
        <a:xfrm>
          <a:off x="7029450" y="1334361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85271</xdr:rowOff>
    </xdr:from>
    <xdr:to>
      <xdr:col>36</xdr:col>
      <xdr:colOff>165100</xdr:colOff>
      <xdr:row>83</xdr:row>
      <xdr:rowOff>15421</xdr:rowOff>
    </xdr:to>
    <xdr:sp macro="" textlink="">
      <xdr:nvSpPr>
        <xdr:cNvPr id="358" name="フローチャート: 判断 357">
          <a:extLst>
            <a:ext uri="{FF2B5EF4-FFF2-40B4-BE49-F238E27FC236}">
              <a16:creationId xmlns:a16="http://schemas.microsoft.com/office/drawing/2014/main" id="{943EF87D-E2CE-48CA-8308-03D684569D3D}"/>
            </a:ext>
          </a:extLst>
        </xdr:cNvPr>
        <xdr:cNvSpPr/>
      </xdr:nvSpPr>
      <xdr:spPr>
        <a:xfrm>
          <a:off x="6238875" y="133662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EBAF051-8A3A-4DFE-B155-77AC160213C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4DEF0EE-F7D7-4C14-87E1-D81F1634556A}"/>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F7B0433-7FD2-418E-8493-48B6E30B9604}"/>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45356D5-7BDD-4976-B94D-C215558C795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65B38785-8EC9-4BDC-A176-6925E09F0F8B}"/>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126093</xdr:rowOff>
    </xdr:from>
    <xdr:to>
      <xdr:col>55</xdr:col>
      <xdr:colOff>50800</xdr:colOff>
      <xdr:row>84</xdr:row>
      <xdr:rowOff>56243</xdr:rowOff>
    </xdr:to>
    <xdr:sp macro="" textlink="">
      <xdr:nvSpPr>
        <xdr:cNvPr id="364" name="楕円 363">
          <a:extLst>
            <a:ext uri="{FF2B5EF4-FFF2-40B4-BE49-F238E27FC236}">
              <a16:creationId xmlns:a16="http://schemas.microsoft.com/office/drawing/2014/main" id="{6181EFC1-8499-4CA9-BE4D-D0E5E25E9547}"/>
            </a:ext>
          </a:extLst>
        </xdr:cNvPr>
        <xdr:cNvSpPr/>
      </xdr:nvSpPr>
      <xdr:spPr>
        <a:xfrm>
          <a:off x="9401175" y="1356269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104520</xdr:rowOff>
    </xdr:from>
    <xdr:ext cx="469744" cy="259045"/>
    <xdr:sp macro="" textlink="">
      <xdr:nvSpPr>
        <xdr:cNvPr id="365" name="【福祉施設】&#10;一人当たり面積該当値テキスト">
          <a:extLst>
            <a:ext uri="{FF2B5EF4-FFF2-40B4-BE49-F238E27FC236}">
              <a16:creationId xmlns:a16="http://schemas.microsoft.com/office/drawing/2014/main" id="{A4FF20C0-8F04-4FA6-878B-5ED05B4B0CBA}"/>
            </a:ext>
          </a:extLst>
        </xdr:cNvPr>
        <xdr:cNvSpPr txBox="1"/>
      </xdr:nvSpPr>
      <xdr:spPr>
        <a:xfrm>
          <a:off x="9467850" y="1354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142421</xdr:rowOff>
    </xdr:from>
    <xdr:to>
      <xdr:col>50</xdr:col>
      <xdr:colOff>165100</xdr:colOff>
      <xdr:row>84</xdr:row>
      <xdr:rowOff>72571</xdr:rowOff>
    </xdr:to>
    <xdr:sp macro="" textlink="">
      <xdr:nvSpPr>
        <xdr:cNvPr id="366" name="楕円 365">
          <a:extLst>
            <a:ext uri="{FF2B5EF4-FFF2-40B4-BE49-F238E27FC236}">
              <a16:creationId xmlns:a16="http://schemas.microsoft.com/office/drawing/2014/main" id="{CE8A1891-684A-40FD-998F-CC6F2547AA7B}"/>
            </a:ext>
          </a:extLst>
        </xdr:cNvPr>
        <xdr:cNvSpPr/>
      </xdr:nvSpPr>
      <xdr:spPr>
        <a:xfrm>
          <a:off x="8639175" y="1358537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21771</xdr:rowOff>
    </xdr:to>
    <xdr:cxnSp macro="">
      <xdr:nvCxnSpPr>
        <xdr:cNvPr id="367" name="直線コネクタ 366">
          <a:extLst>
            <a:ext uri="{FF2B5EF4-FFF2-40B4-BE49-F238E27FC236}">
              <a16:creationId xmlns:a16="http://schemas.microsoft.com/office/drawing/2014/main" id="{5FC64D50-425F-4193-B1F8-4F87B02775DC}"/>
            </a:ext>
          </a:extLst>
        </xdr:cNvPr>
        <xdr:cNvCxnSpPr/>
      </xdr:nvCxnSpPr>
      <xdr:spPr>
        <a:xfrm flipV="1">
          <a:off x="8686800" y="13610318"/>
          <a:ext cx="74295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68" name="楕円 367">
          <a:extLst>
            <a:ext uri="{FF2B5EF4-FFF2-40B4-BE49-F238E27FC236}">
              <a16:creationId xmlns:a16="http://schemas.microsoft.com/office/drawing/2014/main" id="{0F455657-360D-48EA-9E49-9DFE902521A0}"/>
            </a:ext>
          </a:extLst>
        </xdr:cNvPr>
        <xdr:cNvSpPr/>
      </xdr:nvSpPr>
      <xdr:spPr>
        <a:xfrm>
          <a:off x="7839075" y="1356269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5443</xdr:rowOff>
    </xdr:from>
    <xdr:to>
      <xdr:col>50</xdr:col>
      <xdr:colOff>114300</xdr:colOff>
      <xdr:row>84</xdr:row>
      <xdr:rowOff>21771</xdr:rowOff>
    </xdr:to>
    <xdr:cxnSp macro="">
      <xdr:nvCxnSpPr>
        <xdr:cNvPr id="369" name="直線コネクタ 368">
          <a:extLst>
            <a:ext uri="{FF2B5EF4-FFF2-40B4-BE49-F238E27FC236}">
              <a16:creationId xmlns:a16="http://schemas.microsoft.com/office/drawing/2014/main" id="{A49F4895-4AD6-4944-BCA1-CC450A5BD7EC}"/>
            </a:ext>
          </a:extLst>
        </xdr:cNvPr>
        <xdr:cNvCxnSpPr/>
      </xdr:nvCxnSpPr>
      <xdr:spPr>
        <a:xfrm>
          <a:off x="7886700" y="13610318"/>
          <a:ext cx="800100"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93436</xdr:rowOff>
    </xdr:from>
    <xdr:to>
      <xdr:col>41</xdr:col>
      <xdr:colOff>101600</xdr:colOff>
      <xdr:row>84</xdr:row>
      <xdr:rowOff>23586</xdr:rowOff>
    </xdr:to>
    <xdr:sp macro="" textlink="">
      <xdr:nvSpPr>
        <xdr:cNvPr id="370" name="楕円 369">
          <a:extLst>
            <a:ext uri="{FF2B5EF4-FFF2-40B4-BE49-F238E27FC236}">
              <a16:creationId xmlns:a16="http://schemas.microsoft.com/office/drawing/2014/main" id="{E5B42902-5FF3-4F03-9767-59C2CE09A783}"/>
            </a:ext>
          </a:extLst>
        </xdr:cNvPr>
        <xdr:cNvSpPr/>
      </xdr:nvSpPr>
      <xdr:spPr>
        <a:xfrm>
          <a:off x="7029450" y="1353321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144236</xdr:rowOff>
    </xdr:from>
    <xdr:to>
      <xdr:col>45</xdr:col>
      <xdr:colOff>177800</xdr:colOff>
      <xdr:row>84</xdr:row>
      <xdr:rowOff>5443</xdr:rowOff>
    </xdr:to>
    <xdr:cxnSp macro="">
      <xdr:nvCxnSpPr>
        <xdr:cNvPr id="371" name="直線コネクタ 370">
          <a:extLst>
            <a:ext uri="{FF2B5EF4-FFF2-40B4-BE49-F238E27FC236}">
              <a16:creationId xmlns:a16="http://schemas.microsoft.com/office/drawing/2014/main" id="{27FAAA5E-98F8-423A-96A5-4B90B0650B35}"/>
            </a:ext>
          </a:extLst>
        </xdr:cNvPr>
        <xdr:cNvCxnSpPr/>
      </xdr:nvCxnSpPr>
      <xdr:spPr>
        <a:xfrm>
          <a:off x="7077075" y="13580836"/>
          <a:ext cx="809625" cy="2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93436</xdr:rowOff>
    </xdr:from>
    <xdr:to>
      <xdr:col>36</xdr:col>
      <xdr:colOff>165100</xdr:colOff>
      <xdr:row>84</xdr:row>
      <xdr:rowOff>23586</xdr:rowOff>
    </xdr:to>
    <xdr:sp macro="" textlink="">
      <xdr:nvSpPr>
        <xdr:cNvPr id="372" name="楕円 371">
          <a:extLst>
            <a:ext uri="{FF2B5EF4-FFF2-40B4-BE49-F238E27FC236}">
              <a16:creationId xmlns:a16="http://schemas.microsoft.com/office/drawing/2014/main" id="{ACCF4247-5204-494B-89DD-A11CE56767FD}"/>
            </a:ext>
          </a:extLst>
        </xdr:cNvPr>
        <xdr:cNvSpPr/>
      </xdr:nvSpPr>
      <xdr:spPr>
        <a:xfrm>
          <a:off x="6238875" y="135332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144236</xdr:rowOff>
    </xdr:from>
    <xdr:to>
      <xdr:col>41</xdr:col>
      <xdr:colOff>50800</xdr:colOff>
      <xdr:row>83</xdr:row>
      <xdr:rowOff>144236</xdr:rowOff>
    </xdr:to>
    <xdr:cxnSp macro="">
      <xdr:nvCxnSpPr>
        <xdr:cNvPr id="373" name="直線コネクタ 372">
          <a:extLst>
            <a:ext uri="{FF2B5EF4-FFF2-40B4-BE49-F238E27FC236}">
              <a16:creationId xmlns:a16="http://schemas.microsoft.com/office/drawing/2014/main" id="{8A0024C1-2DFE-46DA-BD7F-596047EBF23D}"/>
            </a:ext>
          </a:extLst>
        </xdr:cNvPr>
        <xdr:cNvCxnSpPr/>
      </xdr:nvCxnSpPr>
      <xdr:spPr>
        <a:xfrm>
          <a:off x="6286500" y="13580836"/>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31948</xdr:rowOff>
    </xdr:from>
    <xdr:ext cx="469744" cy="259045"/>
    <xdr:sp macro="" textlink="">
      <xdr:nvSpPr>
        <xdr:cNvPr id="374" name="n_1aveValue【福祉施設】&#10;一人当たり面積">
          <a:extLst>
            <a:ext uri="{FF2B5EF4-FFF2-40B4-BE49-F238E27FC236}">
              <a16:creationId xmlns:a16="http://schemas.microsoft.com/office/drawing/2014/main" id="{07AA05B9-A242-4D80-9EE1-EC4BC88A4104}"/>
            </a:ext>
          </a:extLst>
        </xdr:cNvPr>
        <xdr:cNvSpPr txBox="1"/>
      </xdr:nvSpPr>
      <xdr:spPr>
        <a:xfrm>
          <a:off x="8458277"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15620</xdr:rowOff>
    </xdr:from>
    <xdr:ext cx="469744" cy="259045"/>
    <xdr:sp macro="" textlink="">
      <xdr:nvSpPr>
        <xdr:cNvPr id="375" name="n_2aveValue【福祉施設】&#10;一人当たり面積">
          <a:extLst>
            <a:ext uri="{FF2B5EF4-FFF2-40B4-BE49-F238E27FC236}">
              <a16:creationId xmlns:a16="http://schemas.microsoft.com/office/drawing/2014/main" id="{F47B5879-3640-475B-9836-0BA785C205B2}"/>
            </a:ext>
          </a:extLst>
        </xdr:cNvPr>
        <xdr:cNvSpPr txBox="1"/>
      </xdr:nvSpPr>
      <xdr:spPr>
        <a:xfrm>
          <a:off x="7677227"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15620</xdr:rowOff>
    </xdr:from>
    <xdr:ext cx="469744" cy="259045"/>
    <xdr:sp macro="" textlink="">
      <xdr:nvSpPr>
        <xdr:cNvPr id="376" name="n_3aveValue【福祉施設】&#10;一人当たり面積">
          <a:extLst>
            <a:ext uri="{FF2B5EF4-FFF2-40B4-BE49-F238E27FC236}">
              <a16:creationId xmlns:a16="http://schemas.microsoft.com/office/drawing/2014/main" id="{14299427-9664-4805-829E-C0334AD2E61D}"/>
            </a:ext>
          </a:extLst>
        </xdr:cNvPr>
        <xdr:cNvSpPr txBox="1"/>
      </xdr:nvSpPr>
      <xdr:spPr>
        <a:xfrm>
          <a:off x="6867602" y="1312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31948</xdr:rowOff>
    </xdr:from>
    <xdr:ext cx="469744" cy="259045"/>
    <xdr:sp macro="" textlink="">
      <xdr:nvSpPr>
        <xdr:cNvPr id="377" name="n_4aveValue【福祉施設】&#10;一人当たり面積">
          <a:extLst>
            <a:ext uri="{FF2B5EF4-FFF2-40B4-BE49-F238E27FC236}">
              <a16:creationId xmlns:a16="http://schemas.microsoft.com/office/drawing/2014/main" id="{DCA7B53F-E96A-4373-971A-2EF65257528A}"/>
            </a:ext>
          </a:extLst>
        </xdr:cNvPr>
        <xdr:cNvSpPr txBox="1"/>
      </xdr:nvSpPr>
      <xdr:spPr>
        <a:xfrm>
          <a:off x="6067502" y="131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63698</xdr:rowOff>
    </xdr:from>
    <xdr:ext cx="469744" cy="259045"/>
    <xdr:sp macro="" textlink="">
      <xdr:nvSpPr>
        <xdr:cNvPr id="378" name="n_1mainValue【福祉施設】&#10;一人当たり面積">
          <a:extLst>
            <a:ext uri="{FF2B5EF4-FFF2-40B4-BE49-F238E27FC236}">
              <a16:creationId xmlns:a16="http://schemas.microsoft.com/office/drawing/2014/main" id="{CFCEE4E4-3330-4D32-AF86-385F0DC43F88}"/>
            </a:ext>
          </a:extLst>
        </xdr:cNvPr>
        <xdr:cNvSpPr txBox="1"/>
      </xdr:nvSpPr>
      <xdr:spPr>
        <a:xfrm>
          <a:off x="8458277" y="1366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47370</xdr:rowOff>
    </xdr:from>
    <xdr:ext cx="469744" cy="259045"/>
    <xdr:sp macro="" textlink="">
      <xdr:nvSpPr>
        <xdr:cNvPr id="379" name="n_2mainValue【福祉施設】&#10;一人当たり面積">
          <a:extLst>
            <a:ext uri="{FF2B5EF4-FFF2-40B4-BE49-F238E27FC236}">
              <a16:creationId xmlns:a16="http://schemas.microsoft.com/office/drawing/2014/main" id="{D1F0AB61-7920-4073-9E66-A52FB31E8801}"/>
            </a:ext>
          </a:extLst>
        </xdr:cNvPr>
        <xdr:cNvSpPr txBox="1"/>
      </xdr:nvSpPr>
      <xdr:spPr>
        <a:xfrm>
          <a:off x="7677227" y="136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14713</xdr:rowOff>
    </xdr:from>
    <xdr:ext cx="469744" cy="259045"/>
    <xdr:sp macro="" textlink="">
      <xdr:nvSpPr>
        <xdr:cNvPr id="380" name="n_3mainValue【福祉施設】&#10;一人当たり面積">
          <a:extLst>
            <a:ext uri="{FF2B5EF4-FFF2-40B4-BE49-F238E27FC236}">
              <a16:creationId xmlns:a16="http://schemas.microsoft.com/office/drawing/2014/main" id="{04287D8C-1C2E-40E6-9925-52248D3A9048}"/>
            </a:ext>
          </a:extLst>
        </xdr:cNvPr>
        <xdr:cNvSpPr txBox="1"/>
      </xdr:nvSpPr>
      <xdr:spPr>
        <a:xfrm>
          <a:off x="68676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14713</xdr:rowOff>
    </xdr:from>
    <xdr:ext cx="469744" cy="259045"/>
    <xdr:sp macro="" textlink="">
      <xdr:nvSpPr>
        <xdr:cNvPr id="381" name="n_4mainValue【福祉施設】&#10;一人当たり面積">
          <a:extLst>
            <a:ext uri="{FF2B5EF4-FFF2-40B4-BE49-F238E27FC236}">
              <a16:creationId xmlns:a16="http://schemas.microsoft.com/office/drawing/2014/main" id="{6D21E737-0ACD-4C85-A05C-1A07A33CF7CF}"/>
            </a:ext>
          </a:extLst>
        </xdr:cNvPr>
        <xdr:cNvSpPr txBox="1"/>
      </xdr:nvSpPr>
      <xdr:spPr>
        <a:xfrm>
          <a:off x="6067502" y="136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5A6F5DE2-2EBF-4972-99C1-60FDABA0A67C}"/>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8F955706-A561-4E27-A06B-3F80864F0C82}"/>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E72C961-EC22-4B09-83FA-DD0C021B2EFD}"/>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3F03175-DC2A-47CB-94E0-8DA9520A7FF4}"/>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C1F20576-6040-4CB0-9B98-9D5F053280B6}"/>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1211F0-9FC8-4BD1-9D16-D0E2208EF4B4}"/>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F515E621-FDE2-4233-8B70-9CE4F1501C5E}"/>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8ED63E25-D298-4BCA-88A3-4DDA18A068E1}"/>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243708D-F427-4AF4-9C00-079CC748D9C6}"/>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EF4C3D3D-4DD8-41E9-B595-809E8430A11A}"/>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432871C-1139-4A97-8B33-964E28E085CF}"/>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5B636EEC-6C76-4730-83C7-D3B87AB29807}"/>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2213BEE2-445D-47D7-86DD-DAB504ADFF67}"/>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F19C6D7D-F68F-429A-A856-C9D9490F8F36}"/>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E38DCD90-68CE-40E3-BFB0-AAD5E0BFCDF4}"/>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CD0DDB09-3A56-4A55-B113-7DFEDBDC62FA}"/>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F37DF4C3-7270-491D-9224-0E2FA7D91FAD}"/>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2055803A-0F1D-4915-9B20-83EBE338A175}"/>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ADF8D5A2-8BC4-4E49-A93F-AB9D7080B66C}"/>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45B722E0-713D-4C0B-A46A-861421270F4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F477CCC3-953A-45C6-ABFE-1ED99C7929EE}"/>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DC698513-B16F-4F27-AD66-46A31E395DBA}"/>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C63F596B-C7D8-40FD-8F1F-B902A0AE0AD1}"/>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C76F506-3751-4E8A-8F56-1C63D85C82AF}"/>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9525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13A0418B-2324-4A1C-907E-9E4CBA8F24F0}"/>
            </a:ext>
          </a:extLst>
        </xdr:cNvPr>
        <xdr:cNvCxnSpPr/>
      </xdr:nvCxnSpPr>
      <xdr:spPr>
        <a:xfrm flipV="1">
          <a:off x="4180840" y="16360775"/>
          <a:ext cx="0" cy="1279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9EC81F11-FBB5-4540-AA34-EDBED0A7F609}"/>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E7A85CAB-41C2-42BE-B610-C664D116AC3E}"/>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127652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74E3610F-8409-471A-917E-8F16EECE0718}"/>
            </a:ext>
          </a:extLst>
        </xdr:cNvPr>
        <xdr:cNvSpPr txBox="1"/>
      </xdr:nvSpPr>
      <xdr:spPr>
        <a:xfrm>
          <a:off x="4219575" y="1615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9525</xdr:rowOff>
    </xdr:from>
    <xdr:to>
      <xdr:col>24</xdr:col>
      <xdr:colOff>152400</xdr:colOff>
      <xdr:row>101</xdr:row>
      <xdr:rowOff>9525</xdr:rowOff>
    </xdr:to>
    <xdr:cxnSp macro="">
      <xdr:nvCxnSpPr>
        <xdr:cNvPr id="410" name="直線コネクタ 409">
          <a:extLst>
            <a:ext uri="{FF2B5EF4-FFF2-40B4-BE49-F238E27FC236}">
              <a16:creationId xmlns:a16="http://schemas.microsoft.com/office/drawing/2014/main" id="{64FD1667-2CDD-43FC-B6C6-760BA00286B7}"/>
            </a:ext>
          </a:extLst>
        </xdr:cNvPr>
        <xdr:cNvCxnSpPr/>
      </xdr:nvCxnSpPr>
      <xdr:spPr>
        <a:xfrm>
          <a:off x="4105275" y="16360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17163</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7440B719-0121-452C-8309-444E895BD391}"/>
            </a:ext>
          </a:extLst>
        </xdr:cNvPr>
        <xdr:cNvSpPr txBox="1"/>
      </xdr:nvSpPr>
      <xdr:spPr>
        <a:xfrm>
          <a:off x="4219575" y="1669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412" name="フローチャート: 判断 411">
          <a:extLst>
            <a:ext uri="{FF2B5EF4-FFF2-40B4-BE49-F238E27FC236}">
              <a16:creationId xmlns:a16="http://schemas.microsoft.com/office/drawing/2014/main" id="{1CC91D19-5A22-4CD5-BE1E-DDEAED6CEFE4}"/>
            </a:ext>
          </a:extLst>
        </xdr:cNvPr>
        <xdr:cNvSpPr/>
      </xdr:nvSpPr>
      <xdr:spPr>
        <a:xfrm>
          <a:off x="4124325" y="167170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55880</xdr:rowOff>
    </xdr:from>
    <xdr:to>
      <xdr:col>20</xdr:col>
      <xdr:colOff>38100</xdr:colOff>
      <xdr:row>103</xdr:row>
      <xdr:rowOff>157480</xdr:rowOff>
    </xdr:to>
    <xdr:sp macro="" textlink="">
      <xdr:nvSpPr>
        <xdr:cNvPr id="413" name="フローチャート: 判断 412">
          <a:extLst>
            <a:ext uri="{FF2B5EF4-FFF2-40B4-BE49-F238E27FC236}">
              <a16:creationId xmlns:a16="http://schemas.microsoft.com/office/drawing/2014/main" id="{03A99612-D9FA-4576-A063-6A8BC884C7C8}"/>
            </a:ext>
          </a:extLst>
        </xdr:cNvPr>
        <xdr:cNvSpPr/>
      </xdr:nvSpPr>
      <xdr:spPr>
        <a:xfrm>
          <a:off x="3381375" y="1673415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414" name="フローチャート: 判断 413">
          <a:extLst>
            <a:ext uri="{FF2B5EF4-FFF2-40B4-BE49-F238E27FC236}">
              <a16:creationId xmlns:a16="http://schemas.microsoft.com/office/drawing/2014/main" id="{BF775582-39BD-4669-BB68-4C94AB459098}"/>
            </a:ext>
          </a:extLst>
        </xdr:cNvPr>
        <xdr:cNvSpPr/>
      </xdr:nvSpPr>
      <xdr:spPr>
        <a:xfrm>
          <a:off x="2571750" y="167259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15" name="フローチャート: 判断 414">
          <a:extLst>
            <a:ext uri="{FF2B5EF4-FFF2-40B4-BE49-F238E27FC236}">
              <a16:creationId xmlns:a16="http://schemas.microsoft.com/office/drawing/2014/main" id="{6D37C2E9-C480-45FC-A6C4-21B597896CE9}"/>
            </a:ext>
          </a:extLst>
        </xdr:cNvPr>
        <xdr:cNvSpPr/>
      </xdr:nvSpPr>
      <xdr:spPr>
        <a:xfrm>
          <a:off x="1781175" y="166897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19686</xdr:rowOff>
    </xdr:from>
    <xdr:to>
      <xdr:col>6</xdr:col>
      <xdr:colOff>38100</xdr:colOff>
      <xdr:row>103</xdr:row>
      <xdr:rowOff>121286</xdr:rowOff>
    </xdr:to>
    <xdr:sp macro="" textlink="">
      <xdr:nvSpPr>
        <xdr:cNvPr id="416" name="フローチャート: 判断 415">
          <a:extLst>
            <a:ext uri="{FF2B5EF4-FFF2-40B4-BE49-F238E27FC236}">
              <a16:creationId xmlns:a16="http://schemas.microsoft.com/office/drawing/2014/main" id="{DABF0892-0263-4166-8009-97870C6798CC}"/>
            </a:ext>
          </a:extLst>
        </xdr:cNvPr>
        <xdr:cNvSpPr/>
      </xdr:nvSpPr>
      <xdr:spPr>
        <a:xfrm>
          <a:off x="981075" y="16697961"/>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5BB99206-91E9-4411-A93C-4E520A8BAF9C}"/>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0EF7F23-ED37-46BE-9677-E876A7C31367}"/>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F19BDCD-49B3-4BFE-91D4-A439D1595476}"/>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9618D48F-6D42-4EC1-A0B0-84FD823791A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360E3A00-2B0B-4B8A-8197-05480EA884D6}"/>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422" name="楕円 421">
          <a:extLst>
            <a:ext uri="{FF2B5EF4-FFF2-40B4-BE49-F238E27FC236}">
              <a16:creationId xmlns:a16="http://schemas.microsoft.com/office/drawing/2014/main" id="{1DA999E8-57F6-4821-BE55-B422E83E27A7}"/>
            </a:ext>
          </a:extLst>
        </xdr:cNvPr>
        <xdr:cNvSpPr/>
      </xdr:nvSpPr>
      <xdr:spPr>
        <a:xfrm>
          <a:off x="4124325" y="1663318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6505CF29-32E2-4832-AEAB-80458D198E3D}"/>
            </a:ext>
          </a:extLst>
        </xdr:cNvPr>
        <xdr:cNvSpPr txBox="1"/>
      </xdr:nvSpPr>
      <xdr:spPr>
        <a:xfrm>
          <a:off x="4219575" y="16497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74930</xdr:rowOff>
    </xdr:from>
    <xdr:to>
      <xdr:col>20</xdr:col>
      <xdr:colOff>38100</xdr:colOff>
      <xdr:row>103</xdr:row>
      <xdr:rowOff>5080</xdr:rowOff>
    </xdr:to>
    <xdr:sp macro="" textlink="">
      <xdr:nvSpPr>
        <xdr:cNvPr id="424" name="楕円 423">
          <a:extLst>
            <a:ext uri="{FF2B5EF4-FFF2-40B4-BE49-F238E27FC236}">
              <a16:creationId xmlns:a16="http://schemas.microsoft.com/office/drawing/2014/main" id="{DC0383FF-7DF3-486D-A656-DE24175471D8}"/>
            </a:ext>
          </a:extLst>
        </xdr:cNvPr>
        <xdr:cNvSpPr/>
      </xdr:nvSpPr>
      <xdr:spPr>
        <a:xfrm>
          <a:off x="3381375" y="165912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125730</xdr:rowOff>
    </xdr:from>
    <xdr:to>
      <xdr:col>24</xdr:col>
      <xdr:colOff>63500</xdr:colOff>
      <xdr:row>102</xdr:row>
      <xdr:rowOff>167639</xdr:rowOff>
    </xdr:to>
    <xdr:cxnSp macro="">
      <xdr:nvCxnSpPr>
        <xdr:cNvPr id="425" name="直線コネクタ 424">
          <a:extLst>
            <a:ext uri="{FF2B5EF4-FFF2-40B4-BE49-F238E27FC236}">
              <a16:creationId xmlns:a16="http://schemas.microsoft.com/office/drawing/2014/main" id="{DC9CE5D6-D4BA-4889-AC4B-0CB4054444D5}"/>
            </a:ext>
          </a:extLst>
        </xdr:cNvPr>
        <xdr:cNvCxnSpPr/>
      </xdr:nvCxnSpPr>
      <xdr:spPr>
        <a:xfrm>
          <a:off x="3429000" y="16638905"/>
          <a:ext cx="75247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34925</xdr:rowOff>
    </xdr:from>
    <xdr:to>
      <xdr:col>15</xdr:col>
      <xdr:colOff>101600</xdr:colOff>
      <xdr:row>102</xdr:row>
      <xdr:rowOff>136525</xdr:rowOff>
    </xdr:to>
    <xdr:sp macro="" textlink="">
      <xdr:nvSpPr>
        <xdr:cNvPr id="426" name="楕円 425">
          <a:extLst>
            <a:ext uri="{FF2B5EF4-FFF2-40B4-BE49-F238E27FC236}">
              <a16:creationId xmlns:a16="http://schemas.microsoft.com/office/drawing/2014/main" id="{249E08D2-1D66-45BE-B184-27E92885FEFE}"/>
            </a:ext>
          </a:extLst>
        </xdr:cNvPr>
        <xdr:cNvSpPr/>
      </xdr:nvSpPr>
      <xdr:spPr>
        <a:xfrm>
          <a:off x="2571750" y="165512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85725</xdr:rowOff>
    </xdr:from>
    <xdr:to>
      <xdr:col>19</xdr:col>
      <xdr:colOff>177800</xdr:colOff>
      <xdr:row>102</xdr:row>
      <xdr:rowOff>125730</xdr:rowOff>
    </xdr:to>
    <xdr:cxnSp macro="">
      <xdr:nvCxnSpPr>
        <xdr:cNvPr id="427" name="直線コネクタ 426">
          <a:extLst>
            <a:ext uri="{FF2B5EF4-FFF2-40B4-BE49-F238E27FC236}">
              <a16:creationId xmlns:a16="http://schemas.microsoft.com/office/drawing/2014/main" id="{34AB0112-0EF2-4C54-9FF9-A154F2AE3E7C}"/>
            </a:ext>
          </a:extLst>
        </xdr:cNvPr>
        <xdr:cNvCxnSpPr/>
      </xdr:nvCxnSpPr>
      <xdr:spPr>
        <a:xfrm>
          <a:off x="2619375" y="16598900"/>
          <a:ext cx="80962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636</xdr:rowOff>
    </xdr:from>
    <xdr:to>
      <xdr:col>10</xdr:col>
      <xdr:colOff>165100</xdr:colOff>
      <xdr:row>102</xdr:row>
      <xdr:rowOff>102236</xdr:rowOff>
    </xdr:to>
    <xdr:sp macro="" textlink="">
      <xdr:nvSpPr>
        <xdr:cNvPr id="428" name="楕円 427">
          <a:extLst>
            <a:ext uri="{FF2B5EF4-FFF2-40B4-BE49-F238E27FC236}">
              <a16:creationId xmlns:a16="http://schemas.microsoft.com/office/drawing/2014/main" id="{3ADECCD2-A57C-497E-9E28-764CCFFD57EE}"/>
            </a:ext>
          </a:extLst>
        </xdr:cNvPr>
        <xdr:cNvSpPr/>
      </xdr:nvSpPr>
      <xdr:spPr>
        <a:xfrm>
          <a:off x="1781175" y="1651698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51436</xdr:rowOff>
    </xdr:from>
    <xdr:to>
      <xdr:col>15</xdr:col>
      <xdr:colOff>50800</xdr:colOff>
      <xdr:row>102</xdr:row>
      <xdr:rowOff>85725</xdr:rowOff>
    </xdr:to>
    <xdr:cxnSp macro="">
      <xdr:nvCxnSpPr>
        <xdr:cNvPr id="429" name="直線コネクタ 428">
          <a:extLst>
            <a:ext uri="{FF2B5EF4-FFF2-40B4-BE49-F238E27FC236}">
              <a16:creationId xmlns:a16="http://schemas.microsoft.com/office/drawing/2014/main" id="{6145340F-D514-4210-90B4-C4A66457294C}"/>
            </a:ext>
          </a:extLst>
        </xdr:cNvPr>
        <xdr:cNvCxnSpPr/>
      </xdr:nvCxnSpPr>
      <xdr:spPr>
        <a:xfrm>
          <a:off x="1828800" y="16564611"/>
          <a:ext cx="7905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130175</xdr:rowOff>
    </xdr:from>
    <xdr:to>
      <xdr:col>6</xdr:col>
      <xdr:colOff>38100</xdr:colOff>
      <xdr:row>102</xdr:row>
      <xdr:rowOff>60325</xdr:rowOff>
    </xdr:to>
    <xdr:sp macro="" textlink="">
      <xdr:nvSpPr>
        <xdr:cNvPr id="430" name="楕円 429">
          <a:extLst>
            <a:ext uri="{FF2B5EF4-FFF2-40B4-BE49-F238E27FC236}">
              <a16:creationId xmlns:a16="http://schemas.microsoft.com/office/drawing/2014/main" id="{3A76CCB7-CFE4-4854-8EB8-07CE6459BC02}"/>
            </a:ext>
          </a:extLst>
        </xdr:cNvPr>
        <xdr:cNvSpPr/>
      </xdr:nvSpPr>
      <xdr:spPr>
        <a:xfrm>
          <a:off x="981075" y="16484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9525</xdr:rowOff>
    </xdr:from>
    <xdr:to>
      <xdr:col>10</xdr:col>
      <xdr:colOff>114300</xdr:colOff>
      <xdr:row>102</xdr:row>
      <xdr:rowOff>51436</xdr:rowOff>
    </xdr:to>
    <xdr:cxnSp macro="">
      <xdr:nvCxnSpPr>
        <xdr:cNvPr id="431" name="直線コネクタ 430">
          <a:extLst>
            <a:ext uri="{FF2B5EF4-FFF2-40B4-BE49-F238E27FC236}">
              <a16:creationId xmlns:a16="http://schemas.microsoft.com/office/drawing/2014/main" id="{7DAFCAA2-A44D-4090-A9DA-09B7745C5CFA}"/>
            </a:ext>
          </a:extLst>
        </xdr:cNvPr>
        <xdr:cNvCxnSpPr/>
      </xdr:nvCxnSpPr>
      <xdr:spPr>
        <a:xfrm>
          <a:off x="1028700" y="16522700"/>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148607</xdr:rowOff>
    </xdr:from>
    <xdr:ext cx="405111" cy="259045"/>
    <xdr:sp macro="" textlink="">
      <xdr:nvSpPr>
        <xdr:cNvPr id="432" name="n_1aveValue【市民会館】&#10;有形固定資産減価償却率">
          <a:extLst>
            <a:ext uri="{FF2B5EF4-FFF2-40B4-BE49-F238E27FC236}">
              <a16:creationId xmlns:a16="http://schemas.microsoft.com/office/drawing/2014/main" id="{7837F1FE-4047-4BA7-BD84-4F6B56821E94}"/>
            </a:ext>
          </a:extLst>
        </xdr:cNvPr>
        <xdr:cNvSpPr txBox="1"/>
      </xdr:nvSpPr>
      <xdr:spPr>
        <a:xfrm>
          <a:off x="32391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433" name="n_2aveValue【市民会館】&#10;有形固定資産減価償却率">
          <a:extLst>
            <a:ext uri="{FF2B5EF4-FFF2-40B4-BE49-F238E27FC236}">
              <a16:creationId xmlns:a16="http://schemas.microsoft.com/office/drawing/2014/main" id="{C0438B2A-D603-413D-B358-027A6C765B49}"/>
            </a:ext>
          </a:extLst>
        </xdr:cNvPr>
        <xdr:cNvSpPr txBox="1"/>
      </xdr:nvSpPr>
      <xdr:spPr>
        <a:xfrm>
          <a:off x="24390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34" name="n_3aveValue【市民会館】&#10;有形固定資産減価償却率">
          <a:extLst>
            <a:ext uri="{FF2B5EF4-FFF2-40B4-BE49-F238E27FC236}">
              <a16:creationId xmlns:a16="http://schemas.microsoft.com/office/drawing/2014/main" id="{DADF931F-88C6-4F2A-B613-1498D9E4F0E6}"/>
            </a:ext>
          </a:extLst>
        </xdr:cNvPr>
        <xdr:cNvSpPr txBox="1"/>
      </xdr:nvSpPr>
      <xdr:spPr>
        <a:xfrm>
          <a:off x="1648469"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112413</xdr:rowOff>
    </xdr:from>
    <xdr:ext cx="405111" cy="259045"/>
    <xdr:sp macro="" textlink="">
      <xdr:nvSpPr>
        <xdr:cNvPr id="435" name="n_4aveValue【市民会館】&#10;有形固定資産減価償却率">
          <a:extLst>
            <a:ext uri="{FF2B5EF4-FFF2-40B4-BE49-F238E27FC236}">
              <a16:creationId xmlns:a16="http://schemas.microsoft.com/office/drawing/2014/main" id="{219DF31A-DD08-4E1F-B4B6-54ADE3936989}"/>
            </a:ext>
          </a:extLst>
        </xdr:cNvPr>
        <xdr:cNvSpPr txBox="1"/>
      </xdr:nvSpPr>
      <xdr:spPr>
        <a:xfrm>
          <a:off x="8483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21607</xdr:rowOff>
    </xdr:from>
    <xdr:ext cx="405111" cy="259045"/>
    <xdr:sp macro="" textlink="">
      <xdr:nvSpPr>
        <xdr:cNvPr id="436" name="n_1mainValue【市民会館】&#10;有形固定資産減価償却率">
          <a:extLst>
            <a:ext uri="{FF2B5EF4-FFF2-40B4-BE49-F238E27FC236}">
              <a16:creationId xmlns:a16="http://schemas.microsoft.com/office/drawing/2014/main" id="{417D5795-7E9B-4943-97D4-9328B9721F95}"/>
            </a:ext>
          </a:extLst>
        </xdr:cNvPr>
        <xdr:cNvSpPr txBox="1"/>
      </xdr:nvSpPr>
      <xdr:spPr>
        <a:xfrm>
          <a:off x="3239144" y="1637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153052</xdr:rowOff>
    </xdr:from>
    <xdr:ext cx="405111" cy="259045"/>
    <xdr:sp macro="" textlink="">
      <xdr:nvSpPr>
        <xdr:cNvPr id="437" name="n_2mainValue【市民会館】&#10;有形固定資産減価償却率">
          <a:extLst>
            <a:ext uri="{FF2B5EF4-FFF2-40B4-BE49-F238E27FC236}">
              <a16:creationId xmlns:a16="http://schemas.microsoft.com/office/drawing/2014/main" id="{0D1B677F-4A9C-475A-B3BF-710EFF2E84DE}"/>
            </a:ext>
          </a:extLst>
        </xdr:cNvPr>
        <xdr:cNvSpPr txBox="1"/>
      </xdr:nvSpPr>
      <xdr:spPr>
        <a:xfrm>
          <a:off x="2439044" y="1634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118763</xdr:rowOff>
    </xdr:from>
    <xdr:ext cx="405111" cy="259045"/>
    <xdr:sp macro="" textlink="">
      <xdr:nvSpPr>
        <xdr:cNvPr id="438" name="n_3mainValue【市民会館】&#10;有形固定資産減価償却率">
          <a:extLst>
            <a:ext uri="{FF2B5EF4-FFF2-40B4-BE49-F238E27FC236}">
              <a16:creationId xmlns:a16="http://schemas.microsoft.com/office/drawing/2014/main" id="{2D389F9C-EA87-4D36-BE00-D8C977A846A5}"/>
            </a:ext>
          </a:extLst>
        </xdr:cNvPr>
        <xdr:cNvSpPr txBox="1"/>
      </xdr:nvSpPr>
      <xdr:spPr>
        <a:xfrm>
          <a:off x="1648469" y="1631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76852</xdr:rowOff>
    </xdr:from>
    <xdr:ext cx="405111" cy="259045"/>
    <xdr:sp macro="" textlink="">
      <xdr:nvSpPr>
        <xdr:cNvPr id="439" name="n_4mainValue【市民会館】&#10;有形固定資産減価償却率">
          <a:extLst>
            <a:ext uri="{FF2B5EF4-FFF2-40B4-BE49-F238E27FC236}">
              <a16:creationId xmlns:a16="http://schemas.microsoft.com/office/drawing/2014/main" id="{EC488AEB-CA22-499E-B844-B68741331930}"/>
            </a:ext>
          </a:extLst>
        </xdr:cNvPr>
        <xdr:cNvSpPr txBox="1"/>
      </xdr:nvSpPr>
      <xdr:spPr>
        <a:xfrm>
          <a:off x="848369" y="1626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4BEA255E-E107-49D6-9634-2B515AAEB1B3}"/>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DA8C458-1067-4411-BC2B-F2D8FBB96FE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2D828BC7-391E-41A0-B285-53BB10E683B0}"/>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BF4F8316-0818-4F29-BE20-41D8D95ACDAE}"/>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9CEB1DE2-67F0-4600-BCCC-CFBB3BE565C1}"/>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4EFD2728-DAF1-4541-BD35-8E41C459C47F}"/>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AB73C9F-BEB4-42DB-B218-06EDBE637707}"/>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5147AB7B-D6D1-4E40-81F2-55553EFEB225}"/>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26D6EBD-DDC7-4EFB-91DA-43B2A98D06D4}"/>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4D7234A8-31B8-435B-BB06-80DC975CD164}"/>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63E734A4-8B3F-4782-A85D-2650957AC8E9}"/>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8E212E97-65CA-4765-9A70-2CC013227E1B}"/>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A07F961D-4BDF-4DA7-A0EB-5C6CDAEFF64B}"/>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A032FB15-AD78-425D-BA53-83A12D1965A6}"/>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9BFA39A8-BF07-4EA4-B891-CEF9183CF1BB}"/>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8827CD2B-E719-4099-BDC5-50693000EBCB}"/>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A4A611E3-3671-438E-82BB-A16EB92A1AF2}"/>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6C2459D2-FDB5-4E79-A683-DBD6D937DD01}"/>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9DB65FA0-B44B-41FD-A7B7-EEBEE4444B83}"/>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1E91E432-8334-498C-8EC3-A6F00E86E54D}"/>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F3CF0587-E912-47C2-83EB-843ECEC1E9DC}"/>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21337</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178D1E91-EC76-47C5-9D0A-05CB167F395F}"/>
            </a:ext>
          </a:extLst>
        </xdr:cNvPr>
        <xdr:cNvCxnSpPr/>
      </xdr:nvCxnSpPr>
      <xdr:spPr>
        <a:xfrm flipV="1">
          <a:off x="9429115" y="16537687"/>
          <a:ext cx="0" cy="995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372404DA-54F2-4795-9733-12224F844606}"/>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9D91DA90-3597-49D2-8F32-E37F0BA2744F}"/>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139464</xdr:rowOff>
    </xdr:from>
    <xdr:ext cx="469744" cy="259045"/>
    <xdr:sp macro="" textlink="">
      <xdr:nvSpPr>
        <xdr:cNvPr id="464" name="【市民会館】&#10;一人当たり面積最大値テキスト">
          <a:extLst>
            <a:ext uri="{FF2B5EF4-FFF2-40B4-BE49-F238E27FC236}">
              <a16:creationId xmlns:a16="http://schemas.microsoft.com/office/drawing/2014/main" id="{51B3C974-5893-42E4-9DAD-0ED8A6947F8F}"/>
            </a:ext>
          </a:extLst>
        </xdr:cNvPr>
        <xdr:cNvSpPr txBox="1"/>
      </xdr:nvSpPr>
      <xdr:spPr>
        <a:xfrm>
          <a:off x="9467850" y="1633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21337</xdr:rowOff>
    </xdr:from>
    <xdr:to>
      <xdr:col>55</xdr:col>
      <xdr:colOff>88900</xdr:colOff>
      <xdr:row>102</xdr:row>
      <xdr:rowOff>21337</xdr:rowOff>
    </xdr:to>
    <xdr:cxnSp macro="">
      <xdr:nvCxnSpPr>
        <xdr:cNvPr id="465" name="直線コネクタ 464">
          <a:extLst>
            <a:ext uri="{FF2B5EF4-FFF2-40B4-BE49-F238E27FC236}">
              <a16:creationId xmlns:a16="http://schemas.microsoft.com/office/drawing/2014/main" id="{DE880C30-7829-4D77-A9B5-6EEEBF8B57D0}"/>
            </a:ext>
          </a:extLst>
        </xdr:cNvPr>
        <xdr:cNvCxnSpPr/>
      </xdr:nvCxnSpPr>
      <xdr:spPr>
        <a:xfrm>
          <a:off x="9363075" y="1653768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DBAA920E-C9C1-465D-B284-CB55ECC45ED1}"/>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BEA754EB-AB08-4872-B5FE-A5023D8104F1}"/>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EAB16379-538B-4CEB-80C6-7AD5BCAACC1C}"/>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69" name="フローチャート: 判断 468">
          <a:extLst>
            <a:ext uri="{FF2B5EF4-FFF2-40B4-BE49-F238E27FC236}">
              <a16:creationId xmlns:a16="http://schemas.microsoft.com/office/drawing/2014/main" id="{0083BF34-5244-4440-9F1F-052E74965408}"/>
            </a:ext>
          </a:extLst>
        </xdr:cNvPr>
        <xdr:cNvSpPr/>
      </xdr:nvSpPr>
      <xdr:spPr>
        <a:xfrm>
          <a:off x="7839075" y="171954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70" name="フローチャート: 判断 469">
          <a:extLst>
            <a:ext uri="{FF2B5EF4-FFF2-40B4-BE49-F238E27FC236}">
              <a16:creationId xmlns:a16="http://schemas.microsoft.com/office/drawing/2014/main" id="{0B1C31F6-FAAF-4607-BB76-9F296538EDB6}"/>
            </a:ext>
          </a:extLst>
        </xdr:cNvPr>
        <xdr:cNvSpPr/>
      </xdr:nvSpPr>
      <xdr:spPr>
        <a:xfrm>
          <a:off x="7029450" y="172031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71" name="フローチャート: 判断 470">
          <a:extLst>
            <a:ext uri="{FF2B5EF4-FFF2-40B4-BE49-F238E27FC236}">
              <a16:creationId xmlns:a16="http://schemas.microsoft.com/office/drawing/2014/main" id="{B640F415-9B15-4712-A1A0-59DD1F9BFDF1}"/>
            </a:ext>
          </a:extLst>
        </xdr:cNvPr>
        <xdr:cNvSpPr/>
      </xdr:nvSpPr>
      <xdr:spPr>
        <a:xfrm>
          <a:off x="6238875" y="172109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1F2FAA80-9860-42E1-93C2-F3A99681E8A1}"/>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D872338-A996-4611-BD05-11F49324B8C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8D15C48E-D301-4C16-BF8B-ADFB6AD31160}"/>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490D356-9A0C-4667-9F06-FEBD38272E99}"/>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928E2B3-A194-42D4-A645-E8205A347636}"/>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477" name="楕円 476">
          <a:extLst>
            <a:ext uri="{FF2B5EF4-FFF2-40B4-BE49-F238E27FC236}">
              <a16:creationId xmlns:a16="http://schemas.microsoft.com/office/drawing/2014/main" id="{5861360F-6CCA-46B1-9721-E3B4C9D83729}"/>
            </a:ext>
          </a:extLst>
        </xdr:cNvPr>
        <xdr:cNvSpPr/>
      </xdr:nvSpPr>
      <xdr:spPr>
        <a:xfrm>
          <a:off x="9401175" y="1728088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478" name="【市民会館】&#10;一人当たり面積該当値テキスト">
          <a:extLst>
            <a:ext uri="{FF2B5EF4-FFF2-40B4-BE49-F238E27FC236}">
              <a16:creationId xmlns:a16="http://schemas.microsoft.com/office/drawing/2014/main" id="{1DF09571-4D19-42CC-AC36-8E9E2B19142B}"/>
            </a:ext>
          </a:extLst>
        </xdr:cNvPr>
        <xdr:cNvSpPr txBox="1"/>
      </xdr:nvSpPr>
      <xdr:spPr>
        <a:xfrm>
          <a:off x="9467850" y="1725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116839</xdr:rowOff>
    </xdr:from>
    <xdr:to>
      <xdr:col>50</xdr:col>
      <xdr:colOff>165100</xdr:colOff>
      <xdr:row>107</xdr:row>
      <xdr:rowOff>46989</xdr:rowOff>
    </xdr:to>
    <xdr:sp macro="" textlink="">
      <xdr:nvSpPr>
        <xdr:cNvPr id="479" name="楕円 478">
          <a:extLst>
            <a:ext uri="{FF2B5EF4-FFF2-40B4-BE49-F238E27FC236}">
              <a16:creationId xmlns:a16="http://schemas.microsoft.com/office/drawing/2014/main" id="{61C73506-7427-411C-96C5-6A95593EAAF5}"/>
            </a:ext>
          </a:extLst>
        </xdr:cNvPr>
        <xdr:cNvSpPr/>
      </xdr:nvSpPr>
      <xdr:spPr>
        <a:xfrm>
          <a:off x="8639175" y="172808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167639</xdr:rowOff>
    </xdr:from>
    <xdr:to>
      <xdr:col>55</xdr:col>
      <xdr:colOff>0</xdr:colOff>
      <xdr:row>106</xdr:row>
      <xdr:rowOff>167639</xdr:rowOff>
    </xdr:to>
    <xdr:cxnSp macro="">
      <xdr:nvCxnSpPr>
        <xdr:cNvPr id="480" name="直線コネクタ 479">
          <a:extLst>
            <a:ext uri="{FF2B5EF4-FFF2-40B4-BE49-F238E27FC236}">
              <a16:creationId xmlns:a16="http://schemas.microsoft.com/office/drawing/2014/main" id="{6BBBEC0D-1187-4341-B8B1-757DA15DF4B7}"/>
            </a:ext>
          </a:extLst>
        </xdr:cNvPr>
        <xdr:cNvCxnSpPr/>
      </xdr:nvCxnSpPr>
      <xdr:spPr>
        <a:xfrm>
          <a:off x="8686800" y="1732851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81" name="楕円 480">
          <a:extLst>
            <a:ext uri="{FF2B5EF4-FFF2-40B4-BE49-F238E27FC236}">
              <a16:creationId xmlns:a16="http://schemas.microsoft.com/office/drawing/2014/main" id="{04FC0D45-4173-4A31-BF15-BAB3195667B6}"/>
            </a:ext>
          </a:extLst>
        </xdr:cNvPr>
        <xdr:cNvSpPr/>
      </xdr:nvSpPr>
      <xdr:spPr>
        <a:xfrm>
          <a:off x="7839075" y="172808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167639</xdr:rowOff>
    </xdr:from>
    <xdr:to>
      <xdr:col>50</xdr:col>
      <xdr:colOff>114300</xdr:colOff>
      <xdr:row>106</xdr:row>
      <xdr:rowOff>167639</xdr:rowOff>
    </xdr:to>
    <xdr:cxnSp macro="">
      <xdr:nvCxnSpPr>
        <xdr:cNvPr id="482" name="直線コネクタ 481">
          <a:extLst>
            <a:ext uri="{FF2B5EF4-FFF2-40B4-BE49-F238E27FC236}">
              <a16:creationId xmlns:a16="http://schemas.microsoft.com/office/drawing/2014/main" id="{07871469-7B21-4103-998E-6AB59A292E32}"/>
            </a:ext>
          </a:extLst>
        </xdr:cNvPr>
        <xdr:cNvCxnSpPr/>
      </xdr:nvCxnSpPr>
      <xdr:spPr>
        <a:xfrm>
          <a:off x="7886700" y="1732851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112268</xdr:rowOff>
    </xdr:from>
    <xdr:to>
      <xdr:col>41</xdr:col>
      <xdr:colOff>101600</xdr:colOff>
      <xdr:row>107</xdr:row>
      <xdr:rowOff>42418</xdr:rowOff>
    </xdr:to>
    <xdr:sp macro="" textlink="">
      <xdr:nvSpPr>
        <xdr:cNvPr id="483" name="楕円 482">
          <a:extLst>
            <a:ext uri="{FF2B5EF4-FFF2-40B4-BE49-F238E27FC236}">
              <a16:creationId xmlns:a16="http://schemas.microsoft.com/office/drawing/2014/main" id="{27A9361E-321D-435A-95EE-A1D08D2673EA}"/>
            </a:ext>
          </a:extLst>
        </xdr:cNvPr>
        <xdr:cNvSpPr/>
      </xdr:nvSpPr>
      <xdr:spPr>
        <a:xfrm>
          <a:off x="7029450" y="172763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163068</xdr:rowOff>
    </xdr:from>
    <xdr:to>
      <xdr:col>45</xdr:col>
      <xdr:colOff>177800</xdr:colOff>
      <xdr:row>106</xdr:row>
      <xdr:rowOff>167639</xdr:rowOff>
    </xdr:to>
    <xdr:cxnSp macro="">
      <xdr:nvCxnSpPr>
        <xdr:cNvPr id="484" name="直線コネクタ 483">
          <a:extLst>
            <a:ext uri="{FF2B5EF4-FFF2-40B4-BE49-F238E27FC236}">
              <a16:creationId xmlns:a16="http://schemas.microsoft.com/office/drawing/2014/main" id="{46F82B76-1FD6-4499-84BC-A7EEDC2DE80B}"/>
            </a:ext>
          </a:extLst>
        </xdr:cNvPr>
        <xdr:cNvCxnSpPr/>
      </xdr:nvCxnSpPr>
      <xdr:spPr>
        <a:xfrm>
          <a:off x="7077075" y="17323943"/>
          <a:ext cx="80962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112268</xdr:rowOff>
    </xdr:from>
    <xdr:to>
      <xdr:col>36</xdr:col>
      <xdr:colOff>165100</xdr:colOff>
      <xdr:row>107</xdr:row>
      <xdr:rowOff>42418</xdr:rowOff>
    </xdr:to>
    <xdr:sp macro="" textlink="">
      <xdr:nvSpPr>
        <xdr:cNvPr id="485" name="楕円 484">
          <a:extLst>
            <a:ext uri="{FF2B5EF4-FFF2-40B4-BE49-F238E27FC236}">
              <a16:creationId xmlns:a16="http://schemas.microsoft.com/office/drawing/2014/main" id="{4CC1917F-E90A-4347-8065-FDB6CD05ACF3}"/>
            </a:ext>
          </a:extLst>
        </xdr:cNvPr>
        <xdr:cNvSpPr/>
      </xdr:nvSpPr>
      <xdr:spPr>
        <a:xfrm>
          <a:off x="6238875" y="172763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163068</xdr:rowOff>
    </xdr:from>
    <xdr:to>
      <xdr:col>41</xdr:col>
      <xdr:colOff>50800</xdr:colOff>
      <xdr:row>106</xdr:row>
      <xdr:rowOff>163068</xdr:rowOff>
    </xdr:to>
    <xdr:cxnSp macro="">
      <xdr:nvCxnSpPr>
        <xdr:cNvPr id="486" name="直線コネクタ 485">
          <a:extLst>
            <a:ext uri="{FF2B5EF4-FFF2-40B4-BE49-F238E27FC236}">
              <a16:creationId xmlns:a16="http://schemas.microsoft.com/office/drawing/2014/main" id="{675DD71B-3345-44DF-A787-9A6C18DF7A77}"/>
            </a:ext>
          </a:extLst>
        </xdr:cNvPr>
        <xdr:cNvCxnSpPr/>
      </xdr:nvCxnSpPr>
      <xdr:spPr>
        <a:xfrm>
          <a:off x="6286500" y="17323943"/>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BDC7421B-F629-40FB-BDD5-C2ABC46BBD0C}"/>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152671</xdr:rowOff>
    </xdr:from>
    <xdr:ext cx="469744" cy="259045"/>
    <xdr:sp macro="" textlink="">
      <xdr:nvSpPr>
        <xdr:cNvPr id="488" name="n_2aveValue【市民会館】&#10;一人当たり面積">
          <a:extLst>
            <a:ext uri="{FF2B5EF4-FFF2-40B4-BE49-F238E27FC236}">
              <a16:creationId xmlns:a16="http://schemas.microsoft.com/office/drawing/2014/main" id="{A5FE5D06-AD1E-4485-AEF5-14EF18FC9A0E}"/>
            </a:ext>
          </a:extLst>
        </xdr:cNvPr>
        <xdr:cNvSpPr txBox="1"/>
      </xdr:nvSpPr>
      <xdr:spPr>
        <a:xfrm>
          <a:off x="767722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9" name="n_3aveValue【市民会館】&#10;一人当たり面積">
          <a:extLst>
            <a:ext uri="{FF2B5EF4-FFF2-40B4-BE49-F238E27FC236}">
              <a16:creationId xmlns:a16="http://schemas.microsoft.com/office/drawing/2014/main" id="{4B115A58-EB34-4772-AE70-433BB15E8FDB}"/>
            </a:ext>
          </a:extLst>
        </xdr:cNvPr>
        <xdr:cNvSpPr txBox="1"/>
      </xdr:nvSpPr>
      <xdr:spPr>
        <a:xfrm>
          <a:off x="6867602"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161814</xdr:rowOff>
    </xdr:from>
    <xdr:ext cx="469744" cy="259045"/>
    <xdr:sp macro="" textlink="">
      <xdr:nvSpPr>
        <xdr:cNvPr id="490" name="n_4aveValue【市民会館】&#10;一人当たり面積">
          <a:extLst>
            <a:ext uri="{FF2B5EF4-FFF2-40B4-BE49-F238E27FC236}">
              <a16:creationId xmlns:a16="http://schemas.microsoft.com/office/drawing/2014/main" id="{A0A3BEC0-6243-4FE3-B4A2-5882D49ECB12}"/>
            </a:ext>
          </a:extLst>
        </xdr:cNvPr>
        <xdr:cNvSpPr txBox="1"/>
      </xdr:nvSpPr>
      <xdr:spPr>
        <a:xfrm>
          <a:off x="60675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38116</xdr:rowOff>
    </xdr:from>
    <xdr:ext cx="469744" cy="259045"/>
    <xdr:sp macro="" textlink="">
      <xdr:nvSpPr>
        <xdr:cNvPr id="491" name="n_1mainValue【市民会館】&#10;一人当たり面積">
          <a:extLst>
            <a:ext uri="{FF2B5EF4-FFF2-40B4-BE49-F238E27FC236}">
              <a16:creationId xmlns:a16="http://schemas.microsoft.com/office/drawing/2014/main" id="{37CD478B-5228-40E6-86CC-B5540E6D053B}"/>
            </a:ext>
          </a:extLst>
        </xdr:cNvPr>
        <xdr:cNvSpPr txBox="1"/>
      </xdr:nvSpPr>
      <xdr:spPr>
        <a:xfrm>
          <a:off x="8458277" y="1736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92" name="n_2mainValue【市民会館】&#10;一人当たり面積">
          <a:extLst>
            <a:ext uri="{FF2B5EF4-FFF2-40B4-BE49-F238E27FC236}">
              <a16:creationId xmlns:a16="http://schemas.microsoft.com/office/drawing/2014/main" id="{2067CCDC-782F-4362-B2AF-8916C699CFBB}"/>
            </a:ext>
          </a:extLst>
        </xdr:cNvPr>
        <xdr:cNvSpPr txBox="1"/>
      </xdr:nvSpPr>
      <xdr:spPr>
        <a:xfrm>
          <a:off x="7677227" y="1736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33545</xdr:rowOff>
    </xdr:from>
    <xdr:ext cx="469744" cy="259045"/>
    <xdr:sp macro="" textlink="">
      <xdr:nvSpPr>
        <xdr:cNvPr id="493" name="n_3mainValue【市民会館】&#10;一人当たり面積">
          <a:extLst>
            <a:ext uri="{FF2B5EF4-FFF2-40B4-BE49-F238E27FC236}">
              <a16:creationId xmlns:a16="http://schemas.microsoft.com/office/drawing/2014/main" id="{7A3CE743-728A-4BDB-A18F-901EE47553F1}"/>
            </a:ext>
          </a:extLst>
        </xdr:cNvPr>
        <xdr:cNvSpPr txBox="1"/>
      </xdr:nvSpPr>
      <xdr:spPr>
        <a:xfrm>
          <a:off x="6867602" y="1735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33545</xdr:rowOff>
    </xdr:from>
    <xdr:ext cx="469744" cy="259045"/>
    <xdr:sp macro="" textlink="">
      <xdr:nvSpPr>
        <xdr:cNvPr id="494" name="n_4mainValue【市民会館】&#10;一人当たり面積">
          <a:extLst>
            <a:ext uri="{FF2B5EF4-FFF2-40B4-BE49-F238E27FC236}">
              <a16:creationId xmlns:a16="http://schemas.microsoft.com/office/drawing/2014/main" id="{EE15CFD2-3FA4-4EBB-A76D-C81F5C3B39DB}"/>
            </a:ext>
          </a:extLst>
        </xdr:cNvPr>
        <xdr:cNvSpPr txBox="1"/>
      </xdr:nvSpPr>
      <xdr:spPr>
        <a:xfrm>
          <a:off x="6067502" y="1735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FA4F035-6CF3-4947-94F0-EB63421DB5C2}"/>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412A7450-3F1F-4651-9314-0595AB2BC807}"/>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210BA740-AB65-47A3-AEE1-8A99B597190A}"/>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972B16F-BBA2-4F25-9B00-CD57446654C4}"/>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2DD60136-5C9C-43CC-8268-29128437AEDC}"/>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3665A9C9-B147-4607-9C64-CA0DB862DED5}"/>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7F159FF3-8638-4C4A-AC86-FB2B78F31DB4}"/>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34EC83F3-08D1-45E3-A440-FE56791A7D24}"/>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9B8D6BB2-6A30-4203-A415-F8F2A7294D15}"/>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8A48AD49-0792-45B5-A41A-C51EB4EB6103}"/>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DC13F40A-5495-46C4-98FE-38BEE0F3F189}"/>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B23EE63D-C052-4A0A-812E-C2B7E95A3F28}"/>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DCE10F6E-3B7C-4BE8-89A1-2546647163EC}"/>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54A43982-DCC7-4937-B181-A2063353C044}"/>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77934AA6-EE91-4A0C-84F6-C3B8F3D8443E}"/>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1843E5C5-BBED-4A64-B37F-9FA00E440A35}"/>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2159FF6E-F6CB-4CB9-8C1B-06154ECD81DB}"/>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64DCE5B9-6C63-43A5-B77E-3B0068E85A61}"/>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29D0E8FF-5B48-49AE-8A57-C331004C2D95}"/>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43991EFC-F754-49B5-BAE4-C45D6FD75B48}"/>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E5FE15F9-3370-4F15-AA59-3FE2D388FF24}"/>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656795A6-2F73-478C-A820-0150AF23F1D1}"/>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89916</xdr:rowOff>
    </xdr:from>
    <xdr:to>
      <xdr:col>85</xdr:col>
      <xdr:colOff>126364</xdr:colOff>
      <xdr:row>42</xdr:row>
      <xdr:rowOff>39624</xdr:rowOff>
    </xdr:to>
    <xdr:cxnSp macro="">
      <xdr:nvCxnSpPr>
        <xdr:cNvPr id="517" name="直線コネクタ 516">
          <a:extLst>
            <a:ext uri="{FF2B5EF4-FFF2-40B4-BE49-F238E27FC236}">
              <a16:creationId xmlns:a16="http://schemas.microsoft.com/office/drawing/2014/main" id="{BA063B68-AE78-4819-B165-717FD927FE55}"/>
            </a:ext>
          </a:extLst>
        </xdr:cNvPr>
        <xdr:cNvCxnSpPr/>
      </xdr:nvCxnSpPr>
      <xdr:spPr>
        <a:xfrm flipV="1">
          <a:off x="14696439" y="5592191"/>
          <a:ext cx="0" cy="12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43451</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04782E45-F44C-449A-B406-D5941D625194}"/>
            </a:ext>
          </a:extLst>
        </xdr:cNvPr>
        <xdr:cNvSpPr txBox="1"/>
      </xdr:nvSpPr>
      <xdr:spPr>
        <a:xfrm>
          <a:off x="14735175" y="6847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39624</xdr:rowOff>
    </xdr:from>
    <xdr:to>
      <xdr:col>86</xdr:col>
      <xdr:colOff>25400</xdr:colOff>
      <xdr:row>42</xdr:row>
      <xdr:rowOff>39624</xdr:rowOff>
    </xdr:to>
    <xdr:cxnSp macro="">
      <xdr:nvCxnSpPr>
        <xdr:cNvPr id="519" name="直線コネクタ 518">
          <a:extLst>
            <a:ext uri="{FF2B5EF4-FFF2-40B4-BE49-F238E27FC236}">
              <a16:creationId xmlns:a16="http://schemas.microsoft.com/office/drawing/2014/main" id="{C50E0A3F-FCAB-4C0A-9EFE-1264FB44EF39}"/>
            </a:ext>
          </a:extLst>
        </xdr:cNvPr>
        <xdr:cNvCxnSpPr/>
      </xdr:nvCxnSpPr>
      <xdr:spPr>
        <a:xfrm>
          <a:off x="14611350" y="684047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36593</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A6C4A274-E3F5-47E3-BBF2-FF6C1D2DFB28}"/>
            </a:ext>
          </a:extLst>
        </xdr:cNvPr>
        <xdr:cNvSpPr txBox="1"/>
      </xdr:nvSpPr>
      <xdr:spPr>
        <a:xfrm>
          <a:off x="14735175" y="538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89916</xdr:rowOff>
    </xdr:from>
    <xdr:to>
      <xdr:col>86</xdr:col>
      <xdr:colOff>25400</xdr:colOff>
      <xdr:row>34</xdr:row>
      <xdr:rowOff>89916</xdr:rowOff>
    </xdr:to>
    <xdr:cxnSp macro="">
      <xdr:nvCxnSpPr>
        <xdr:cNvPr id="521" name="直線コネクタ 520">
          <a:extLst>
            <a:ext uri="{FF2B5EF4-FFF2-40B4-BE49-F238E27FC236}">
              <a16:creationId xmlns:a16="http://schemas.microsoft.com/office/drawing/2014/main" id="{5E239B3A-7A90-4BCB-B4A9-7DF050668D16}"/>
            </a:ext>
          </a:extLst>
        </xdr:cNvPr>
        <xdr:cNvCxnSpPr/>
      </xdr:nvCxnSpPr>
      <xdr:spPr>
        <a:xfrm>
          <a:off x="14611350" y="55921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57421</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CD60A2AC-6248-4F35-836C-B3AC4299BD2E}"/>
            </a:ext>
          </a:extLst>
        </xdr:cNvPr>
        <xdr:cNvSpPr txBox="1"/>
      </xdr:nvSpPr>
      <xdr:spPr>
        <a:xfrm>
          <a:off x="14735175" y="6048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34544</xdr:rowOff>
    </xdr:from>
    <xdr:to>
      <xdr:col>85</xdr:col>
      <xdr:colOff>177800</xdr:colOff>
      <xdr:row>38</xdr:row>
      <xdr:rowOff>136144</xdr:rowOff>
    </xdr:to>
    <xdr:sp macro="" textlink="">
      <xdr:nvSpPr>
        <xdr:cNvPr id="523" name="フローチャート: 判断 522">
          <a:extLst>
            <a:ext uri="{FF2B5EF4-FFF2-40B4-BE49-F238E27FC236}">
              <a16:creationId xmlns:a16="http://schemas.microsoft.com/office/drawing/2014/main" id="{6C0A1BB5-A093-4418-9A7C-2CA0CEB108D4}"/>
            </a:ext>
          </a:extLst>
        </xdr:cNvPr>
        <xdr:cNvSpPr/>
      </xdr:nvSpPr>
      <xdr:spPr>
        <a:xfrm>
          <a:off x="14649450"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155702</xdr:rowOff>
    </xdr:from>
    <xdr:to>
      <xdr:col>81</xdr:col>
      <xdr:colOff>101600</xdr:colOff>
      <xdr:row>38</xdr:row>
      <xdr:rowOff>85852</xdr:rowOff>
    </xdr:to>
    <xdr:sp macro="" textlink="">
      <xdr:nvSpPr>
        <xdr:cNvPr id="524" name="フローチャート: 判断 523">
          <a:extLst>
            <a:ext uri="{FF2B5EF4-FFF2-40B4-BE49-F238E27FC236}">
              <a16:creationId xmlns:a16="http://schemas.microsoft.com/office/drawing/2014/main" id="{8C42C99A-5760-4504-871E-DC5133F01BBE}"/>
            </a:ext>
          </a:extLst>
        </xdr:cNvPr>
        <xdr:cNvSpPr/>
      </xdr:nvSpPr>
      <xdr:spPr>
        <a:xfrm>
          <a:off x="13887450" y="61501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34544</xdr:rowOff>
    </xdr:from>
    <xdr:to>
      <xdr:col>76</xdr:col>
      <xdr:colOff>165100</xdr:colOff>
      <xdr:row>38</xdr:row>
      <xdr:rowOff>136144</xdr:rowOff>
    </xdr:to>
    <xdr:sp macro="" textlink="">
      <xdr:nvSpPr>
        <xdr:cNvPr id="525" name="フローチャート: 判断 524">
          <a:extLst>
            <a:ext uri="{FF2B5EF4-FFF2-40B4-BE49-F238E27FC236}">
              <a16:creationId xmlns:a16="http://schemas.microsoft.com/office/drawing/2014/main" id="{2171B087-CC79-4CEA-863C-455231DCFD61}"/>
            </a:ext>
          </a:extLst>
        </xdr:cNvPr>
        <xdr:cNvSpPr/>
      </xdr:nvSpPr>
      <xdr:spPr>
        <a:xfrm>
          <a:off x="13096875" y="61845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526" name="フローチャート: 判断 525">
          <a:extLst>
            <a:ext uri="{FF2B5EF4-FFF2-40B4-BE49-F238E27FC236}">
              <a16:creationId xmlns:a16="http://schemas.microsoft.com/office/drawing/2014/main" id="{F4112B73-9DC6-4C1E-AADB-B931F79F1F89}"/>
            </a:ext>
          </a:extLst>
        </xdr:cNvPr>
        <xdr:cNvSpPr/>
      </xdr:nvSpPr>
      <xdr:spPr>
        <a:xfrm>
          <a:off x="12296775" y="61556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55118</xdr:rowOff>
    </xdr:from>
    <xdr:to>
      <xdr:col>67</xdr:col>
      <xdr:colOff>101600</xdr:colOff>
      <xdr:row>37</xdr:row>
      <xdr:rowOff>156718</xdr:rowOff>
    </xdr:to>
    <xdr:sp macro="" textlink="">
      <xdr:nvSpPr>
        <xdr:cNvPr id="527" name="フローチャート: 判断 526">
          <a:extLst>
            <a:ext uri="{FF2B5EF4-FFF2-40B4-BE49-F238E27FC236}">
              <a16:creationId xmlns:a16="http://schemas.microsoft.com/office/drawing/2014/main" id="{1CD23567-760A-4226-8B69-5BC0D36B1394}"/>
            </a:ext>
          </a:extLst>
        </xdr:cNvPr>
        <xdr:cNvSpPr/>
      </xdr:nvSpPr>
      <xdr:spPr>
        <a:xfrm>
          <a:off x="11487150" y="6046343"/>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0972848-BE8A-45D4-9F7C-B86E5BC25562}"/>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FFEBB171-EE9E-4FBA-B9E7-4D6F835C41E5}"/>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3D77770-2DC3-4130-8777-3CD6A8746D0D}"/>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65583CA0-875E-4F96-9021-46BEE15E71DF}"/>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E7A0473E-E0EA-47D9-9FD9-21761CA4BAC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160274</xdr:rowOff>
    </xdr:from>
    <xdr:to>
      <xdr:col>85</xdr:col>
      <xdr:colOff>177800</xdr:colOff>
      <xdr:row>42</xdr:row>
      <xdr:rowOff>90424</xdr:rowOff>
    </xdr:to>
    <xdr:sp macro="" textlink="">
      <xdr:nvSpPr>
        <xdr:cNvPr id="533" name="楕円 532">
          <a:extLst>
            <a:ext uri="{FF2B5EF4-FFF2-40B4-BE49-F238E27FC236}">
              <a16:creationId xmlns:a16="http://schemas.microsoft.com/office/drawing/2014/main" id="{247842F3-131C-44EC-B8D3-00F0CBDE9123}"/>
            </a:ext>
          </a:extLst>
        </xdr:cNvPr>
        <xdr:cNvSpPr/>
      </xdr:nvSpPr>
      <xdr:spPr>
        <a:xfrm>
          <a:off x="14649450" y="68023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75201</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9763E2A4-FF9F-49B9-A000-F38C928CFE3B}"/>
            </a:ext>
          </a:extLst>
        </xdr:cNvPr>
        <xdr:cNvSpPr txBox="1"/>
      </xdr:nvSpPr>
      <xdr:spPr>
        <a:xfrm>
          <a:off x="14735175" y="6714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151130</xdr:rowOff>
    </xdr:from>
    <xdr:to>
      <xdr:col>81</xdr:col>
      <xdr:colOff>101600</xdr:colOff>
      <xdr:row>42</xdr:row>
      <xdr:rowOff>81280</xdr:rowOff>
    </xdr:to>
    <xdr:sp macro="" textlink="">
      <xdr:nvSpPr>
        <xdr:cNvPr id="535" name="楕円 534">
          <a:extLst>
            <a:ext uri="{FF2B5EF4-FFF2-40B4-BE49-F238E27FC236}">
              <a16:creationId xmlns:a16="http://schemas.microsoft.com/office/drawing/2014/main" id="{DCFF81CD-1E3D-4DC4-89C5-D4E6615D2114}"/>
            </a:ext>
          </a:extLst>
        </xdr:cNvPr>
        <xdr:cNvSpPr/>
      </xdr:nvSpPr>
      <xdr:spPr>
        <a:xfrm>
          <a:off x="13887450" y="67900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30480</xdr:rowOff>
    </xdr:from>
    <xdr:to>
      <xdr:col>85</xdr:col>
      <xdr:colOff>127000</xdr:colOff>
      <xdr:row>42</xdr:row>
      <xdr:rowOff>39624</xdr:rowOff>
    </xdr:to>
    <xdr:cxnSp macro="">
      <xdr:nvCxnSpPr>
        <xdr:cNvPr id="536" name="直線コネクタ 535">
          <a:extLst>
            <a:ext uri="{FF2B5EF4-FFF2-40B4-BE49-F238E27FC236}">
              <a16:creationId xmlns:a16="http://schemas.microsoft.com/office/drawing/2014/main" id="{4F50C54E-38B0-4F53-B0CC-CDBB7262AF15}"/>
            </a:ext>
          </a:extLst>
        </xdr:cNvPr>
        <xdr:cNvCxnSpPr/>
      </xdr:nvCxnSpPr>
      <xdr:spPr>
        <a:xfrm>
          <a:off x="13935075" y="6828155"/>
          <a:ext cx="762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59690</xdr:rowOff>
    </xdr:from>
    <xdr:to>
      <xdr:col>76</xdr:col>
      <xdr:colOff>165100</xdr:colOff>
      <xdr:row>41</xdr:row>
      <xdr:rowOff>161290</xdr:rowOff>
    </xdr:to>
    <xdr:sp macro="" textlink="">
      <xdr:nvSpPr>
        <xdr:cNvPr id="537" name="楕円 536">
          <a:extLst>
            <a:ext uri="{FF2B5EF4-FFF2-40B4-BE49-F238E27FC236}">
              <a16:creationId xmlns:a16="http://schemas.microsoft.com/office/drawing/2014/main" id="{1B815AAB-6AE9-401C-BEC9-A86CD215C57E}"/>
            </a:ext>
          </a:extLst>
        </xdr:cNvPr>
        <xdr:cNvSpPr/>
      </xdr:nvSpPr>
      <xdr:spPr>
        <a:xfrm>
          <a:off x="13096875" y="66986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110490</xdr:rowOff>
    </xdr:from>
    <xdr:to>
      <xdr:col>81</xdr:col>
      <xdr:colOff>50800</xdr:colOff>
      <xdr:row>42</xdr:row>
      <xdr:rowOff>30480</xdr:rowOff>
    </xdr:to>
    <xdr:cxnSp macro="">
      <xdr:nvCxnSpPr>
        <xdr:cNvPr id="538" name="直線コネクタ 537">
          <a:extLst>
            <a:ext uri="{FF2B5EF4-FFF2-40B4-BE49-F238E27FC236}">
              <a16:creationId xmlns:a16="http://schemas.microsoft.com/office/drawing/2014/main" id="{F4292B2B-7F93-499B-881F-27653DE47896}"/>
            </a:ext>
          </a:extLst>
        </xdr:cNvPr>
        <xdr:cNvCxnSpPr/>
      </xdr:nvCxnSpPr>
      <xdr:spPr>
        <a:xfrm>
          <a:off x="13144500" y="6746240"/>
          <a:ext cx="79057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135128</xdr:rowOff>
    </xdr:from>
    <xdr:to>
      <xdr:col>72</xdr:col>
      <xdr:colOff>38100</xdr:colOff>
      <xdr:row>41</xdr:row>
      <xdr:rowOff>65278</xdr:rowOff>
    </xdr:to>
    <xdr:sp macro="" textlink="">
      <xdr:nvSpPr>
        <xdr:cNvPr id="539" name="楕円 538">
          <a:extLst>
            <a:ext uri="{FF2B5EF4-FFF2-40B4-BE49-F238E27FC236}">
              <a16:creationId xmlns:a16="http://schemas.microsoft.com/office/drawing/2014/main" id="{A1CAFCE2-5F54-45E3-8FF5-09F2FDE5CFC9}"/>
            </a:ext>
          </a:extLst>
        </xdr:cNvPr>
        <xdr:cNvSpPr/>
      </xdr:nvSpPr>
      <xdr:spPr>
        <a:xfrm>
          <a:off x="12296775" y="6612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14478</xdr:rowOff>
    </xdr:from>
    <xdr:to>
      <xdr:col>76</xdr:col>
      <xdr:colOff>114300</xdr:colOff>
      <xdr:row>41</xdr:row>
      <xdr:rowOff>110490</xdr:rowOff>
    </xdr:to>
    <xdr:cxnSp macro="">
      <xdr:nvCxnSpPr>
        <xdr:cNvPr id="540" name="直線コネクタ 539">
          <a:extLst>
            <a:ext uri="{FF2B5EF4-FFF2-40B4-BE49-F238E27FC236}">
              <a16:creationId xmlns:a16="http://schemas.microsoft.com/office/drawing/2014/main" id="{1A94948D-C0AE-414F-B414-3FD48CBC4CC7}"/>
            </a:ext>
          </a:extLst>
        </xdr:cNvPr>
        <xdr:cNvCxnSpPr/>
      </xdr:nvCxnSpPr>
      <xdr:spPr>
        <a:xfrm>
          <a:off x="12344400" y="6650228"/>
          <a:ext cx="8001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164846</xdr:rowOff>
    </xdr:from>
    <xdr:to>
      <xdr:col>67</xdr:col>
      <xdr:colOff>101600</xdr:colOff>
      <xdr:row>40</xdr:row>
      <xdr:rowOff>94996</xdr:rowOff>
    </xdr:to>
    <xdr:sp macro="" textlink="">
      <xdr:nvSpPr>
        <xdr:cNvPr id="541" name="楕円 540">
          <a:extLst>
            <a:ext uri="{FF2B5EF4-FFF2-40B4-BE49-F238E27FC236}">
              <a16:creationId xmlns:a16="http://schemas.microsoft.com/office/drawing/2014/main" id="{CA9DB7DB-5DD7-46FB-85D7-10FA428A3E1B}"/>
            </a:ext>
          </a:extLst>
        </xdr:cNvPr>
        <xdr:cNvSpPr/>
      </xdr:nvSpPr>
      <xdr:spPr>
        <a:xfrm>
          <a:off x="11487150" y="647674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44196</xdr:rowOff>
    </xdr:from>
    <xdr:to>
      <xdr:col>71</xdr:col>
      <xdr:colOff>177800</xdr:colOff>
      <xdr:row>41</xdr:row>
      <xdr:rowOff>14478</xdr:rowOff>
    </xdr:to>
    <xdr:cxnSp macro="">
      <xdr:nvCxnSpPr>
        <xdr:cNvPr id="542" name="直線コネクタ 541">
          <a:extLst>
            <a:ext uri="{FF2B5EF4-FFF2-40B4-BE49-F238E27FC236}">
              <a16:creationId xmlns:a16="http://schemas.microsoft.com/office/drawing/2014/main" id="{C2F98587-43F1-4E9D-90EA-EB99E773735D}"/>
            </a:ext>
          </a:extLst>
        </xdr:cNvPr>
        <xdr:cNvCxnSpPr/>
      </xdr:nvCxnSpPr>
      <xdr:spPr>
        <a:xfrm>
          <a:off x="11534775" y="6524371"/>
          <a:ext cx="809625"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102379</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667936F8-46E1-44AF-B245-D0FC1245BC33}"/>
            </a:ext>
          </a:extLst>
        </xdr:cNvPr>
        <xdr:cNvSpPr txBox="1"/>
      </xdr:nvSpPr>
      <xdr:spPr>
        <a:xfrm>
          <a:off x="13745219" y="593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152671</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F9925882-0FAA-4F81-B9F4-8C3480E22894}"/>
            </a:ext>
          </a:extLst>
        </xdr:cNvPr>
        <xdr:cNvSpPr txBox="1"/>
      </xdr:nvSpPr>
      <xdr:spPr>
        <a:xfrm>
          <a:off x="1296416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0C5B34D2-262D-4C55-9763-4CB8AF11C59B}"/>
            </a:ext>
          </a:extLst>
        </xdr:cNvPr>
        <xdr:cNvSpPr txBox="1"/>
      </xdr:nvSpPr>
      <xdr:spPr>
        <a:xfrm>
          <a:off x="121640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1795</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A9DE226E-E1D4-4DF2-B77D-BC30E76E5997}"/>
            </a:ext>
          </a:extLst>
        </xdr:cNvPr>
        <xdr:cNvSpPr txBox="1"/>
      </xdr:nvSpPr>
      <xdr:spPr>
        <a:xfrm>
          <a:off x="113544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72407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CBF22B1-3FA7-4A12-BB3C-A9F00DED8B5C}"/>
            </a:ext>
          </a:extLst>
        </xdr:cNvPr>
        <xdr:cNvSpPr txBox="1"/>
      </xdr:nvSpPr>
      <xdr:spPr>
        <a:xfrm>
          <a:off x="13745219" y="687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152417</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5BD32437-E938-4F07-B0E3-B3BB7DDE25D5}"/>
            </a:ext>
          </a:extLst>
        </xdr:cNvPr>
        <xdr:cNvSpPr txBox="1"/>
      </xdr:nvSpPr>
      <xdr:spPr>
        <a:xfrm>
          <a:off x="12964169"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56405</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9FD46035-B201-4596-9292-DD7D8C641944}"/>
            </a:ext>
          </a:extLst>
        </xdr:cNvPr>
        <xdr:cNvSpPr txBox="1"/>
      </xdr:nvSpPr>
      <xdr:spPr>
        <a:xfrm>
          <a:off x="12164069" y="6695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86123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61E612EE-61F2-4307-8A28-C759E4CBE7AE}"/>
            </a:ext>
          </a:extLst>
        </xdr:cNvPr>
        <xdr:cNvSpPr txBox="1"/>
      </xdr:nvSpPr>
      <xdr:spPr>
        <a:xfrm>
          <a:off x="11354444" y="6559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9431033B-D620-4C15-B2E4-389976B0B6D6}"/>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7BAC6BF1-2D19-4E7F-8B13-67B63DEC244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BE0EBA18-E2EA-4A44-A0F1-ADFF61AB38FD}"/>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2643E07A-C23B-4D7D-89DD-E4FE23B5EF9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A0CA6960-3FC2-40ED-9F0D-34844750331A}"/>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B8FB4DB4-D33A-4CC8-9430-6E4CF786726D}"/>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8229C474-5042-48C6-9C4F-04EEB7439DA1}"/>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867A6CD-E60B-4575-B490-B96B2A5EFB9D}"/>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75448703-6769-4F82-A364-BE61A2DAF6A0}"/>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7733CC98-3DCC-4DA2-AF1F-9F2D6D526F3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3D7E0AA8-A6AC-4C06-9853-4B763A8A8189}"/>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563D57AE-7704-4B6C-B0DA-5F1F6D87B87F}"/>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E3E664DC-4640-4223-AF0B-2C41032463A6}"/>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D38019B7-11C4-40A1-B01A-CB98184A6490}"/>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5D5BD575-2291-41EC-9A77-36D608BBDA55}"/>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4BD3838A-57BA-48E6-9460-48C2B75623BB}"/>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CACCABF5-6F30-4419-9DDD-8E7EC752FA28}"/>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75A84589-E434-4E9A-B58C-A3157565D927}"/>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BE4F8360-EA0D-4E79-8E97-E4E23FB1B2DB}"/>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17F95387-A546-494F-AFD7-0AD74A4321CF}"/>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45716A0E-130D-4D6F-9B73-3425F1476705}"/>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16E1EAA1-C2B2-431B-A34E-90455C8DACB6}"/>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42E59FAB-266E-48CB-B66C-39AD8378F566}"/>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FED9DD5C-F131-4845-B1C0-CAC9FBB57335}"/>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195D637E-E1D9-4258-983E-27CB1454DE6E}"/>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FE3E65F3-C427-48A9-85A7-F4BD56CD6128}"/>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164570</xdr:rowOff>
    </xdr:from>
    <xdr:to>
      <xdr:col>116</xdr:col>
      <xdr:colOff>62864</xdr:colOff>
      <xdr:row>42</xdr:row>
      <xdr:rowOff>80609</xdr:rowOff>
    </xdr:to>
    <xdr:cxnSp macro="">
      <xdr:nvCxnSpPr>
        <xdr:cNvPr id="577" name="直線コネクタ 576">
          <a:extLst>
            <a:ext uri="{FF2B5EF4-FFF2-40B4-BE49-F238E27FC236}">
              <a16:creationId xmlns:a16="http://schemas.microsoft.com/office/drawing/2014/main" id="{412C6582-58BF-406F-AF01-0EC7BFCEEBD4}"/>
            </a:ext>
          </a:extLst>
        </xdr:cNvPr>
        <xdr:cNvCxnSpPr/>
      </xdr:nvCxnSpPr>
      <xdr:spPr>
        <a:xfrm flipV="1">
          <a:off x="19954239" y="5504920"/>
          <a:ext cx="0" cy="137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84436</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5EB0E2B9-DDE1-41D8-BF56-4A41BC28EF4D}"/>
            </a:ext>
          </a:extLst>
        </xdr:cNvPr>
        <xdr:cNvSpPr txBox="1"/>
      </xdr:nvSpPr>
      <xdr:spPr>
        <a:xfrm>
          <a:off x="19992975" y="688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80609</xdr:rowOff>
    </xdr:from>
    <xdr:to>
      <xdr:col>116</xdr:col>
      <xdr:colOff>152400</xdr:colOff>
      <xdr:row>42</xdr:row>
      <xdr:rowOff>80609</xdr:rowOff>
    </xdr:to>
    <xdr:cxnSp macro="">
      <xdr:nvCxnSpPr>
        <xdr:cNvPr id="579" name="直線コネクタ 578">
          <a:extLst>
            <a:ext uri="{FF2B5EF4-FFF2-40B4-BE49-F238E27FC236}">
              <a16:creationId xmlns:a16="http://schemas.microsoft.com/office/drawing/2014/main" id="{9D8FAAF6-4BE8-4F9D-838E-07DD39BF6A0F}"/>
            </a:ext>
          </a:extLst>
        </xdr:cNvPr>
        <xdr:cNvCxnSpPr/>
      </xdr:nvCxnSpPr>
      <xdr:spPr>
        <a:xfrm>
          <a:off x="19878675" y="688463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111247</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8323398E-1862-4018-B61D-3C6D4B2E86BA}"/>
            </a:ext>
          </a:extLst>
        </xdr:cNvPr>
        <xdr:cNvSpPr txBox="1"/>
      </xdr:nvSpPr>
      <xdr:spPr>
        <a:xfrm>
          <a:off x="19992975" y="52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164570</xdr:rowOff>
    </xdr:from>
    <xdr:to>
      <xdr:col>116</xdr:col>
      <xdr:colOff>152400</xdr:colOff>
      <xdr:row>33</xdr:row>
      <xdr:rowOff>164570</xdr:rowOff>
    </xdr:to>
    <xdr:cxnSp macro="">
      <xdr:nvCxnSpPr>
        <xdr:cNvPr id="581" name="直線コネクタ 580">
          <a:extLst>
            <a:ext uri="{FF2B5EF4-FFF2-40B4-BE49-F238E27FC236}">
              <a16:creationId xmlns:a16="http://schemas.microsoft.com/office/drawing/2014/main" id="{977DD4C4-08FB-4B61-B26F-D76D8D9BF40D}"/>
            </a:ext>
          </a:extLst>
        </xdr:cNvPr>
        <xdr:cNvCxnSpPr/>
      </xdr:nvCxnSpPr>
      <xdr:spPr>
        <a:xfrm>
          <a:off x="19878675" y="55049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72460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5C47C230-6BAB-414F-89D0-E60769766754}"/>
            </a:ext>
          </a:extLst>
        </xdr:cNvPr>
        <xdr:cNvSpPr txBox="1"/>
      </xdr:nvSpPr>
      <xdr:spPr>
        <a:xfrm>
          <a:off x="19992975" y="606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49582</xdr:rowOff>
    </xdr:from>
    <xdr:to>
      <xdr:col>116</xdr:col>
      <xdr:colOff>114300</xdr:colOff>
      <xdr:row>38</xdr:row>
      <xdr:rowOff>151182</xdr:rowOff>
    </xdr:to>
    <xdr:sp macro="" textlink="">
      <xdr:nvSpPr>
        <xdr:cNvPr id="583" name="フローチャート: 判断 582">
          <a:extLst>
            <a:ext uri="{FF2B5EF4-FFF2-40B4-BE49-F238E27FC236}">
              <a16:creationId xmlns:a16="http://schemas.microsoft.com/office/drawing/2014/main" id="{AC563D50-5498-4B0E-B01B-C38F0F2BA2E9}"/>
            </a:ext>
          </a:extLst>
        </xdr:cNvPr>
        <xdr:cNvSpPr/>
      </xdr:nvSpPr>
      <xdr:spPr>
        <a:xfrm>
          <a:off x="19897725" y="619955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62531</xdr:rowOff>
    </xdr:from>
    <xdr:to>
      <xdr:col>112</xdr:col>
      <xdr:colOff>38100</xdr:colOff>
      <xdr:row>38</xdr:row>
      <xdr:rowOff>164131</xdr:rowOff>
    </xdr:to>
    <xdr:sp macro="" textlink="">
      <xdr:nvSpPr>
        <xdr:cNvPr id="584" name="フローチャート: 判断 583">
          <a:extLst>
            <a:ext uri="{FF2B5EF4-FFF2-40B4-BE49-F238E27FC236}">
              <a16:creationId xmlns:a16="http://schemas.microsoft.com/office/drawing/2014/main" id="{DE9EA4F8-4C43-4BF4-A528-0AA79BC0A803}"/>
            </a:ext>
          </a:extLst>
        </xdr:cNvPr>
        <xdr:cNvSpPr/>
      </xdr:nvSpPr>
      <xdr:spPr>
        <a:xfrm>
          <a:off x="19154775" y="621885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94307</xdr:rowOff>
    </xdr:from>
    <xdr:to>
      <xdr:col>107</xdr:col>
      <xdr:colOff>101600</xdr:colOff>
      <xdr:row>39</xdr:row>
      <xdr:rowOff>24457</xdr:rowOff>
    </xdr:to>
    <xdr:sp macro="" textlink="">
      <xdr:nvSpPr>
        <xdr:cNvPr id="585" name="フローチャート: 判断 584">
          <a:extLst>
            <a:ext uri="{FF2B5EF4-FFF2-40B4-BE49-F238E27FC236}">
              <a16:creationId xmlns:a16="http://schemas.microsoft.com/office/drawing/2014/main" id="{BDC94267-C95B-4FB2-8106-68151EA65997}"/>
            </a:ext>
          </a:extLst>
        </xdr:cNvPr>
        <xdr:cNvSpPr/>
      </xdr:nvSpPr>
      <xdr:spPr>
        <a:xfrm>
          <a:off x="18345150" y="62474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72312</xdr:rowOff>
    </xdr:from>
    <xdr:to>
      <xdr:col>102</xdr:col>
      <xdr:colOff>165100</xdr:colOff>
      <xdr:row>39</xdr:row>
      <xdr:rowOff>2462</xdr:rowOff>
    </xdr:to>
    <xdr:sp macro="" textlink="">
      <xdr:nvSpPr>
        <xdr:cNvPr id="586" name="フローチャート: 判断 585">
          <a:extLst>
            <a:ext uri="{FF2B5EF4-FFF2-40B4-BE49-F238E27FC236}">
              <a16:creationId xmlns:a16="http://schemas.microsoft.com/office/drawing/2014/main" id="{73E53865-F726-41DA-8324-17049F285234}"/>
            </a:ext>
          </a:extLst>
        </xdr:cNvPr>
        <xdr:cNvSpPr/>
      </xdr:nvSpPr>
      <xdr:spPr>
        <a:xfrm>
          <a:off x="17554575" y="622228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77472</xdr:rowOff>
    </xdr:from>
    <xdr:to>
      <xdr:col>98</xdr:col>
      <xdr:colOff>38100</xdr:colOff>
      <xdr:row>39</xdr:row>
      <xdr:rowOff>7622</xdr:rowOff>
    </xdr:to>
    <xdr:sp macro="" textlink="">
      <xdr:nvSpPr>
        <xdr:cNvPr id="587" name="フローチャート: 判断 586">
          <a:extLst>
            <a:ext uri="{FF2B5EF4-FFF2-40B4-BE49-F238E27FC236}">
              <a16:creationId xmlns:a16="http://schemas.microsoft.com/office/drawing/2014/main" id="{3885668A-FBB4-4B8B-8A5A-6CCB208AD9C1}"/>
            </a:ext>
          </a:extLst>
        </xdr:cNvPr>
        <xdr:cNvSpPr/>
      </xdr:nvSpPr>
      <xdr:spPr>
        <a:xfrm>
          <a:off x="16754475" y="6230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D0139BF-FD67-4814-9E12-4860978E04C2}"/>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3DB0393-EB7C-42EA-8D9C-FD84E7F9E953}"/>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30A175A-6000-4D3B-BEBC-3D18298515BC}"/>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6B2EBB74-D151-4335-A409-EB90C3EDF8F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DFAC4D1-AC4B-4EE9-B53B-4F41AB0BAFA1}"/>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89784</xdr:rowOff>
    </xdr:from>
    <xdr:to>
      <xdr:col>116</xdr:col>
      <xdr:colOff>114300</xdr:colOff>
      <xdr:row>39</xdr:row>
      <xdr:rowOff>19934</xdr:rowOff>
    </xdr:to>
    <xdr:sp macro="" textlink="">
      <xdr:nvSpPr>
        <xdr:cNvPr id="593" name="楕円 592">
          <a:extLst>
            <a:ext uri="{FF2B5EF4-FFF2-40B4-BE49-F238E27FC236}">
              <a16:creationId xmlns:a16="http://schemas.microsoft.com/office/drawing/2014/main" id="{9340B841-1245-4586-8619-A37EC1A6695E}"/>
            </a:ext>
          </a:extLst>
        </xdr:cNvPr>
        <xdr:cNvSpPr/>
      </xdr:nvSpPr>
      <xdr:spPr>
        <a:xfrm>
          <a:off x="19897725" y="623975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68211</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BF8BD119-0CBA-4579-BED2-CCF909F2E020}"/>
            </a:ext>
          </a:extLst>
        </xdr:cNvPr>
        <xdr:cNvSpPr txBox="1"/>
      </xdr:nvSpPr>
      <xdr:spPr>
        <a:xfrm>
          <a:off x="19992975" y="621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49272</xdr:rowOff>
    </xdr:from>
    <xdr:to>
      <xdr:col>112</xdr:col>
      <xdr:colOff>38100</xdr:colOff>
      <xdr:row>38</xdr:row>
      <xdr:rowOff>150872</xdr:rowOff>
    </xdr:to>
    <xdr:sp macro="" textlink="">
      <xdr:nvSpPr>
        <xdr:cNvPr id="595" name="楕円 594">
          <a:extLst>
            <a:ext uri="{FF2B5EF4-FFF2-40B4-BE49-F238E27FC236}">
              <a16:creationId xmlns:a16="http://schemas.microsoft.com/office/drawing/2014/main" id="{7EDB6DB4-CE4A-415F-B176-860B1A9B23E3}"/>
            </a:ext>
          </a:extLst>
        </xdr:cNvPr>
        <xdr:cNvSpPr/>
      </xdr:nvSpPr>
      <xdr:spPr>
        <a:xfrm>
          <a:off x="19154775" y="619924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100072</xdr:rowOff>
    </xdr:from>
    <xdr:to>
      <xdr:col>116</xdr:col>
      <xdr:colOff>63500</xdr:colOff>
      <xdr:row>38</xdr:row>
      <xdr:rowOff>140584</xdr:rowOff>
    </xdr:to>
    <xdr:cxnSp macro="">
      <xdr:nvCxnSpPr>
        <xdr:cNvPr id="596" name="直線コネクタ 595">
          <a:extLst>
            <a:ext uri="{FF2B5EF4-FFF2-40B4-BE49-F238E27FC236}">
              <a16:creationId xmlns:a16="http://schemas.microsoft.com/office/drawing/2014/main" id="{844129D3-E555-4286-BD88-632C6AD265DF}"/>
            </a:ext>
          </a:extLst>
        </xdr:cNvPr>
        <xdr:cNvCxnSpPr/>
      </xdr:nvCxnSpPr>
      <xdr:spPr>
        <a:xfrm>
          <a:off x="19202400" y="6256397"/>
          <a:ext cx="752475" cy="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153089</xdr:rowOff>
    </xdr:from>
    <xdr:to>
      <xdr:col>107</xdr:col>
      <xdr:colOff>101600</xdr:colOff>
      <xdr:row>38</xdr:row>
      <xdr:rowOff>83240</xdr:rowOff>
    </xdr:to>
    <xdr:sp macro="" textlink="">
      <xdr:nvSpPr>
        <xdr:cNvPr id="597" name="楕円 596">
          <a:extLst>
            <a:ext uri="{FF2B5EF4-FFF2-40B4-BE49-F238E27FC236}">
              <a16:creationId xmlns:a16="http://schemas.microsoft.com/office/drawing/2014/main" id="{7876DFB3-B9C8-4E91-8A5C-D14592ECD949}"/>
            </a:ext>
          </a:extLst>
        </xdr:cNvPr>
        <xdr:cNvSpPr/>
      </xdr:nvSpPr>
      <xdr:spPr>
        <a:xfrm>
          <a:off x="18345150" y="6144314"/>
          <a:ext cx="10477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32439</xdr:rowOff>
    </xdr:from>
    <xdr:to>
      <xdr:col>111</xdr:col>
      <xdr:colOff>177800</xdr:colOff>
      <xdr:row>38</xdr:row>
      <xdr:rowOff>100072</xdr:rowOff>
    </xdr:to>
    <xdr:cxnSp macro="">
      <xdr:nvCxnSpPr>
        <xdr:cNvPr id="598" name="直線コネクタ 597">
          <a:extLst>
            <a:ext uri="{FF2B5EF4-FFF2-40B4-BE49-F238E27FC236}">
              <a16:creationId xmlns:a16="http://schemas.microsoft.com/office/drawing/2014/main" id="{11C8B85A-A75F-4D07-A235-FB7A4534CA10}"/>
            </a:ext>
          </a:extLst>
        </xdr:cNvPr>
        <xdr:cNvCxnSpPr/>
      </xdr:nvCxnSpPr>
      <xdr:spPr>
        <a:xfrm>
          <a:off x="18392775" y="6182414"/>
          <a:ext cx="809625" cy="7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147717</xdr:rowOff>
    </xdr:from>
    <xdr:to>
      <xdr:col>102</xdr:col>
      <xdr:colOff>165100</xdr:colOff>
      <xdr:row>38</xdr:row>
      <xdr:rowOff>77867</xdr:rowOff>
    </xdr:to>
    <xdr:sp macro="" textlink="">
      <xdr:nvSpPr>
        <xdr:cNvPr id="599" name="楕円 598">
          <a:extLst>
            <a:ext uri="{FF2B5EF4-FFF2-40B4-BE49-F238E27FC236}">
              <a16:creationId xmlns:a16="http://schemas.microsoft.com/office/drawing/2014/main" id="{44F87956-6F81-4CAF-8D54-CE66E6B79D12}"/>
            </a:ext>
          </a:extLst>
        </xdr:cNvPr>
        <xdr:cNvSpPr/>
      </xdr:nvSpPr>
      <xdr:spPr>
        <a:xfrm>
          <a:off x="17554575" y="613576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27067</xdr:rowOff>
    </xdr:from>
    <xdr:to>
      <xdr:col>107</xdr:col>
      <xdr:colOff>50800</xdr:colOff>
      <xdr:row>38</xdr:row>
      <xdr:rowOff>32439</xdr:rowOff>
    </xdr:to>
    <xdr:cxnSp macro="">
      <xdr:nvCxnSpPr>
        <xdr:cNvPr id="600" name="直線コネクタ 599">
          <a:extLst>
            <a:ext uri="{FF2B5EF4-FFF2-40B4-BE49-F238E27FC236}">
              <a16:creationId xmlns:a16="http://schemas.microsoft.com/office/drawing/2014/main" id="{D29CAB03-A449-434A-8276-53E4831FDBA7}"/>
            </a:ext>
          </a:extLst>
        </xdr:cNvPr>
        <xdr:cNvCxnSpPr/>
      </xdr:nvCxnSpPr>
      <xdr:spPr>
        <a:xfrm>
          <a:off x="17602200" y="618339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144044</xdr:rowOff>
    </xdr:from>
    <xdr:to>
      <xdr:col>98</xdr:col>
      <xdr:colOff>38100</xdr:colOff>
      <xdr:row>38</xdr:row>
      <xdr:rowOff>74194</xdr:rowOff>
    </xdr:to>
    <xdr:sp macro="" textlink="">
      <xdr:nvSpPr>
        <xdr:cNvPr id="601" name="楕円 600">
          <a:extLst>
            <a:ext uri="{FF2B5EF4-FFF2-40B4-BE49-F238E27FC236}">
              <a16:creationId xmlns:a16="http://schemas.microsoft.com/office/drawing/2014/main" id="{316ECEC2-EDF4-489F-BC5F-F7A74297A3C0}"/>
            </a:ext>
          </a:extLst>
        </xdr:cNvPr>
        <xdr:cNvSpPr/>
      </xdr:nvSpPr>
      <xdr:spPr>
        <a:xfrm>
          <a:off x="16754475" y="613209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23393</xdr:rowOff>
    </xdr:from>
    <xdr:to>
      <xdr:col>102</xdr:col>
      <xdr:colOff>114300</xdr:colOff>
      <xdr:row>38</xdr:row>
      <xdr:rowOff>27067</xdr:rowOff>
    </xdr:to>
    <xdr:cxnSp macro="">
      <xdr:nvCxnSpPr>
        <xdr:cNvPr id="602" name="直線コネクタ 601">
          <a:extLst>
            <a:ext uri="{FF2B5EF4-FFF2-40B4-BE49-F238E27FC236}">
              <a16:creationId xmlns:a16="http://schemas.microsoft.com/office/drawing/2014/main" id="{BD8F6977-7C4D-4E06-AB52-1482B87D1126}"/>
            </a:ext>
          </a:extLst>
        </xdr:cNvPr>
        <xdr:cNvCxnSpPr/>
      </xdr:nvCxnSpPr>
      <xdr:spPr>
        <a:xfrm>
          <a:off x="16802100" y="6179718"/>
          <a:ext cx="8001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155258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2AE36B01-4886-494C-BF3A-3FF76623F1C7}"/>
            </a:ext>
          </a:extLst>
        </xdr:cNvPr>
        <xdr:cNvSpPr txBox="1"/>
      </xdr:nvSpPr>
      <xdr:spPr>
        <a:xfrm>
          <a:off x="18944736" y="630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15584</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1F1EAC55-E010-4F42-AE81-826B8857D23C}"/>
            </a:ext>
          </a:extLst>
        </xdr:cNvPr>
        <xdr:cNvSpPr txBox="1"/>
      </xdr:nvSpPr>
      <xdr:spPr>
        <a:xfrm>
          <a:off x="18163686" y="632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165039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BFAB7A09-7042-400A-9C52-37F4568F4760}"/>
            </a:ext>
          </a:extLst>
        </xdr:cNvPr>
        <xdr:cNvSpPr txBox="1"/>
      </xdr:nvSpPr>
      <xdr:spPr>
        <a:xfrm>
          <a:off x="17354061" y="631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170199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6101501C-93D0-4F15-B2CE-7F4EF7D5D7AA}"/>
            </a:ext>
          </a:extLst>
        </xdr:cNvPr>
        <xdr:cNvSpPr txBox="1"/>
      </xdr:nvSpPr>
      <xdr:spPr>
        <a:xfrm>
          <a:off x="16563486" y="631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167399</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BFA7D0CE-9E5C-4708-90D4-AC5723641D0C}"/>
            </a:ext>
          </a:extLst>
        </xdr:cNvPr>
        <xdr:cNvSpPr txBox="1"/>
      </xdr:nvSpPr>
      <xdr:spPr>
        <a:xfrm>
          <a:off x="18944736" y="59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99766</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E5AD4C2D-8716-456B-AE65-EA50A207F6C7}"/>
            </a:ext>
          </a:extLst>
        </xdr:cNvPr>
        <xdr:cNvSpPr txBox="1"/>
      </xdr:nvSpPr>
      <xdr:spPr>
        <a:xfrm>
          <a:off x="18163686" y="593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94394</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664FEEA6-7A28-43E5-93A0-C62249B1E7A3}"/>
            </a:ext>
          </a:extLst>
        </xdr:cNvPr>
        <xdr:cNvSpPr txBox="1"/>
      </xdr:nvSpPr>
      <xdr:spPr>
        <a:xfrm>
          <a:off x="17354061" y="592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90721</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171CED11-B3CA-4670-8BE3-E4FC92A479D3}"/>
            </a:ext>
          </a:extLst>
        </xdr:cNvPr>
        <xdr:cNvSpPr txBox="1"/>
      </xdr:nvSpPr>
      <xdr:spPr>
        <a:xfrm>
          <a:off x="16563486" y="591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0621A984-26EA-4D33-B753-28116EA03369}"/>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05C2D196-2A36-4B7A-83E9-6B65FF1A28D9}"/>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D4E92049-2970-49F4-8A8C-B31AADD0B18B}"/>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85FEAADD-243A-4F21-8219-5BDBA4CE7F00}"/>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61BF1465-3925-4E1C-8D09-436B6C2B3104}"/>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692DEE50-196E-496C-A154-45C4E0B6923F}"/>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A1B49A8D-3206-4F70-9981-5EB1982D7BEC}"/>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F2A947BB-2279-4646-87ED-04DA8406FB7B}"/>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4C33708E-6D82-4377-8D1E-E8AA3BB6F028}"/>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DFB719E7-3680-49E1-91E9-EC0503C75B7F}"/>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7E8D8E36-3691-420D-825E-A66FD66EC145}"/>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7D006D1A-6493-4B34-BBD8-B6FDAE272DE2}"/>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F84776F0-7A0C-47A0-8C43-3E279F25C38E}"/>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F4FA013D-4B6E-40D9-AD6D-B40E73FA1EF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D724A9FB-9E26-432E-8C70-799BE8A0DB62}"/>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02E3D6BA-D02F-4529-AD8D-B2C59C36DF2F}"/>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8289528B-9970-4456-923F-5DFDA664C216}"/>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2252748A-13DF-485A-BB6E-FE43CAB0A740}"/>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73C02083-56E9-494E-9D67-1906FACC4041}"/>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35CA0EA2-AF7F-4B95-A857-13BFAD4DBEAC}"/>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C3E5E61F-21E1-4385-BEA0-0CCD49C88326}"/>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BB8B9551-88C7-4A2C-8461-848DC2692B61}"/>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8633407D-19CB-446D-A887-5D1EBD836A70}"/>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61134A57-AB35-462E-A6B0-FD22CBA8955B}"/>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242D6475-20A3-4E9A-934A-54DA6552B9DE}"/>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6DBE4D21-24D5-4F92-8EAA-2E1820ADC24C}"/>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64</xdr:row>
      <xdr:rowOff>9797</xdr:rowOff>
    </xdr:to>
    <xdr:cxnSp macro="">
      <xdr:nvCxnSpPr>
        <xdr:cNvPr id="637" name="直線コネクタ 636">
          <a:extLst>
            <a:ext uri="{FF2B5EF4-FFF2-40B4-BE49-F238E27FC236}">
              <a16:creationId xmlns:a16="http://schemas.microsoft.com/office/drawing/2014/main" id="{B50D46CF-273F-4840-B97C-800295BDD989}"/>
            </a:ext>
          </a:extLst>
        </xdr:cNvPr>
        <xdr:cNvCxnSpPr/>
      </xdr:nvCxnSpPr>
      <xdr:spPr>
        <a:xfrm flipV="1">
          <a:off x="14696439" y="9067619"/>
          <a:ext cx="0" cy="1302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13624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3D8ED112-349F-4478-9600-E7961EC71AA5}"/>
            </a:ext>
          </a:extLst>
        </xdr:cNvPr>
        <xdr:cNvSpPr txBox="1"/>
      </xdr:nvSpPr>
      <xdr:spPr>
        <a:xfrm>
          <a:off x="14735175" y="1037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xdr:rowOff>
    </xdr:from>
    <xdr:to>
      <xdr:col>86</xdr:col>
      <xdr:colOff>25400</xdr:colOff>
      <xdr:row>64</xdr:row>
      <xdr:rowOff>9797</xdr:rowOff>
    </xdr:to>
    <xdr:cxnSp macro="">
      <xdr:nvCxnSpPr>
        <xdr:cNvPr id="639" name="直線コネクタ 638">
          <a:extLst>
            <a:ext uri="{FF2B5EF4-FFF2-40B4-BE49-F238E27FC236}">
              <a16:creationId xmlns:a16="http://schemas.microsoft.com/office/drawing/2014/main" id="{FD86135E-A163-4968-BF66-13126B1A7684}"/>
            </a:ext>
          </a:extLst>
        </xdr:cNvPr>
        <xdr:cNvCxnSpPr/>
      </xdr:nvCxnSpPr>
      <xdr:spPr>
        <a:xfrm>
          <a:off x="14611350" y="103698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24723447-C778-4218-8191-66C5AFE287B1}"/>
            </a:ext>
          </a:extLst>
        </xdr:cNvPr>
        <xdr:cNvSpPr txBox="1"/>
      </xdr:nvSpPr>
      <xdr:spPr>
        <a:xfrm>
          <a:off x="14735175" y="885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641" name="直線コネクタ 640">
          <a:extLst>
            <a:ext uri="{FF2B5EF4-FFF2-40B4-BE49-F238E27FC236}">
              <a16:creationId xmlns:a16="http://schemas.microsoft.com/office/drawing/2014/main" id="{477293EE-47E1-4DA9-8641-C2E4DB59FE31}"/>
            </a:ext>
          </a:extLst>
        </xdr:cNvPr>
        <xdr:cNvCxnSpPr/>
      </xdr:nvCxnSpPr>
      <xdr:spPr>
        <a:xfrm>
          <a:off x="14611350" y="90676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103976</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C036DDF2-3E12-4DD4-92D5-55B26A078BB2}"/>
            </a:ext>
          </a:extLst>
        </xdr:cNvPr>
        <xdr:cNvSpPr txBox="1"/>
      </xdr:nvSpPr>
      <xdr:spPr>
        <a:xfrm>
          <a:off x="14735175" y="9498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125549</xdr:rowOff>
    </xdr:from>
    <xdr:to>
      <xdr:col>85</xdr:col>
      <xdr:colOff>177800</xdr:colOff>
      <xdr:row>59</xdr:row>
      <xdr:rowOff>55699</xdr:rowOff>
    </xdr:to>
    <xdr:sp macro="" textlink="">
      <xdr:nvSpPr>
        <xdr:cNvPr id="643" name="フローチャート: 判断 642">
          <a:extLst>
            <a:ext uri="{FF2B5EF4-FFF2-40B4-BE49-F238E27FC236}">
              <a16:creationId xmlns:a16="http://schemas.microsoft.com/office/drawing/2014/main" id="{8C6BF05F-C598-4ED7-BF56-026E84765583}"/>
            </a:ext>
          </a:extLst>
        </xdr:cNvPr>
        <xdr:cNvSpPr/>
      </xdr:nvSpPr>
      <xdr:spPr>
        <a:xfrm>
          <a:off x="14649450" y="95140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89626</xdr:rowOff>
    </xdr:from>
    <xdr:to>
      <xdr:col>81</xdr:col>
      <xdr:colOff>101600</xdr:colOff>
      <xdr:row>59</xdr:row>
      <xdr:rowOff>19776</xdr:rowOff>
    </xdr:to>
    <xdr:sp macro="" textlink="">
      <xdr:nvSpPr>
        <xdr:cNvPr id="644" name="フローチャート: 判断 643">
          <a:extLst>
            <a:ext uri="{FF2B5EF4-FFF2-40B4-BE49-F238E27FC236}">
              <a16:creationId xmlns:a16="http://schemas.microsoft.com/office/drawing/2014/main" id="{79104B70-21AF-4954-9A12-979FCE2041AE}"/>
            </a:ext>
          </a:extLst>
        </xdr:cNvPr>
        <xdr:cNvSpPr/>
      </xdr:nvSpPr>
      <xdr:spPr>
        <a:xfrm>
          <a:off x="13887450" y="947810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63500</xdr:rowOff>
    </xdr:from>
    <xdr:to>
      <xdr:col>76</xdr:col>
      <xdr:colOff>165100</xdr:colOff>
      <xdr:row>58</xdr:row>
      <xdr:rowOff>165100</xdr:rowOff>
    </xdr:to>
    <xdr:sp macro="" textlink="">
      <xdr:nvSpPr>
        <xdr:cNvPr id="645" name="フローチャート: 判断 644">
          <a:extLst>
            <a:ext uri="{FF2B5EF4-FFF2-40B4-BE49-F238E27FC236}">
              <a16:creationId xmlns:a16="http://schemas.microsoft.com/office/drawing/2014/main" id="{3801C8B3-937B-49B4-8186-9E435E833916}"/>
            </a:ext>
          </a:extLst>
        </xdr:cNvPr>
        <xdr:cNvSpPr/>
      </xdr:nvSpPr>
      <xdr:spPr>
        <a:xfrm>
          <a:off x="13096875" y="94583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46" name="フローチャート: 判断 645">
          <a:extLst>
            <a:ext uri="{FF2B5EF4-FFF2-40B4-BE49-F238E27FC236}">
              <a16:creationId xmlns:a16="http://schemas.microsoft.com/office/drawing/2014/main" id="{76F02756-65BC-487E-B97D-6341ACE2D7F8}"/>
            </a:ext>
          </a:extLst>
        </xdr:cNvPr>
        <xdr:cNvSpPr/>
      </xdr:nvSpPr>
      <xdr:spPr>
        <a:xfrm>
          <a:off x="12296775" y="936987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123916</xdr:rowOff>
    </xdr:from>
    <xdr:to>
      <xdr:col>67</xdr:col>
      <xdr:colOff>101600</xdr:colOff>
      <xdr:row>58</xdr:row>
      <xdr:rowOff>54066</xdr:rowOff>
    </xdr:to>
    <xdr:sp macro="" textlink="">
      <xdr:nvSpPr>
        <xdr:cNvPr id="647" name="フローチャート: 判断 646">
          <a:extLst>
            <a:ext uri="{FF2B5EF4-FFF2-40B4-BE49-F238E27FC236}">
              <a16:creationId xmlns:a16="http://schemas.microsoft.com/office/drawing/2014/main" id="{8C714F88-F842-4995-A81F-E614857CEBE3}"/>
            </a:ext>
          </a:extLst>
        </xdr:cNvPr>
        <xdr:cNvSpPr/>
      </xdr:nvSpPr>
      <xdr:spPr>
        <a:xfrm>
          <a:off x="11487150" y="9350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F8771FE-B77A-45EB-A04B-8308B1324BE0}"/>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0161DB7-9A5D-41EB-9A96-DD7C22062C62}"/>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C7DD6AF-17CF-4D09-BD83-F96527FB79B1}"/>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466AB1F-0B5F-4EE0-AD13-E946EDBDFC4B}"/>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7F78A650-76DA-4D29-A8EB-C374055FC134}"/>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653" name="楕円 652">
          <a:extLst>
            <a:ext uri="{FF2B5EF4-FFF2-40B4-BE49-F238E27FC236}">
              <a16:creationId xmlns:a16="http://schemas.microsoft.com/office/drawing/2014/main" id="{7FD99115-36FE-4C0E-9C9B-3C0B98A1E291}"/>
            </a:ext>
          </a:extLst>
        </xdr:cNvPr>
        <xdr:cNvSpPr/>
      </xdr:nvSpPr>
      <xdr:spPr>
        <a:xfrm>
          <a:off x="14649450" y="937314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163121</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29899ED-27A3-4515-965C-DE8447D64707}"/>
            </a:ext>
          </a:extLst>
        </xdr:cNvPr>
        <xdr:cNvSpPr txBox="1"/>
      </xdr:nvSpPr>
      <xdr:spPr>
        <a:xfrm>
          <a:off x="14735175" y="922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81462</xdr:rowOff>
    </xdr:from>
    <xdr:to>
      <xdr:col>81</xdr:col>
      <xdr:colOff>101600</xdr:colOff>
      <xdr:row>58</xdr:row>
      <xdr:rowOff>11612</xdr:rowOff>
    </xdr:to>
    <xdr:sp macro="" textlink="">
      <xdr:nvSpPr>
        <xdr:cNvPr id="655" name="楕円 654">
          <a:extLst>
            <a:ext uri="{FF2B5EF4-FFF2-40B4-BE49-F238E27FC236}">
              <a16:creationId xmlns:a16="http://schemas.microsoft.com/office/drawing/2014/main" id="{DE57F302-98C1-4B93-A3AC-03726AFDE170}"/>
            </a:ext>
          </a:extLst>
        </xdr:cNvPr>
        <xdr:cNvSpPr/>
      </xdr:nvSpPr>
      <xdr:spPr>
        <a:xfrm>
          <a:off x="13887450" y="931436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132262</xdr:rowOff>
    </xdr:from>
    <xdr:to>
      <xdr:col>85</xdr:col>
      <xdr:colOff>127000</xdr:colOff>
      <xdr:row>58</xdr:row>
      <xdr:rowOff>19594</xdr:rowOff>
    </xdr:to>
    <xdr:cxnSp macro="">
      <xdr:nvCxnSpPr>
        <xdr:cNvPr id="656" name="直線コネクタ 655">
          <a:extLst>
            <a:ext uri="{FF2B5EF4-FFF2-40B4-BE49-F238E27FC236}">
              <a16:creationId xmlns:a16="http://schemas.microsoft.com/office/drawing/2014/main" id="{BCFE5FA9-8132-4189-82A3-59C64ABDAB6A}"/>
            </a:ext>
          </a:extLst>
        </xdr:cNvPr>
        <xdr:cNvCxnSpPr/>
      </xdr:nvCxnSpPr>
      <xdr:spPr>
        <a:xfrm>
          <a:off x="13935075" y="9361987"/>
          <a:ext cx="762000" cy="4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xdr:rowOff>
    </xdr:from>
    <xdr:to>
      <xdr:col>76</xdr:col>
      <xdr:colOff>165100</xdr:colOff>
      <xdr:row>57</xdr:row>
      <xdr:rowOff>117747</xdr:rowOff>
    </xdr:to>
    <xdr:sp macro="" textlink="">
      <xdr:nvSpPr>
        <xdr:cNvPr id="657" name="楕円 656">
          <a:extLst>
            <a:ext uri="{FF2B5EF4-FFF2-40B4-BE49-F238E27FC236}">
              <a16:creationId xmlns:a16="http://schemas.microsoft.com/office/drawing/2014/main" id="{85B43693-0B63-47FC-A71D-9510DB69BDCA}"/>
            </a:ext>
          </a:extLst>
        </xdr:cNvPr>
        <xdr:cNvSpPr/>
      </xdr:nvSpPr>
      <xdr:spPr>
        <a:xfrm>
          <a:off x="13096875" y="924587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66947</xdr:rowOff>
    </xdr:from>
    <xdr:to>
      <xdr:col>81</xdr:col>
      <xdr:colOff>50800</xdr:colOff>
      <xdr:row>57</xdr:row>
      <xdr:rowOff>132262</xdr:rowOff>
    </xdr:to>
    <xdr:cxnSp macro="">
      <xdr:nvCxnSpPr>
        <xdr:cNvPr id="658" name="直線コネクタ 657">
          <a:extLst>
            <a:ext uri="{FF2B5EF4-FFF2-40B4-BE49-F238E27FC236}">
              <a16:creationId xmlns:a16="http://schemas.microsoft.com/office/drawing/2014/main" id="{BF157B3E-066C-4055-BEA6-90D94694A5DF}"/>
            </a:ext>
          </a:extLst>
        </xdr:cNvPr>
        <xdr:cNvCxnSpPr/>
      </xdr:nvCxnSpPr>
      <xdr:spPr>
        <a:xfrm>
          <a:off x="13144500" y="9293497"/>
          <a:ext cx="790575" cy="6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122283</xdr:rowOff>
    </xdr:from>
    <xdr:to>
      <xdr:col>72</xdr:col>
      <xdr:colOff>38100</xdr:colOff>
      <xdr:row>57</xdr:row>
      <xdr:rowOff>52433</xdr:rowOff>
    </xdr:to>
    <xdr:sp macro="" textlink="">
      <xdr:nvSpPr>
        <xdr:cNvPr id="659" name="楕円 658">
          <a:extLst>
            <a:ext uri="{FF2B5EF4-FFF2-40B4-BE49-F238E27FC236}">
              <a16:creationId xmlns:a16="http://schemas.microsoft.com/office/drawing/2014/main" id="{8B47CB09-4B57-4E2F-BBBF-36CDDF3F7466}"/>
            </a:ext>
          </a:extLst>
        </xdr:cNvPr>
        <xdr:cNvSpPr/>
      </xdr:nvSpPr>
      <xdr:spPr>
        <a:xfrm>
          <a:off x="12296775" y="919325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1633</xdr:rowOff>
    </xdr:from>
    <xdr:to>
      <xdr:col>76</xdr:col>
      <xdr:colOff>114300</xdr:colOff>
      <xdr:row>57</xdr:row>
      <xdr:rowOff>66947</xdr:rowOff>
    </xdr:to>
    <xdr:cxnSp macro="">
      <xdr:nvCxnSpPr>
        <xdr:cNvPr id="660" name="直線コネクタ 659">
          <a:extLst>
            <a:ext uri="{FF2B5EF4-FFF2-40B4-BE49-F238E27FC236}">
              <a16:creationId xmlns:a16="http://schemas.microsoft.com/office/drawing/2014/main" id="{167A8A4F-BA60-4E28-BA89-D8F33DF94257}"/>
            </a:ext>
          </a:extLst>
        </xdr:cNvPr>
        <xdr:cNvCxnSpPr/>
      </xdr:nvCxnSpPr>
      <xdr:spPr>
        <a:xfrm>
          <a:off x="12344400" y="9231358"/>
          <a:ext cx="8001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56969</xdr:rowOff>
    </xdr:from>
    <xdr:to>
      <xdr:col>67</xdr:col>
      <xdr:colOff>101600</xdr:colOff>
      <xdr:row>56</xdr:row>
      <xdr:rowOff>158569</xdr:rowOff>
    </xdr:to>
    <xdr:sp macro="" textlink="">
      <xdr:nvSpPr>
        <xdr:cNvPr id="661" name="楕円 660">
          <a:extLst>
            <a:ext uri="{FF2B5EF4-FFF2-40B4-BE49-F238E27FC236}">
              <a16:creationId xmlns:a16="http://schemas.microsoft.com/office/drawing/2014/main" id="{F725186C-A6E5-4C23-AA41-B612984B4F67}"/>
            </a:ext>
          </a:extLst>
        </xdr:cNvPr>
        <xdr:cNvSpPr/>
      </xdr:nvSpPr>
      <xdr:spPr>
        <a:xfrm>
          <a:off x="11487150" y="912476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107769</xdr:rowOff>
    </xdr:from>
    <xdr:to>
      <xdr:col>71</xdr:col>
      <xdr:colOff>177800</xdr:colOff>
      <xdr:row>57</xdr:row>
      <xdr:rowOff>1633</xdr:rowOff>
    </xdr:to>
    <xdr:cxnSp macro="">
      <xdr:nvCxnSpPr>
        <xdr:cNvPr id="662" name="直線コネクタ 661">
          <a:extLst>
            <a:ext uri="{FF2B5EF4-FFF2-40B4-BE49-F238E27FC236}">
              <a16:creationId xmlns:a16="http://schemas.microsoft.com/office/drawing/2014/main" id="{D28B1ED6-5462-4112-B4C8-0FFB1E852F9A}"/>
            </a:ext>
          </a:extLst>
        </xdr:cNvPr>
        <xdr:cNvCxnSpPr/>
      </xdr:nvCxnSpPr>
      <xdr:spPr>
        <a:xfrm>
          <a:off x="11534775" y="9172394"/>
          <a:ext cx="809625"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10903</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F133378C-BB65-4379-8658-9D48E7A41760}"/>
            </a:ext>
          </a:extLst>
        </xdr:cNvPr>
        <xdr:cNvSpPr txBox="1"/>
      </xdr:nvSpPr>
      <xdr:spPr>
        <a:xfrm>
          <a:off x="13745219" y="956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156227</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FC15731A-3CCE-452E-BD95-5BFED3C45325}"/>
            </a:ext>
          </a:extLst>
        </xdr:cNvPr>
        <xdr:cNvSpPr txBox="1"/>
      </xdr:nvSpPr>
      <xdr:spPr>
        <a:xfrm>
          <a:off x="1296416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58255</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317226EF-F53D-4A0A-BDF3-6DBC1BEE7F1E}"/>
            </a:ext>
          </a:extLst>
        </xdr:cNvPr>
        <xdr:cNvSpPr txBox="1"/>
      </xdr:nvSpPr>
      <xdr:spPr>
        <a:xfrm>
          <a:off x="121640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45193</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4FBA49A-1AC7-48E9-B8D0-6C2F0B39196E}"/>
            </a:ext>
          </a:extLst>
        </xdr:cNvPr>
        <xdr:cNvSpPr txBox="1"/>
      </xdr:nvSpPr>
      <xdr:spPr>
        <a:xfrm>
          <a:off x="11354444"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28139</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2AD9925C-58B3-4E45-97FC-C2849ACAEF60}"/>
            </a:ext>
          </a:extLst>
        </xdr:cNvPr>
        <xdr:cNvSpPr txBox="1"/>
      </xdr:nvSpPr>
      <xdr:spPr>
        <a:xfrm>
          <a:off x="13745219" y="9099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134274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1FB2AF89-3E49-466D-8E7C-03379BA17BE9}"/>
            </a:ext>
          </a:extLst>
        </xdr:cNvPr>
        <xdr:cNvSpPr txBox="1"/>
      </xdr:nvSpPr>
      <xdr:spPr>
        <a:xfrm>
          <a:off x="12964169" y="9040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68960</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5230A999-352B-43BF-916F-F67731EBA86B}"/>
            </a:ext>
          </a:extLst>
        </xdr:cNvPr>
        <xdr:cNvSpPr txBox="1"/>
      </xdr:nvSpPr>
      <xdr:spPr>
        <a:xfrm>
          <a:off x="12164069" y="897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3646</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1C53C6A2-C61C-4610-B469-F79079E8E369}"/>
            </a:ext>
          </a:extLst>
        </xdr:cNvPr>
        <xdr:cNvSpPr txBox="1"/>
      </xdr:nvSpPr>
      <xdr:spPr>
        <a:xfrm>
          <a:off x="11354444" y="8912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745D6BC7-14B2-4E32-BA1F-3ABEF0EA8156}"/>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BCE20C1D-D365-4F5F-9C47-F018F37BB484}"/>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52206372-BF8E-42EB-A1D0-DBEDF73C40C3}"/>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966DE24-8B85-4977-B987-3FD93EB8697A}"/>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AE8AFB9D-A374-4B1C-9B96-2212E2F7E095}"/>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FA8DEEC0-93A7-46BF-9859-2E5CA282FB1C}"/>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FA083049-2D54-4022-8426-D441449C7F21}"/>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7E776CE2-96F7-42FD-9C08-080992250319}"/>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2E24F15C-4279-4F1A-B75B-A50E4C996E75}"/>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F0516D52-557E-4625-A547-9A9C07B0FE85}"/>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0E73BC9F-AF29-4947-AD99-A4D90850434D}"/>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5FE8DF63-BE4A-464A-A0B1-34C08FC5F710}"/>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67856EB3-1FBE-4548-9A12-C8B82670BC1E}"/>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CA2F8BB9-77AF-4B40-B850-13EDEB51A860}"/>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E72394D2-7C28-458E-AE21-69759B2B41CB}"/>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AE39C983-FFFC-40FE-B9F9-5CE546A7BC2E}"/>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4A39D9AB-58AC-42DC-BCFB-BD426F4A7427}"/>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8C05BF45-DA20-4D81-A66A-1413ECD9D9E9}"/>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1005D5DE-186B-4879-8C2D-8689B59C6DDF}"/>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B4A28D2F-FCB2-4AC7-9B6B-1784EAB17A85}"/>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F1D4B478-4877-4210-A2A8-5F92F1B70FE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4AF5C3B7-C99B-4286-8D0A-20C39286177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4F925794-2315-4DFF-A425-BDBD1BC81FDA}"/>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07070C92-345F-4A5C-9546-CCCE4D11D3E2}"/>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512B77FF-9365-49D9-9B05-8143E87B25E0}"/>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67F8FFEA-5067-4CF8-AEA3-57ECC5B55504}"/>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C3D832B9-B794-4598-9791-5F09F1050B8D}"/>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FB34B741-57C5-4037-BE52-265A27250B1A}"/>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313B98D4-7CE2-4B15-8EA2-A6F805CD82EA}"/>
            </a:ext>
          </a:extLst>
        </xdr:cNvPr>
        <xdr:cNvSpPr txBox="1"/>
      </xdr:nvSpPr>
      <xdr:spPr>
        <a:xfrm>
          <a:off x="19992975" y="9874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700" name="フローチャート: 判断 699">
          <a:extLst>
            <a:ext uri="{FF2B5EF4-FFF2-40B4-BE49-F238E27FC236}">
              <a16:creationId xmlns:a16="http://schemas.microsoft.com/office/drawing/2014/main" id="{3D8C8E88-79A8-4892-8A33-B501D6E05702}"/>
            </a:ext>
          </a:extLst>
        </xdr:cNvPr>
        <xdr:cNvSpPr/>
      </xdr:nvSpPr>
      <xdr:spPr>
        <a:xfrm>
          <a:off x="19897725" y="98869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1FFC46FF-15EA-4C11-9980-EE99D070DE48}"/>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E33C28D1-0FC5-4253-9BE3-BA131CED948E}"/>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ABB9BB1D-B767-4BB6-BA10-5852A7B8060C}"/>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139700</xdr:rowOff>
    </xdr:from>
    <xdr:to>
      <xdr:col>98</xdr:col>
      <xdr:colOff>38100</xdr:colOff>
      <xdr:row>61</xdr:row>
      <xdr:rowOff>69850</xdr:rowOff>
    </xdr:to>
    <xdr:sp macro="" textlink="">
      <xdr:nvSpPr>
        <xdr:cNvPr id="704" name="フローチャート: 判断 703">
          <a:extLst>
            <a:ext uri="{FF2B5EF4-FFF2-40B4-BE49-F238E27FC236}">
              <a16:creationId xmlns:a16="http://schemas.microsoft.com/office/drawing/2014/main" id="{0952CAE8-EBA4-452D-808B-15EC927BAA87}"/>
            </a:ext>
          </a:extLst>
        </xdr:cNvPr>
        <xdr:cNvSpPr/>
      </xdr:nvSpPr>
      <xdr:spPr>
        <a:xfrm>
          <a:off x="167544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33B1591-BD55-46EC-9092-0145AD935F49}"/>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A4C8B370-18C6-4804-B1AD-FA1FD50B5342}"/>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8606CDF3-CB51-44AF-91CB-2DE0612BDFB0}"/>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FD6DE568-8692-4593-A45A-B6A676CC801F}"/>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91877AB-627B-4157-9C68-D22AC576A244}"/>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710" name="楕円 709">
          <a:extLst>
            <a:ext uri="{FF2B5EF4-FFF2-40B4-BE49-F238E27FC236}">
              <a16:creationId xmlns:a16="http://schemas.microsoft.com/office/drawing/2014/main" id="{D33CBA85-22CF-4C5E-84DC-0C424D853ECF}"/>
            </a:ext>
          </a:extLst>
        </xdr:cNvPr>
        <xdr:cNvSpPr/>
      </xdr:nvSpPr>
      <xdr:spPr>
        <a:xfrm>
          <a:off x="19897725"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86377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808CA0DC-8F5E-4D98-AD33-8C03D9685AB6}"/>
            </a:ext>
          </a:extLst>
        </xdr:cNvPr>
        <xdr:cNvSpPr txBox="1"/>
      </xdr:nvSpPr>
      <xdr:spPr>
        <a:xfrm>
          <a:off x="19992975"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712" name="楕円 711">
          <a:extLst>
            <a:ext uri="{FF2B5EF4-FFF2-40B4-BE49-F238E27FC236}">
              <a16:creationId xmlns:a16="http://schemas.microsoft.com/office/drawing/2014/main" id="{8F6E2A27-6C00-4043-A74E-67329F315286}"/>
            </a:ext>
          </a:extLst>
        </xdr:cNvPr>
        <xdr:cNvSpPr/>
      </xdr:nvSpPr>
      <xdr:spPr>
        <a:xfrm>
          <a:off x="19154775" y="9782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114300</xdr:rowOff>
    </xdr:from>
    <xdr:to>
      <xdr:col>116</xdr:col>
      <xdr:colOff>63500</xdr:colOff>
      <xdr:row>60</xdr:row>
      <xdr:rowOff>114300</xdr:rowOff>
    </xdr:to>
    <xdr:cxnSp macro="">
      <xdr:nvCxnSpPr>
        <xdr:cNvPr id="713" name="直線コネクタ 712">
          <a:extLst>
            <a:ext uri="{FF2B5EF4-FFF2-40B4-BE49-F238E27FC236}">
              <a16:creationId xmlns:a16="http://schemas.microsoft.com/office/drawing/2014/main" id="{CCC6191A-B235-4457-BE37-248F06E07F95}"/>
            </a:ext>
          </a:extLst>
        </xdr:cNvPr>
        <xdr:cNvCxnSpPr/>
      </xdr:nvCxnSpPr>
      <xdr:spPr>
        <a:xfrm>
          <a:off x="19202400" y="982980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714" name="楕円 713">
          <a:extLst>
            <a:ext uri="{FF2B5EF4-FFF2-40B4-BE49-F238E27FC236}">
              <a16:creationId xmlns:a16="http://schemas.microsoft.com/office/drawing/2014/main" id="{11D2EC90-A510-4546-B58D-8C12D48F6276}"/>
            </a:ext>
          </a:extLst>
        </xdr:cNvPr>
        <xdr:cNvSpPr/>
      </xdr:nvSpPr>
      <xdr:spPr>
        <a:xfrm>
          <a:off x="18345150" y="9782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114300</xdr:rowOff>
    </xdr:from>
    <xdr:to>
      <xdr:col>111</xdr:col>
      <xdr:colOff>177800</xdr:colOff>
      <xdr:row>60</xdr:row>
      <xdr:rowOff>114300</xdr:rowOff>
    </xdr:to>
    <xdr:cxnSp macro="">
      <xdr:nvCxnSpPr>
        <xdr:cNvPr id="715" name="直線コネクタ 714">
          <a:extLst>
            <a:ext uri="{FF2B5EF4-FFF2-40B4-BE49-F238E27FC236}">
              <a16:creationId xmlns:a16="http://schemas.microsoft.com/office/drawing/2014/main" id="{F63FF016-7CC4-47FF-8CD5-EBAD306DCAC7}"/>
            </a:ext>
          </a:extLst>
        </xdr:cNvPr>
        <xdr:cNvCxnSpPr/>
      </xdr:nvCxnSpPr>
      <xdr:spPr>
        <a:xfrm>
          <a:off x="18392775" y="98298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63500</xdr:rowOff>
    </xdr:from>
    <xdr:to>
      <xdr:col>102</xdr:col>
      <xdr:colOff>165100</xdr:colOff>
      <xdr:row>60</xdr:row>
      <xdr:rowOff>165100</xdr:rowOff>
    </xdr:to>
    <xdr:sp macro="" textlink="">
      <xdr:nvSpPr>
        <xdr:cNvPr id="716" name="楕円 715">
          <a:extLst>
            <a:ext uri="{FF2B5EF4-FFF2-40B4-BE49-F238E27FC236}">
              <a16:creationId xmlns:a16="http://schemas.microsoft.com/office/drawing/2014/main" id="{616F46DE-7AB1-4B4D-9C23-6906390E79B0}"/>
            </a:ext>
          </a:extLst>
        </xdr:cNvPr>
        <xdr:cNvSpPr/>
      </xdr:nvSpPr>
      <xdr:spPr>
        <a:xfrm>
          <a:off x="17554575" y="97821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114300</xdr:rowOff>
    </xdr:to>
    <xdr:cxnSp macro="">
      <xdr:nvCxnSpPr>
        <xdr:cNvPr id="717" name="直線コネクタ 716">
          <a:extLst>
            <a:ext uri="{FF2B5EF4-FFF2-40B4-BE49-F238E27FC236}">
              <a16:creationId xmlns:a16="http://schemas.microsoft.com/office/drawing/2014/main" id="{7488417E-9AA1-4687-AD93-36BC99D421B5}"/>
            </a:ext>
          </a:extLst>
        </xdr:cNvPr>
        <xdr:cNvCxnSpPr/>
      </xdr:nvCxnSpPr>
      <xdr:spPr>
        <a:xfrm>
          <a:off x="17602200" y="98298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63500</xdr:rowOff>
    </xdr:from>
    <xdr:to>
      <xdr:col>98</xdr:col>
      <xdr:colOff>38100</xdr:colOff>
      <xdr:row>60</xdr:row>
      <xdr:rowOff>165100</xdr:rowOff>
    </xdr:to>
    <xdr:sp macro="" textlink="">
      <xdr:nvSpPr>
        <xdr:cNvPr id="718" name="楕円 717">
          <a:extLst>
            <a:ext uri="{FF2B5EF4-FFF2-40B4-BE49-F238E27FC236}">
              <a16:creationId xmlns:a16="http://schemas.microsoft.com/office/drawing/2014/main" id="{D40A3799-97E6-4AFA-A707-5E513981F675}"/>
            </a:ext>
          </a:extLst>
        </xdr:cNvPr>
        <xdr:cNvSpPr/>
      </xdr:nvSpPr>
      <xdr:spPr>
        <a:xfrm>
          <a:off x="16754475" y="97821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114300</xdr:rowOff>
    </xdr:from>
    <xdr:to>
      <xdr:col>102</xdr:col>
      <xdr:colOff>114300</xdr:colOff>
      <xdr:row>60</xdr:row>
      <xdr:rowOff>114300</xdr:rowOff>
    </xdr:to>
    <xdr:cxnSp macro="">
      <xdr:nvCxnSpPr>
        <xdr:cNvPr id="719" name="直線コネクタ 718">
          <a:extLst>
            <a:ext uri="{FF2B5EF4-FFF2-40B4-BE49-F238E27FC236}">
              <a16:creationId xmlns:a16="http://schemas.microsoft.com/office/drawing/2014/main" id="{24350910-07BD-48FF-83F4-F553CCE51F6C}"/>
            </a:ext>
          </a:extLst>
        </xdr:cNvPr>
        <xdr:cNvCxnSpPr/>
      </xdr:nvCxnSpPr>
      <xdr:spPr>
        <a:xfrm>
          <a:off x="16802100" y="9829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60977</xdr:rowOff>
    </xdr:from>
    <xdr:ext cx="469744" cy="259045"/>
    <xdr:sp macro="" textlink="">
      <xdr:nvSpPr>
        <xdr:cNvPr id="720" name="n_1aveValue【保健センター・保健所】&#10;一人当たり面積">
          <a:extLst>
            <a:ext uri="{FF2B5EF4-FFF2-40B4-BE49-F238E27FC236}">
              <a16:creationId xmlns:a16="http://schemas.microsoft.com/office/drawing/2014/main" id="{64F316ED-F182-4367-886B-7D7903EB29FF}"/>
            </a:ext>
          </a:extLst>
        </xdr:cNvPr>
        <xdr:cNvSpPr txBox="1"/>
      </xdr:nvSpPr>
      <xdr:spPr>
        <a:xfrm>
          <a:off x="189834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60977</xdr:rowOff>
    </xdr:from>
    <xdr:ext cx="469744" cy="259045"/>
    <xdr:sp macro="" textlink="">
      <xdr:nvSpPr>
        <xdr:cNvPr id="721" name="n_2aveValue【保健センター・保健所】&#10;一人当たり面積">
          <a:extLst>
            <a:ext uri="{FF2B5EF4-FFF2-40B4-BE49-F238E27FC236}">
              <a16:creationId xmlns:a16="http://schemas.microsoft.com/office/drawing/2014/main" id="{7D222754-543C-4097-8327-A207D8995006}"/>
            </a:ext>
          </a:extLst>
        </xdr:cNvPr>
        <xdr:cNvSpPr txBox="1"/>
      </xdr:nvSpPr>
      <xdr:spPr>
        <a:xfrm>
          <a:off x="181833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60977</xdr:rowOff>
    </xdr:from>
    <xdr:ext cx="469744" cy="259045"/>
    <xdr:sp macro="" textlink="">
      <xdr:nvSpPr>
        <xdr:cNvPr id="722" name="n_3aveValue【保健センター・保健所】&#10;一人当たり面積">
          <a:extLst>
            <a:ext uri="{FF2B5EF4-FFF2-40B4-BE49-F238E27FC236}">
              <a16:creationId xmlns:a16="http://schemas.microsoft.com/office/drawing/2014/main" id="{D68EB89D-7568-4F20-87DA-8645D600FB80}"/>
            </a:ext>
          </a:extLst>
        </xdr:cNvPr>
        <xdr:cNvSpPr txBox="1"/>
      </xdr:nvSpPr>
      <xdr:spPr>
        <a:xfrm>
          <a:off x="17383202"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60977</xdr:rowOff>
    </xdr:from>
    <xdr:ext cx="469744" cy="259045"/>
    <xdr:sp macro="" textlink="">
      <xdr:nvSpPr>
        <xdr:cNvPr id="723" name="n_4aveValue【保健センター・保健所】&#10;一人当たり面積">
          <a:extLst>
            <a:ext uri="{FF2B5EF4-FFF2-40B4-BE49-F238E27FC236}">
              <a16:creationId xmlns:a16="http://schemas.microsoft.com/office/drawing/2014/main" id="{282CE769-7674-4B61-BCFA-6F4256521AE9}"/>
            </a:ext>
          </a:extLst>
        </xdr:cNvPr>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10177</xdr:rowOff>
    </xdr:from>
    <xdr:ext cx="469744" cy="259045"/>
    <xdr:sp macro="" textlink="">
      <xdr:nvSpPr>
        <xdr:cNvPr id="724" name="n_1mainValue【保健センター・保健所】&#10;一人当たり面積">
          <a:extLst>
            <a:ext uri="{FF2B5EF4-FFF2-40B4-BE49-F238E27FC236}">
              <a16:creationId xmlns:a16="http://schemas.microsoft.com/office/drawing/2014/main" id="{F1930E70-75B7-4B7D-9297-E330DFE06E06}"/>
            </a:ext>
          </a:extLst>
        </xdr:cNvPr>
        <xdr:cNvSpPr txBox="1"/>
      </xdr:nvSpPr>
      <xdr:spPr>
        <a:xfrm>
          <a:off x="189834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725" name="n_2mainValue【保健センター・保健所】&#10;一人当たり面積">
          <a:extLst>
            <a:ext uri="{FF2B5EF4-FFF2-40B4-BE49-F238E27FC236}">
              <a16:creationId xmlns:a16="http://schemas.microsoft.com/office/drawing/2014/main" id="{F42FE856-C01E-440A-8D9D-51F63B927C76}"/>
            </a:ext>
          </a:extLst>
        </xdr:cNvPr>
        <xdr:cNvSpPr txBox="1"/>
      </xdr:nvSpPr>
      <xdr:spPr>
        <a:xfrm>
          <a:off x="181833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10177</xdr:rowOff>
    </xdr:from>
    <xdr:ext cx="469744" cy="259045"/>
    <xdr:sp macro="" textlink="">
      <xdr:nvSpPr>
        <xdr:cNvPr id="726" name="n_3mainValue【保健センター・保健所】&#10;一人当たり面積">
          <a:extLst>
            <a:ext uri="{FF2B5EF4-FFF2-40B4-BE49-F238E27FC236}">
              <a16:creationId xmlns:a16="http://schemas.microsoft.com/office/drawing/2014/main" id="{CF211342-F3E6-4E60-9908-BB88AAFB9289}"/>
            </a:ext>
          </a:extLst>
        </xdr:cNvPr>
        <xdr:cNvSpPr txBox="1"/>
      </xdr:nvSpPr>
      <xdr:spPr>
        <a:xfrm>
          <a:off x="17383202"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27" name="n_4mainValue【保健センター・保健所】&#10;一人当たり面積">
          <a:extLst>
            <a:ext uri="{FF2B5EF4-FFF2-40B4-BE49-F238E27FC236}">
              <a16:creationId xmlns:a16="http://schemas.microsoft.com/office/drawing/2014/main" id="{C46850D2-0954-491F-84FE-E0A6CA063388}"/>
            </a:ext>
          </a:extLst>
        </xdr:cNvPr>
        <xdr:cNvSpPr txBox="1"/>
      </xdr:nvSpPr>
      <xdr:spPr>
        <a:xfrm>
          <a:off x="16592627"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742688BC-C15D-4138-9F20-FC871EE4E85D}"/>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7D142E97-BC66-4182-AE85-2EE5F677B3B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2F4A0DD6-F648-4982-B50A-CEA045A8D6CF}"/>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F65789A3-2E76-4239-A313-E7F0DE826B7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ACA16544-9B1E-47BE-B821-4C91213F39B9}"/>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FE06BBBD-A8B3-431E-B426-E29A9587F396}"/>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7407668E-82BA-4DD2-B91E-67A05931AC0C}"/>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4BFB668E-3CEB-41C4-BDB6-F694240CAFB6}"/>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AC8DCF45-9CC0-4893-8C8D-9C89ABA4892C}"/>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A10E9E8C-E8C3-47C9-BA19-4F8D173ED202}"/>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C8433E85-BD15-4E57-91BB-182E7E35A050}"/>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843FD974-7D05-4688-AB4E-6F9FB2E29C67}"/>
            </a:ext>
          </a:extLst>
        </xdr:cNvPr>
        <xdr:cNvCxnSpPr/>
      </xdr:nvCxnSpPr>
      <xdr:spPr>
        <a:xfrm>
          <a:off x="11210925" y="140398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40" name="テキスト ボックス 739">
          <a:extLst>
            <a:ext uri="{FF2B5EF4-FFF2-40B4-BE49-F238E27FC236}">
              <a16:creationId xmlns:a16="http://schemas.microsoft.com/office/drawing/2014/main" id="{5E7C1D46-A104-41B0-9D80-75D67DF23ACA}"/>
            </a:ext>
          </a:extLst>
        </xdr:cNvPr>
        <xdr:cNvSpPr txBox="1"/>
      </xdr:nvSpPr>
      <xdr:spPr>
        <a:xfrm>
          <a:off x="10845966"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89A6D7A9-25D7-473F-8378-7B24C512450C}"/>
            </a:ext>
          </a:extLst>
        </xdr:cNvPr>
        <xdr:cNvCxnSpPr/>
      </xdr:nvCxnSpPr>
      <xdr:spPr>
        <a:xfrm>
          <a:off x="11210925" y="13677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3C1784C9-606C-441F-AE98-61697EA773FC}"/>
            </a:ext>
          </a:extLst>
        </xdr:cNvPr>
        <xdr:cNvSpPr txBox="1"/>
      </xdr:nvSpPr>
      <xdr:spPr>
        <a:xfrm>
          <a:off x="10845966"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BC2DA630-13A7-457F-8F92-02E0F2E6295D}"/>
            </a:ext>
          </a:extLst>
        </xdr:cNvPr>
        <xdr:cNvCxnSpPr/>
      </xdr:nvCxnSpPr>
      <xdr:spPr>
        <a:xfrm>
          <a:off x="11210925" y="1331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A1C62D73-C182-4BB1-82CE-D2BCFDF9C205}"/>
            </a:ext>
          </a:extLst>
        </xdr:cNvPr>
        <xdr:cNvSpPr txBox="1"/>
      </xdr:nvSpPr>
      <xdr:spPr>
        <a:xfrm>
          <a:off x="10845966"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DE175583-E572-4CAA-B489-D91ED0FA8CAB}"/>
            </a:ext>
          </a:extLst>
        </xdr:cNvPr>
        <xdr:cNvCxnSpPr/>
      </xdr:nvCxnSpPr>
      <xdr:spPr>
        <a:xfrm>
          <a:off x="11210925" y="12954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CA29DC99-C199-4DA6-83C9-ED882C87F7FD}"/>
            </a:ext>
          </a:extLst>
        </xdr:cNvPr>
        <xdr:cNvSpPr txBox="1"/>
      </xdr:nvSpPr>
      <xdr:spPr>
        <a:xfrm>
          <a:off x="10845966"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419C9513-D919-4C7A-9711-87D89BB232F2}"/>
            </a:ext>
          </a:extLst>
        </xdr:cNvPr>
        <xdr:cNvCxnSpPr/>
      </xdr:nvCxnSpPr>
      <xdr:spPr>
        <a:xfrm>
          <a:off x="11210925" y="12601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6B0D8DFA-8F2E-41CA-A414-49E486F14DBC}"/>
            </a:ext>
          </a:extLst>
        </xdr:cNvPr>
        <xdr:cNvSpPr txBox="1"/>
      </xdr:nvSpPr>
      <xdr:spPr>
        <a:xfrm>
          <a:off x="10845966"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3DA534B3-534E-4221-B4B6-F84B75D4243D}"/>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50" name="テキスト ボックス 749">
          <a:extLst>
            <a:ext uri="{FF2B5EF4-FFF2-40B4-BE49-F238E27FC236}">
              <a16:creationId xmlns:a16="http://schemas.microsoft.com/office/drawing/2014/main" id="{08F7BC00-E828-45B2-A6F0-C5BC7F1414A7}"/>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EEE01A6C-EB08-4EAA-A4A3-75DB27679016}"/>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7620</xdr:rowOff>
    </xdr:from>
    <xdr:to>
      <xdr:col>85</xdr:col>
      <xdr:colOff>126364</xdr:colOff>
      <xdr:row>87</xdr:row>
      <xdr:rowOff>34289</xdr:rowOff>
    </xdr:to>
    <xdr:cxnSp macro="">
      <xdr:nvCxnSpPr>
        <xdr:cNvPr id="752" name="直線コネクタ 751">
          <a:extLst>
            <a:ext uri="{FF2B5EF4-FFF2-40B4-BE49-F238E27FC236}">
              <a16:creationId xmlns:a16="http://schemas.microsoft.com/office/drawing/2014/main" id="{CD4EBEFD-8FFE-4B2D-B486-0BFE6AC985DB}"/>
            </a:ext>
          </a:extLst>
        </xdr:cNvPr>
        <xdr:cNvCxnSpPr/>
      </xdr:nvCxnSpPr>
      <xdr:spPr>
        <a:xfrm flipV="1">
          <a:off x="14696439" y="12802870"/>
          <a:ext cx="0" cy="1315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38116</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1A46BBFC-1FBE-4D77-BF42-26CEFE13A27D}"/>
            </a:ext>
          </a:extLst>
        </xdr:cNvPr>
        <xdr:cNvSpPr txBox="1"/>
      </xdr:nvSpPr>
      <xdr:spPr>
        <a:xfrm>
          <a:off x="14735175"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34289</xdr:rowOff>
    </xdr:from>
    <xdr:to>
      <xdr:col>86</xdr:col>
      <xdr:colOff>25400</xdr:colOff>
      <xdr:row>87</xdr:row>
      <xdr:rowOff>34289</xdr:rowOff>
    </xdr:to>
    <xdr:cxnSp macro="">
      <xdr:nvCxnSpPr>
        <xdr:cNvPr id="754" name="直線コネクタ 753">
          <a:extLst>
            <a:ext uri="{FF2B5EF4-FFF2-40B4-BE49-F238E27FC236}">
              <a16:creationId xmlns:a16="http://schemas.microsoft.com/office/drawing/2014/main" id="{039B7CE5-30BE-488D-AFBB-3F8DBD6D3481}"/>
            </a:ext>
          </a:extLst>
        </xdr:cNvPr>
        <xdr:cNvCxnSpPr/>
      </xdr:nvCxnSpPr>
      <xdr:spPr>
        <a:xfrm>
          <a:off x="14611350" y="141185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125747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26D92A33-4928-46C4-A901-6F582BD5E81E}"/>
            </a:ext>
          </a:extLst>
        </xdr:cNvPr>
        <xdr:cNvSpPr txBox="1"/>
      </xdr:nvSpPr>
      <xdr:spPr>
        <a:xfrm>
          <a:off x="14735175" y="1259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7620</xdr:rowOff>
    </xdr:from>
    <xdr:to>
      <xdr:col>86</xdr:col>
      <xdr:colOff>25400</xdr:colOff>
      <xdr:row>79</xdr:row>
      <xdr:rowOff>7620</xdr:rowOff>
    </xdr:to>
    <xdr:cxnSp macro="">
      <xdr:nvCxnSpPr>
        <xdr:cNvPr id="756" name="直線コネクタ 755">
          <a:extLst>
            <a:ext uri="{FF2B5EF4-FFF2-40B4-BE49-F238E27FC236}">
              <a16:creationId xmlns:a16="http://schemas.microsoft.com/office/drawing/2014/main" id="{7D9ABC05-59F7-4B5F-AF04-3B04A8550A07}"/>
            </a:ext>
          </a:extLst>
        </xdr:cNvPr>
        <xdr:cNvCxnSpPr/>
      </xdr:nvCxnSpPr>
      <xdr:spPr>
        <a:xfrm>
          <a:off x="14611350" y="128028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26688</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363CA02C-2FA8-48FB-B382-5683B44D3817}"/>
            </a:ext>
          </a:extLst>
        </xdr:cNvPr>
        <xdr:cNvSpPr txBox="1"/>
      </xdr:nvSpPr>
      <xdr:spPr>
        <a:xfrm>
          <a:off x="14735175" y="13469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48261</xdr:rowOff>
    </xdr:from>
    <xdr:to>
      <xdr:col>85</xdr:col>
      <xdr:colOff>177800</xdr:colOff>
      <xdr:row>83</xdr:row>
      <xdr:rowOff>149861</xdr:rowOff>
    </xdr:to>
    <xdr:sp macro="" textlink="">
      <xdr:nvSpPr>
        <xdr:cNvPr id="758" name="フローチャート: 判断 757">
          <a:extLst>
            <a:ext uri="{FF2B5EF4-FFF2-40B4-BE49-F238E27FC236}">
              <a16:creationId xmlns:a16="http://schemas.microsoft.com/office/drawing/2014/main" id="{B63D39F8-0672-4D3F-BA26-144AC621B8CF}"/>
            </a:ext>
          </a:extLst>
        </xdr:cNvPr>
        <xdr:cNvSpPr/>
      </xdr:nvSpPr>
      <xdr:spPr>
        <a:xfrm>
          <a:off x="14649450" y="134848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74930</xdr:rowOff>
    </xdr:from>
    <xdr:to>
      <xdr:col>81</xdr:col>
      <xdr:colOff>101600</xdr:colOff>
      <xdr:row>84</xdr:row>
      <xdr:rowOff>5080</xdr:rowOff>
    </xdr:to>
    <xdr:sp macro="" textlink="">
      <xdr:nvSpPr>
        <xdr:cNvPr id="759" name="フローチャート: 判断 758">
          <a:extLst>
            <a:ext uri="{FF2B5EF4-FFF2-40B4-BE49-F238E27FC236}">
              <a16:creationId xmlns:a16="http://schemas.microsoft.com/office/drawing/2014/main" id="{E1D13DE9-E0FA-4E90-B170-A3757FA45560}"/>
            </a:ext>
          </a:extLst>
        </xdr:cNvPr>
        <xdr:cNvSpPr/>
      </xdr:nvSpPr>
      <xdr:spPr>
        <a:xfrm>
          <a:off x="13887450" y="13514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21589</xdr:rowOff>
    </xdr:from>
    <xdr:to>
      <xdr:col>76</xdr:col>
      <xdr:colOff>165100</xdr:colOff>
      <xdr:row>83</xdr:row>
      <xdr:rowOff>123189</xdr:rowOff>
    </xdr:to>
    <xdr:sp macro="" textlink="">
      <xdr:nvSpPr>
        <xdr:cNvPr id="760" name="フローチャート: 判断 759">
          <a:extLst>
            <a:ext uri="{FF2B5EF4-FFF2-40B4-BE49-F238E27FC236}">
              <a16:creationId xmlns:a16="http://schemas.microsoft.com/office/drawing/2014/main" id="{E9340B11-1430-462E-80BC-9B036920F1E9}"/>
            </a:ext>
          </a:extLst>
        </xdr:cNvPr>
        <xdr:cNvSpPr/>
      </xdr:nvSpPr>
      <xdr:spPr>
        <a:xfrm>
          <a:off x="13096875" y="1346136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166370</xdr:rowOff>
    </xdr:from>
    <xdr:to>
      <xdr:col>72</xdr:col>
      <xdr:colOff>38100</xdr:colOff>
      <xdr:row>83</xdr:row>
      <xdr:rowOff>96520</xdr:rowOff>
    </xdr:to>
    <xdr:sp macro="" textlink="">
      <xdr:nvSpPr>
        <xdr:cNvPr id="761" name="フローチャート: 判断 760">
          <a:extLst>
            <a:ext uri="{FF2B5EF4-FFF2-40B4-BE49-F238E27FC236}">
              <a16:creationId xmlns:a16="http://schemas.microsoft.com/office/drawing/2014/main" id="{FF89E248-DAFE-48A2-8C04-0244FC38DCBE}"/>
            </a:ext>
          </a:extLst>
        </xdr:cNvPr>
        <xdr:cNvSpPr/>
      </xdr:nvSpPr>
      <xdr:spPr>
        <a:xfrm>
          <a:off x="122967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120650</xdr:rowOff>
    </xdr:from>
    <xdr:to>
      <xdr:col>67</xdr:col>
      <xdr:colOff>101600</xdr:colOff>
      <xdr:row>83</xdr:row>
      <xdr:rowOff>50800</xdr:rowOff>
    </xdr:to>
    <xdr:sp macro="" textlink="">
      <xdr:nvSpPr>
        <xdr:cNvPr id="762" name="フローチャート: 判断 761">
          <a:extLst>
            <a:ext uri="{FF2B5EF4-FFF2-40B4-BE49-F238E27FC236}">
              <a16:creationId xmlns:a16="http://schemas.microsoft.com/office/drawing/2014/main" id="{FFF07221-3C0C-4864-B36D-75BA90754D8D}"/>
            </a:ext>
          </a:extLst>
        </xdr:cNvPr>
        <xdr:cNvSpPr/>
      </xdr:nvSpPr>
      <xdr:spPr>
        <a:xfrm>
          <a:off x="11487150" y="134016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9421B273-B357-450B-A10A-DB8DECC9EB9A}"/>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75B5F2D2-C59F-481D-808C-AB139471BB51}"/>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A230B06-BF37-44F9-9ADC-C0354239DF56}"/>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7288A6A3-0F99-41D8-82D2-4D821475D25D}"/>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84754BCE-EC3A-4F43-BD45-878E143B7206}"/>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768" name="楕円 767">
          <a:extLst>
            <a:ext uri="{FF2B5EF4-FFF2-40B4-BE49-F238E27FC236}">
              <a16:creationId xmlns:a16="http://schemas.microsoft.com/office/drawing/2014/main" id="{A51A921B-42F6-4B22-9C82-F94CA1F5917D}"/>
            </a:ext>
          </a:extLst>
        </xdr:cNvPr>
        <xdr:cNvSpPr/>
      </xdr:nvSpPr>
      <xdr:spPr>
        <a:xfrm>
          <a:off x="14649450" y="130981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3D4EA8E0-6FF2-40A5-9D52-86A15D3AAFDE}"/>
            </a:ext>
          </a:extLst>
        </xdr:cNvPr>
        <xdr:cNvSpPr txBox="1"/>
      </xdr:nvSpPr>
      <xdr:spPr>
        <a:xfrm>
          <a:off x="14735175" y="1295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770" name="楕円 769">
          <a:extLst>
            <a:ext uri="{FF2B5EF4-FFF2-40B4-BE49-F238E27FC236}">
              <a16:creationId xmlns:a16="http://schemas.microsoft.com/office/drawing/2014/main" id="{A85223E0-4FA0-49EE-960F-F8FA8B3FCFAB}"/>
            </a:ext>
          </a:extLst>
        </xdr:cNvPr>
        <xdr:cNvSpPr/>
      </xdr:nvSpPr>
      <xdr:spPr>
        <a:xfrm>
          <a:off x="13887450" y="131089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34289</xdr:rowOff>
    </xdr:to>
    <xdr:cxnSp macro="">
      <xdr:nvCxnSpPr>
        <xdr:cNvPr id="771" name="直線コネクタ 770">
          <a:extLst>
            <a:ext uri="{FF2B5EF4-FFF2-40B4-BE49-F238E27FC236}">
              <a16:creationId xmlns:a16="http://schemas.microsoft.com/office/drawing/2014/main" id="{CB31A6E3-DFBF-4554-B418-212B3F1950E4}"/>
            </a:ext>
          </a:extLst>
        </xdr:cNvPr>
        <xdr:cNvCxnSpPr/>
      </xdr:nvCxnSpPr>
      <xdr:spPr>
        <a:xfrm flipV="1">
          <a:off x="13935075" y="13145770"/>
          <a:ext cx="762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78739</xdr:rowOff>
    </xdr:from>
    <xdr:to>
      <xdr:col>76</xdr:col>
      <xdr:colOff>165100</xdr:colOff>
      <xdr:row>81</xdr:row>
      <xdr:rowOff>8889</xdr:rowOff>
    </xdr:to>
    <xdr:sp macro="" textlink="">
      <xdr:nvSpPr>
        <xdr:cNvPr id="772" name="楕円 771">
          <a:extLst>
            <a:ext uri="{FF2B5EF4-FFF2-40B4-BE49-F238E27FC236}">
              <a16:creationId xmlns:a16="http://schemas.microsoft.com/office/drawing/2014/main" id="{5F58754B-C123-4455-8F83-20F46C066F4B}"/>
            </a:ext>
          </a:extLst>
        </xdr:cNvPr>
        <xdr:cNvSpPr/>
      </xdr:nvSpPr>
      <xdr:spPr>
        <a:xfrm>
          <a:off x="13096875" y="13032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129539</xdr:rowOff>
    </xdr:from>
    <xdr:to>
      <xdr:col>81</xdr:col>
      <xdr:colOff>50800</xdr:colOff>
      <xdr:row>81</xdr:row>
      <xdr:rowOff>34289</xdr:rowOff>
    </xdr:to>
    <xdr:cxnSp macro="">
      <xdr:nvCxnSpPr>
        <xdr:cNvPr id="773" name="直線コネクタ 772">
          <a:extLst>
            <a:ext uri="{FF2B5EF4-FFF2-40B4-BE49-F238E27FC236}">
              <a16:creationId xmlns:a16="http://schemas.microsoft.com/office/drawing/2014/main" id="{4871B0D2-63C2-4482-AD9A-22043CC18568}"/>
            </a:ext>
          </a:extLst>
        </xdr:cNvPr>
        <xdr:cNvCxnSpPr/>
      </xdr:nvCxnSpPr>
      <xdr:spPr>
        <a:xfrm>
          <a:off x="13144500" y="13080364"/>
          <a:ext cx="790575"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2539</xdr:rowOff>
    </xdr:from>
    <xdr:to>
      <xdr:col>72</xdr:col>
      <xdr:colOff>38100</xdr:colOff>
      <xdr:row>80</xdr:row>
      <xdr:rowOff>104139</xdr:rowOff>
    </xdr:to>
    <xdr:sp macro="" textlink="">
      <xdr:nvSpPr>
        <xdr:cNvPr id="774" name="楕円 773">
          <a:extLst>
            <a:ext uri="{FF2B5EF4-FFF2-40B4-BE49-F238E27FC236}">
              <a16:creationId xmlns:a16="http://schemas.microsoft.com/office/drawing/2014/main" id="{DDF6C564-26AB-4E25-A8C1-D31E7917CDE2}"/>
            </a:ext>
          </a:extLst>
        </xdr:cNvPr>
        <xdr:cNvSpPr/>
      </xdr:nvSpPr>
      <xdr:spPr>
        <a:xfrm>
          <a:off x="12296775" y="1295653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53339</xdr:rowOff>
    </xdr:from>
    <xdr:to>
      <xdr:col>76</xdr:col>
      <xdr:colOff>114300</xdr:colOff>
      <xdr:row>80</xdr:row>
      <xdr:rowOff>129539</xdr:rowOff>
    </xdr:to>
    <xdr:cxnSp macro="">
      <xdr:nvCxnSpPr>
        <xdr:cNvPr id="775" name="直線コネクタ 774">
          <a:extLst>
            <a:ext uri="{FF2B5EF4-FFF2-40B4-BE49-F238E27FC236}">
              <a16:creationId xmlns:a16="http://schemas.microsoft.com/office/drawing/2014/main" id="{EDA4D14D-954D-4FC6-A21D-BAF17B5678D4}"/>
            </a:ext>
          </a:extLst>
        </xdr:cNvPr>
        <xdr:cNvCxnSpPr/>
      </xdr:nvCxnSpPr>
      <xdr:spPr>
        <a:xfrm>
          <a:off x="12344400" y="13004164"/>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776" name="楕円 775">
          <a:extLst>
            <a:ext uri="{FF2B5EF4-FFF2-40B4-BE49-F238E27FC236}">
              <a16:creationId xmlns:a16="http://schemas.microsoft.com/office/drawing/2014/main" id="{3D60BF7E-9C89-459E-A20E-44AB6F843E67}"/>
            </a:ext>
          </a:extLst>
        </xdr:cNvPr>
        <xdr:cNvSpPr/>
      </xdr:nvSpPr>
      <xdr:spPr>
        <a:xfrm>
          <a:off x="11487150" y="1282192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80</xdr:row>
      <xdr:rowOff>53339</xdr:rowOff>
    </xdr:to>
    <xdr:cxnSp macro="">
      <xdr:nvCxnSpPr>
        <xdr:cNvPr id="777" name="直線コネクタ 776">
          <a:extLst>
            <a:ext uri="{FF2B5EF4-FFF2-40B4-BE49-F238E27FC236}">
              <a16:creationId xmlns:a16="http://schemas.microsoft.com/office/drawing/2014/main" id="{EEEE74EC-B6D4-4C0C-9575-2E03391DBF35}"/>
            </a:ext>
          </a:extLst>
        </xdr:cNvPr>
        <xdr:cNvCxnSpPr/>
      </xdr:nvCxnSpPr>
      <xdr:spPr>
        <a:xfrm>
          <a:off x="11534775" y="12879070"/>
          <a:ext cx="809625" cy="12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167657</xdr:rowOff>
    </xdr:from>
    <xdr:ext cx="405111" cy="259045"/>
    <xdr:sp macro="" textlink="">
      <xdr:nvSpPr>
        <xdr:cNvPr id="778" name="n_1aveValue【消防施設】&#10;有形固定資産減価償却率">
          <a:extLst>
            <a:ext uri="{FF2B5EF4-FFF2-40B4-BE49-F238E27FC236}">
              <a16:creationId xmlns:a16="http://schemas.microsoft.com/office/drawing/2014/main" id="{247FFB3F-4431-4C1E-ACD6-C2D68BE883E8}"/>
            </a:ext>
          </a:extLst>
        </xdr:cNvPr>
        <xdr:cNvSpPr txBox="1"/>
      </xdr:nvSpPr>
      <xdr:spPr>
        <a:xfrm>
          <a:off x="13745219"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779" name="n_2aveValue【消防施設】&#10;有形固定資産減価償却率">
          <a:extLst>
            <a:ext uri="{FF2B5EF4-FFF2-40B4-BE49-F238E27FC236}">
              <a16:creationId xmlns:a16="http://schemas.microsoft.com/office/drawing/2014/main" id="{2C3FD736-DF3A-4E99-BA13-59227DBD6A67}"/>
            </a:ext>
          </a:extLst>
        </xdr:cNvPr>
        <xdr:cNvSpPr txBox="1"/>
      </xdr:nvSpPr>
      <xdr:spPr>
        <a:xfrm>
          <a:off x="12964169" y="13554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87647</xdr:rowOff>
    </xdr:from>
    <xdr:ext cx="405111" cy="259045"/>
    <xdr:sp macro="" textlink="">
      <xdr:nvSpPr>
        <xdr:cNvPr id="780" name="n_3aveValue【消防施設】&#10;有形固定資産減価償却率">
          <a:extLst>
            <a:ext uri="{FF2B5EF4-FFF2-40B4-BE49-F238E27FC236}">
              <a16:creationId xmlns:a16="http://schemas.microsoft.com/office/drawing/2014/main" id="{AA1C3626-08DA-4B2B-9C72-F4AE1A9E180F}"/>
            </a:ext>
          </a:extLst>
        </xdr:cNvPr>
        <xdr:cNvSpPr txBox="1"/>
      </xdr:nvSpPr>
      <xdr:spPr>
        <a:xfrm>
          <a:off x="12164069"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41927</xdr:rowOff>
    </xdr:from>
    <xdr:ext cx="405111" cy="259045"/>
    <xdr:sp macro="" textlink="">
      <xdr:nvSpPr>
        <xdr:cNvPr id="781" name="n_4aveValue【消防施設】&#10;有形固定資産減価償却率">
          <a:extLst>
            <a:ext uri="{FF2B5EF4-FFF2-40B4-BE49-F238E27FC236}">
              <a16:creationId xmlns:a16="http://schemas.microsoft.com/office/drawing/2014/main" id="{6A845C53-8A4B-478F-8773-967143531870}"/>
            </a:ext>
          </a:extLst>
        </xdr:cNvPr>
        <xdr:cNvSpPr txBox="1"/>
      </xdr:nvSpPr>
      <xdr:spPr>
        <a:xfrm>
          <a:off x="11354444" y="1348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101616</xdr:rowOff>
    </xdr:from>
    <xdr:ext cx="405111" cy="259045"/>
    <xdr:sp macro="" textlink="">
      <xdr:nvSpPr>
        <xdr:cNvPr id="782" name="n_1mainValue【消防施設】&#10;有形固定資産減価償却率">
          <a:extLst>
            <a:ext uri="{FF2B5EF4-FFF2-40B4-BE49-F238E27FC236}">
              <a16:creationId xmlns:a16="http://schemas.microsoft.com/office/drawing/2014/main" id="{A848DC9B-85BA-44F3-953B-CE6670785DAD}"/>
            </a:ext>
          </a:extLst>
        </xdr:cNvPr>
        <xdr:cNvSpPr txBox="1"/>
      </xdr:nvSpPr>
      <xdr:spPr>
        <a:xfrm>
          <a:off x="13745219" y="1289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25416</xdr:rowOff>
    </xdr:from>
    <xdr:ext cx="405111" cy="259045"/>
    <xdr:sp macro="" textlink="">
      <xdr:nvSpPr>
        <xdr:cNvPr id="783" name="n_2mainValue【消防施設】&#10;有形固定資産減価償却率">
          <a:extLst>
            <a:ext uri="{FF2B5EF4-FFF2-40B4-BE49-F238E27FC236}">
              <a16:creationId xmlns:a16="http://schemas.microsoft.com/office/drawing/2014/main" id="{4B035BA6-C3D9-4138-84B8-C21CD0367A3B}"/>
            </a:ext>
          </a:extLst>
        </xdr:cNvPr>
        <xdr:cNvSpPr txBox="1"/>
      </xdr:nvSpPr>
      <xdr:spPr>
        <a:xfrm>
          <a:off x="12964169" y="1282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120666</xdr:rowOff>
    </xdr:from>
    <xdr:ext cx="405111" cy="259045"/>
    <xdr:sp macro="" textlink="">
      <xdr:nvSpPr>
        <xdr:cNvPr id="784" name="n_3mainValue【消防施設】&#10;有形固定資産減価償却率">
          <a:extLst>
            <a:ext uri="{FF2B5EF4-FFF2-40B4-BE49-F238E27FC236}">
              <a16:creationId xmlns:a16="http://schemas.microsoft.com/office/drawing/2014/main" id="{9970B6DC-55F4-4E42-AD92-E9ABA3395985}"/>
            </a:ext>
          </a:extLst>
        </xdr:cNvPr>
        <xdr:cNvSpPr txBox="1"/>
      </xdr:nvSpPr>
      <xdr:spPr>
        <a:xfrm>
          <a:off x="12164069" y="12753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151147</xdr:rowOff>
    </xdr:from>
    <xdr:ext cx="405111" cy="259045"/>
    <xdr:sp macro="" textlink="">
      <xdr:nvSpPr>
        <xdr:cNvPr id="785" name="n_4mainValue【消防施設】&#10;有形固定資産減価償却率">
          <a:extLst>
            <a:ext uri="{FF2B5EF4-FFF2-40B4-BE49-F238E27FC236}">
              <a16:creationId xmlns:a16="http://schemas.microsoft.com/office/drawing/2014/main" id="{311842C0-67FA-4F83-96C2-A75C86C6EEC0}"/>
            </a:ext>
          </a:extLst>
        </xdr:cNvPr>
        <xdr:cNvSpPr txBox="1"/>
      </xdr:nvSpPr>
      <xdr:spPr>
        <a:xfrm>
          <a:off x="11354444" y="1261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17CB8B01-CDEE-4C89-BCAD-964B93DCE17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9FF6BBD2-DF08-4F41-82DC-77B8198F42E0}"/>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9FE5BAEC-C119-46C9-A054-FFCA691EF084}"/>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9B1CAB0C-32B1-491F-A03D-186BB44BC7ED}"/>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9E7D12B0-42C4-42FE-A8D1-DE5FE8B52E56}"/>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21A6BEAB-C48E-4CD5-A06D-FC743C5970D0}"/>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62711A32-51C7-463D-86E1-209A906B6A44}"/>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531BAA23-068D-42B7-B290-0DCA83708A72}"/>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C0D99327-214E-413F-88D8-0F380798E389}"/>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679F9B2F-D1B0-4DFC-82DF-726460D157A6}"/>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a:extLst>
            <a:ext uri="{FF2B5EF4-FFF2-40B4-BE49-F238E27FC236}">
              <a16:creationId xmlns:a16="http://schemas.microsoft.com/office/drawing/2014/main" id="{F0B05C61-955D-49D9-AAFC-4BAF9A5A06DF}"/>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97" name="直線コネクタ 796">
          <a:extLst>
            <a:ext uri="{FF2B5EF4-FFF2-40B4-BE49-F238E27FC236}">
              <a16:creationId xmlns:a16="http://schemas.microsoft.com/office/drawing/2014/main" id="{ECA89AFC-1A44-4728-9377-090C8EA7FB85}"/>
            </a:ext>
          </a:extLst>
        </xdr:cNvPr>
        <xdr:cNvCxnSpPr/>
      </xdr:nvCxnSpPr>
      <xdr:spPr>
        <a:xfrm>
          <a:off x="164592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8" name="テキスト ボックス 797">
          <a:extLst>
            <a:ext uri="{FF2B5EF4-FFF2-40B4-BE49-F238E27FC236}">
              <a16:creationId xmlns:a16="http://schemas.microsoft.com/office/drawing/2014/main" id="{20C9BB19-39FF-4586-965B-6A216F6F17D4}"/>
            </a:ext>
          </a:extLst>
        </xdr:cNvPr>
        <xdr:cNvSpPr txBox="1"/>
      </xdr:nvSpPr>
      <xdr:spPr>
        <a:xfrm>
          <a:off x="16052346"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9" name="直線コネクタ 798">
          <a:extLst>
            <a:ext uri="{FF2B5EF4-FFF2-40B4-BE49-F238E27FC236}">
              <a16:creationId xmlns:a16="http://schemas.microsoft.com/office/drawing/2014/main" id="{2ED74EB9-14FF-48EF-8EF5-0C15BEE90525}"/>
            </a:ext>
          </a:extLst>
        </xdr:cNvPr>
        <xdr:cNvCxnSpPr/>
      </xdr:nvCxnSpPr>
      <xdr:spPr>
        <a:xfrm>
          <a:off x="164592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0" name="テキスト ボックス 799">
          <a:extLst>
            <a:ext uri="{FF2B5EF4-FFF2-40B4-BE49-F238E27FC236}">
              <a16:creationId xmlns:a16="http://schemas.microsoft.com/office/drawing/2014/main" id="{C6D22F44-2C4A-40C6-BB64-CF7BAC801DB0}"/>
            </a:ext>
          </a:extLst>
        </xdr:cNvPr>
        <xdr:cNvSpPr txBox="1"/>
      </xdr:nvSpPr>
      <xdr:spPr>
        <a:xfrm>
          <a:off x="16052346"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1" name="直線コネクタ 800">
          <a:extLst>
            <a:ext uri="{FF2B5EF4-FFF2-40B4-BE49-F238E27FC236}">
              <a16:creationId xmlns:a16="http://schemas.microsoft.com/office/drawing/2014/main" id="{CC3476A5-9525-4B9C-BE02-D947DDD2C565}"/>
            </a:ext>
          </a:extLst>
        </xdr:cNvPr>
        <xdr:cNvCxnSpPr/>
      </xdr:nvCxnSpPr>
      <xdr:spPr>
        <a:xfrm>
          <a:off x="164592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2" name="テキスト ボックス 801">
          <a:extLst>
            <a:ext uri="{FF2B5EF4-FFF2-40B4-BE49-F238E27FC236}">
              <a16:creationId xmlns:a16="http://schemas.microsoft.com/office/drawing/2014/main" id="{8C69E811-DC53-46D8-9E24-380D843BC727}"/>
            </a:ext>
          </a:extLst>
        </xdr:cNvPr>
        <xdr:cNvSpPr txBox="1"/>
      </xdr:nvSpPr>
      <xdr:spPr>
        <a:xfrm>
          <a:off x="16052346"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3" name="直線コネクタ 802">
          <a:extLst>
            <a:ext uri="{FF2B5EF4-FFF2-40B4-BE49-F238E27FC236}">
              <a16:creationId xmlns:a16="http://schemas.microsoft.com/office/drawing/2014/main" id="{87555031-2BB6-4C3A-9225-1E408708278A}"/>
            </a:ext>
          </a:extLst>
        </xdr:cNvPr>
        <xdr:cNvCxnSpPr/>
      </xdr:nvCxnSpPr>
      <xdr:spPr>
        <a:xfrm>
          <a:off x="164592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4" name="テキスト ボックス 803">
          <a:extLst>
            <a:ext uri="{FF2B5EF4-FFF2-40B4-BE49-F238E27FC236}">
              <a16:creationId xmlns:a16="http://schemas.microsoft.com/office/drawing/2014/main" id="{212456E0-BCDF-481E-B0E2-4332B23F37E5}"/>
            </a:ext>
          </a:extLst>
        </xdr:cNvPr>
        <xdr:cNvSpPr txBox="1"/>
      </xdr:nvSpPr>
      <xdr:spPr>
        <a:xfrm>
          <a:off x="16052346"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5" name="直線コネクタ 804">
          <a:extLst>
            <a:ext uri="{FF2B5EF4-FFF2-40B4-BE49-F238E27FC236}">
              <a16:creationId xmlns:a16="http://schemas.microsoft.com/office/drawing/2014/main" id="{25167750-EB9A-4907-A93B-543615712585}"/>
            </a:ext>
          </a:extLst>
        </xdr:cNvPr>
        <xdr:cNvCxnSpPr/>
      </xdr:nvCxnSpPr>
      <xdr:spPr>
        <a:xfrm>
          <a:off x="164592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6" name="テキスト ボックス 805">
          <a:extLst>
            <a:ext uri="{FF2B5EF4-FFF2-40B4-BE49-F238E27FC236}">
              <a16:creationId xmlns:a16="http://schemas.microsoft.com/office/drawing/2014/main" id="{9FF7F977-5A57-4D30-A4A1-38A6013AB27E}"/>
            </a:ext>
          </a:extLst>
        </xdr:cNvPr>
        <xdr:cNvSpPr txBox="1"/>
      </xdr:nvSpPr>
      <xdr:spPr>
        <a:xfrm>
          <a:off x="16052346"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7" name="直線コネクタ 806">
          <a:extLst>
            <a:ext uri="{FF2B5EF4-FFF2-40B4-BE49-F238E27FC236}">
              <a16:creationId xmlns:a16="http://schemas.microsoft.com/office/drawing/2014/main" id="{049BE8B6-EAF4-409C-99E8-7199953F4A74}"/>
            </a:ext>
          </a:extLst>
        </xdr:cNvPr>
        <xdr:cNvCxnSpPr/>
      </xdr:nvCxnSpPr>
      <xdr:spPr>
        <a:xfrm>
          <a:off x="164592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8" name="テキスト ボックス 807">
          <a:extLst>
            <a:ext uri="{FF2B5EF4-FFF2-40B4-BE49-F238E27FC236}">
              <a16:creationId xmlns:a16="http://schemas.microsoft.com/office/drawing/2014/main" id="{436FFB6F-A992-4E4D-87E0-25247A4CC933}"/>
            </a:ext>
          </a:extLst>
        </xdr:cNvPr>
        <xdr:cNvSpPr txBox="1"/>
      </xdr:nvSpPr>
      <xdr:spPr>
        <a:xfrm>
          <a:off x="16052346"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9" name="直線コネクタ 808">
          <a:extLst>
            <a:ext uri="{FF2B5EF4-FFF2-40B4-BE49-F238E27FC236}">
              <a16:creationId xmlns:a16="http://schemas.microsoft.com/office/drawing/2014/main" id="{1CD028B0-1647-4FDC-BE71-E75133D00513}"/>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0" name="テキスト ボックス 809">
          <a:extLst>
            <a:ext uri="{FF2B5EF4-FFF2-40B4-BE49-F238E27FC236}">
              <a16:creationId xmlns:a16="http://schemas.microsoft.com/office/drawing/2014/main" id="{B942275E-2576-44DE-9C65-881F350076B5}"/>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1" name="【消防施設】&#10;一人当たり面積グラフ枠">
          <a:extLst>
            <a:ext uri="{FF2B5EF4-FFF2-40B4-BE49-F238E27FC236}">
              <a16:creationId xmlns:a16="http://schemas.microsoft.com/office/drawing/2014/main" id="{746E2FAC-A5C3-4A8C-B496-D00662E80D3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85</xdr:row>
      <xdr:rowOff>111579</xdr:rowOff>
    </xdr:to>
    <xdr:cxnSp macro="">
      <xdr:nvCxnSpPr>
        <xdr:cNvPr id="812" name="直線コネクタ 811">
          <a:extLst>
            <a:ext uri="{FF2B5EF4-FFF2-40B4-BE49-F238E27FC236}">
              <a16:creationId xmlns:a16="http://schemas.microsoft.com/office/drawing/2014/main" id="{68C77191-C7CF-4383-94F0-438BC41EEFBD}"/>
            </a:ext>
          </a:extLst>
        </xdr:cNvPr>
        <xdr:cNvCxnSpPr/>
      </xdr:nvCxnSpPr>
      <xdr:spPr>
        <a:xfrm flipV="1">
          <a:off x="19954239" y="12736739"/>
          <a:ext cx="0" cy="1138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115406</xdr:rowOff>
    </xdr:from>
    <xdr:ext cx="469744" cy="259045"/>
    <xdr:sp macro="" textlink="">
      <xdr:nvSpPr>
        <xdr:cNvPr id="813" name="【消防施設】&#10;一人当たり面積最小値テキスト">
          <a:extLst>
            <a:ext uri="{FF2B5EF4-FFF2-40B4-BE49-F238E27FC236}">
              <a16:creationId xmlns:a16="http://schemas.microsoft.com/office/drawing/2014/main" id="{DF65FD7F-87C4-449A-933B-7CBD7BDD2DFC}"/>
            </a:ext>
          </a:extLst>
        </xdr:cNvPr>
        <xdr:cNvSpPr txBox="1"/>
      </xdr:nvSpPr>
      <xdr:spPr>
        <a:xfrm>
          <a:off x="19992975" y="1387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111579</xdr:rowOff>
    </xdr:from>
    <xdr:to>
      <xdr:col>116</xdr:col>
      <xdr:colOff>152400</xdr:colOff>
      <xdr:row>85</xdr:row>
      <xdr:rowOff>111579</xdr:rowOff>
    </xdr:to>
    <xdr:cxnSp macro="">
      <xdr:nvCxnSpPr>
        <xdr:cNvPr id="814" name="直線コネクタ 813">
          <a:extLst>
            <a:ext uri="{FF2B5EF4-FFF2-40B4-BE49-F238E27FC236}">
              <a16:creationId xmlns:a16="http://schemas.microsoft.com/office/drawing/2014/main" id="{551260B8-4719-46F7-B078-DD496E72630E}"/>
            </a:ext>
          </a:extLst>
        </xdr:cNvPr>
        <xdr:cNvCxnSpPr/>
      </xdr:nvCxnSpPr>
      <xdr:spPr>
        <a:xfrm>
          <a:off x="19878675" y="138752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15" name="【消防施設】&#10;一人当たり面積最大値テキスト">
          <a:extLst>
            <a:ext uri="{FF2B5EF4-FFF2-40B4-BE49-F238E27FC236}">
              <a16:creationId xmlns:a16="http://schemas.microsoft.com/office/drawing/2014/main" id="{897C1A8B-DBC8-4208-B6C0-08D7840052E9}"/>
            </a:ext>
          </a:extLst>
        </xdr:cNvPr>
        <xdr:cNvSpPr txBox="1"/>
      </xdr:nvSpPr>
      <xdr:spPr>
        <a:xfrm>
          <a:off x="19992975" y="1251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16" name="直線コネクタ 815">
          <a:extLst>
            <a:ext uri="{FF2B5EF4-FFF2-40B4-BE49-F238E27FC236}">
              <a16:creationId xmlns:a16="http://schemas.microsoft.com/office/drawing/2014/main" id="{DFB61BEC-E0E6-4E85-8394-78203DF82AA7}"/>
            </a:ext>
          </a:extLst>
        </xdr:cNvPr>
        <xdr:cNvCxnSpPr/>
      </xdr:nvCxnSpPr>
      <xdr:spPr>
        <a:xfrm>
          <a:off x="19878675" y="127367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63698</xdr:rowOff>
    </xdr:from>
    <xdr:ext cx="469744" cy="259045"/>
    <xdr:sp macro="" textlink="">
      <xdr:nvSpPr>
        <xdr:cNvPr id="817" name="【消防施設】&#10;一人当たり面積平均値テキスト">
          <a:extLst>
            <a:ext uri="{FF2B5EF4-FFF2-40B4-BE49-F238E27FC236}">
              <a16:creationId xmlns:a16="http://schemas.microsoft.com/office/drawing/2014/main" id="{C4A4A9CB-AE7E-4DA6-967B-59CE06D632D4}"/>
            </a:ext>
          </a:extLst>
        </xdr:cNvPr>
        <xdr:cNvSpPr txBox="1"/>
      </xdr:nvSpPr>
      <xdr:spPr>
        <a:xfrm>
          <a:off x="19992975"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818" name="フローチャート: 判断 817">
          <a:extLst>
            <a:ext uri="{FF2B5EF4-FFF2-40B4-BE49-F238E27FC236}">
              <a16:creationId xmlns:a16="http://schemas.microsoft.com/office/drawing/2014/main" id="{9717F7F0-799D-4E72-A355-8525A29FCF13}"/>
            </a:ext>
          </a:extLst>
        </xdr:cNvPr>
        <xdr:cNvSpPr/>
      </xdr:nvSpPr>
      <xdr:spPr>
        <a:xfrm>
          <a:off x="19897725"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85271</xdr:rowOff>
    </xdr:from>
    <xdr:to>
      <xdr:col>112</xdr:col>
      <xdr:colOff>38100</xdr:colOff>
      <xdr:row>83</xdr:row>
      <xdr:rowOff>15421</xdr:rowOff>
    </xdr:to>
    <xdr:sp macro="" textlink="">
      <xdr:nvSpPr>
        <xdr:cNvPr id="819" name="フローチャート: 判断 818">
          <a:extLst>
            <a:ext uri="{FF2B5EF4-FFF2-40B4-BE49-F238E27FC236}">
              <a16:creationId xmlns:a16="http://schemas.microsoft.com/office/drawing/2014/main" id="{2D46A345-A7D8-4567-B5BF-1247785276DD}"/>
            </a:ext>
          </a:extLst>
        </xdr:cNvPr>
        <xdr:cNvSpPr/>
      </xdr:nvSpPr>
      <xdr:spPr>
        <a:xfrm>
          <a:off x="19154775" y="1336629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20" name="フローチャート: 判断 819">
          <a:extLst>
            <a:ext uri="{FF2B5EF4-FFF2-40B4-BE49-F238E27FC236}">
              <a16:creationId xmlns:a16="http://schemas.microsoft.com/office/drawing/2014/main" id="{F3787A40-A353-4C25-8D61-7343A6F34BE5}"/>
            </a:ext>
          </a:extLst>
        </xdr:cNvPr>
        <xdr:cNvSpPr/>
      </xdr:nvSpPr>
      <xdr:spPr>
        <a:xfrm>
          <a:off x="183451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117929</xdr:rowOff>
    </xdr:from>
    <xdr:to>
      <xdr:col>102</xdr:col>
      <xdr:colOff>165100</xdr:colOff>
      <xdr:row>83</xdr:row>
      <xdr:rowOff>48079</xdr:rowOff>
    </xdr:to>
    <xdr:sp macro="" textlink="">
      <xdr:nvSpPr>
        <xdr:cNvPr id="821" name="フローチャート: 判断 820">
          <a:extLst>
            <a:ext uri="{FF2B5EF4-FFF2-40B4-BE49-F238E27FC236}">
              <a16:creationId xmlns:a16="http://schemas.microsoft.com/office/drawing/2014/main" id="{9813440E-AD93-40DF-93FB-5CA53D20C6FF}"/>
            </a:ext>
          </a:extLst>
        </xdr:cNvPr>
        <xdr:cNvSpPr/>
      </xdr:nvSpPr>
      <xdr:spPr>
        <a:xfrm>
          <a:off x="175545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117929</xdr:rowOff>
    </xdr:from>
    <xdr:to>
      <xdr:col>98</xdr:col>
      <xdr:colOff>38100</xdr:colOff>
      <xdr:row>83</xdr:row>
      <xdr:rowOff>48079</xdr:rowOff>
    </xdr:to>
    <xdr:sp macro="" textlink="">
      <xdr:nvSpPr>
        <xdr:cNvPr id="822" name="フローチャート: 判断 821">
          <a:extLst>
            <a:ext uri="{FF2B5EF4-FFF2-40B4-BE49-F238E27FC236}">
              <a16:creationId xmlns:a16="http://schemas.microsoft.com/office/drawing/2014/main" id="{F52225E6-5EC8-4975-AF6F-1A2609BDA518}"/>
            </a:ext>
          </a:extLst>
        </xdr:cNvPr>
        <xdr:cNvSpPr/>
      </xdr:nvSpPr>
      <xdr:spPr>
        <a:xfrm>
          <a:off x="16754475" y="1339895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5A58E9E-94F6-4BD4-9D61-73132481C6C1}"/>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2984AA8C-9211-4F62-97EB-87C3E5D29A3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3E4819F2-1BAE-4E5C-BFDC-0E16F4E39C1A}"/>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F5880CF1-83AC-4CE0-984F-8658E074C828}"/>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FFBC0BEA-1768-4825-9F8D-EB4A145DE4FF}"/>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828" name="楕円 827">
          <a:extLst>
            <a:ext uri="{FF2B5EF4-FFF2-40B4-BE49-F238E27FC236}">
              <a16:creationId xmlns:a16="http://schemas.microsoft.com/office/drawing/2014/main" id="{2762B1A7-91CD-42B4-92AE-23D5710B57D3}"/>
            </a:ext>
          </a:extLst>
        </xdr:cNvPr>
        <xdr:cNvSpPr/>
      </xdr:nvSpPr>
      <xdr:spPr>
        <a:xfrm>
          <a:off x="19897725" y="1314722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829" name="【消防施設】&#10;一人当たり面積該当値テキスト">
          <a:extLst>
            <a:ext uri="{FF2B5EF4-FFF2-40B4-BE49-F238E27FC236}">
              <a16:creationId xmlns:a16="http://schemas.microsoft.com/office/drawing/2014/main" id="{92195CB1-750B-4FB3-8391-28BD40255150}"/>
            </a:ext>
          </a:extLst>
        </xdr:cNvPr>
        <xdr:cNvSpPr txBox="1"/>
      </xdr:nvSpPr>
      <xdr:spPr>
        <a:xfrm>
          <a:off x="19992975" y="1300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60779</xdr:rowOff>
    </xdr:from>
    <xdr:to>
      <xdr:col>112</xdr:col>
      <xdr:colOff>38100</xdr:colOff>
      <xdr:row>81</xdr:row>
      <xdr:rowOff>162379</xdr:rowOff>
    </xdr:to>
    <xdr:sp macro="" textlink="">
      <xdr:nvSpPr>
        <xdr:cNvPr id="830" name="楕円 829">
          <a:extLst>
            <a:ext uri="{FF2B5EF4-FFF2-40B4-BE49-F238E27FC236}">
              <a16:creationId xmlns:a16="http://schemas.microsoft.com/office/drawing/2014/main" id="{BE23C6AE-0DD4-4EFA-8C45-B5DEC6BF40E9}"/>
            </a:ext>
          </a:extLst>
        </xdr:cNvPr>
        <xdr:cNvSpPr/>
      </xdr:nvSpPr>
      <xdr:spPr>
        <a:xfrm>
          <a:off x="19154775" y="1317987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78921</xdr:rowOff>
    </xdr:from>
    <xdr:to>
      <xdr:col>116</xdr:col>
      <xdr:colOff>63500</xdr:colOff>
      <xdr:row>81</xdr:row>
      <xdr:rowOff>111579</xdr:rowOff>
    </xdr:to>
    <xdr:cxnSp macro="">
      <xdr:nvCxnSpPr>
        <xdr:cNvPr id="831" name="直線コネクタ 830">
          <a:extLst>
            <a:ext uri="{FF2B5EF4-FFF2-40B4-BE49-F238E27FC236}">
              <a16:creationId xmlns:a16="http://schemas.microsoft.com/office/drawing/2014/main" id="{7953F71E-8366-4F3B-9186-B624A30D7656}"/>
            </a:ext>
          </a:extLst>
        </xdr:cNvPr>
        <xdr:cNvCxnSpPr/>
      </xdr:nvCxnSpPr>
      <xdr:spPr>
        <a:xfrm flipV="1">
          <a:off x="19202400" y="13194846"/>
          <a:ext cx="7524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60779</xdr:rowOff>
    </xdr:from>
    <xdr:to>
      <xdr:col>107</xdr:col>
      <xdr:colOff>101600</xdr:colOff>
      <xdr:row>81</xdr:row>
      <xdr:rowOff>162379</xdr:rowOff>
    </xdr:to>
    <xdr:sp macro="" textlink="">
      <xdr:nvSpPr>
        <xdr:cNvPr id="832" name="楕円 831">
          <a:extLst>
            <a:ext uri="{FF2B5EF4-FFF2-40B4-BE49-F238E27FC236}">
              <a16:creationId xmlns:a16="http://schemas.microsoft.com/office/drawing/2014/main" id="{729F5B5C-1899-44D3-9867-31E7AA954213}"/>
            </a:ext>
          </a:extLst>
        </xdr:cNvPr>
        <xdr:cNvSpPr/>
      </xdr:nvSpPr>
      <xdr:spPr>
        <a:xfrm>
          <a:off x="18345150" y="1317987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111579</xdr:rowOff>
    </xdr:from>
    <xdr:to>
      <xdr:col>111</xdr:col>
      <xdr:colOff>177800</xdr:colOff>
      <xdr:row>81</xdr:row>
      <xdr:rowOff>111579</xdr:rowOff>
    </xdr:to>
    <xdr:cxnSp macro="">
      <xdr:nvCxnSpPr>
        <xdr:cNvPr id="833" name="直線コネクタ 832">
          <a:extLst>
            <a:ext uri="{FF2B5EF4-FFF2-40B4-BE49-F238E27FC236}">
              <a16:creationId xmlns:a16="http://schemas.microsoft.com/office/drawing/2014/main" id="{B2313AAA-192C-46C5-8137-3E542ABE9585}"/>
            </a:ext>
          </a:extLst>
        </xdr:cNvPr>
        <xdr:cNvCxnSpPr/>
      </xdr:nvCxnSpPr>
      <xdr:spPr>
        <a:xfrm>
          <a:off x="18392775" y="1322750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28121</xdr:rowOff>
    </xdr:from>
    <xdr:to>
      <xdr:col>102</xdr:col>
      <xdr:colOff>165100</xdr:colOff>
      <xdr:row>81</xdr:row>
      <xdr:rowOff>129721</xdr:rowOff>
    </xdr:to>
    <xdr:sp macro="" textlink="">
      <xdr:nvSpPr>
        <xdr:cNvPr id="834" name="楕円 833">
          <a:extLst>
            <a:ext uri="{FF2B5EF4-FFF2-40B4-BE49-F238E27FC236}">
              <a16:creationId xmlns:a16="http://schemas.microsoft.com/office/drawing/2014/main" id="{435B9074-48E9-4D35-925A-6FFF02AC5A7B}"/>
            </a:ext>
          </a:extLst>
        </xdr:cNvPr>
        <xdr:cNvSpPr/>
      </xdr:nvSpPr>
      <xdr:spPr>
        <a:xfrm>
          <a:off x="17554575" y="1314722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78921</xdr:rowOff>
    </xdr:from>
    <xdr:to>
      <xdr:col>107</xdr:col>
      <xdr:colOff>50800</xdr:colOff>
      <xdr:row>81</xdr:row>
      <xdr:rowOff>111579</xdr:rowOff>
    </xdr:to>
    <xdr:cxnSp macro="">
      <xdr:nvCxnSpPr>
        <xdr:cNvPr id="835" name="直線コネクタ 834">
          <a:extLst>
            <a:ext uri="{FF2B5EF4-FFF2-40B4-BE49-F238E27FC236}">
              <a16:creationId xmlns:a16="http://schemas.microsoft.com/office/drawing/2014/main" id="{A2DD591D-8005-4E1C-B983-A0EF765A7BAB}"/>
            </a:ext>
          </a:extLst>
        </xdr:cNvPr>
        <xdr:cNvCxnSpPr/>
      </xdr:nvCxnSpPr>
      <xdr:spPr>
        <a:xfrm>
          <a:off x="17602200" y="13194846"/>
          <a:ext cx="790575"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28121</xdr:rowOff>
    </xdr:from>
    <xdr:to>
      <xdr:col>98</xdr:col>
      <xdr:colOff>38100</xdr:colOff>
      <xdr:row>81</xdr:row>
      <xdr:rowOff>129721</xdr:rowOff>
    </xdr:to>
    <xdr:sp macro="" textlink="">
      <xdr:nvSpPr>
        <xdr:cNvPr id="836" name="楕円 835">
          <a:extLst>
            <a:ext uri="{FF2B5EF4-FFF2-40B4-BE49-F238E27FC236}">
              <a16:creationId xmlns:a16="http://schemas.microsoft.com/office/drawing/2014/main" id="{FD8B7DBC-D941-4DC7-8E99-90254BBEEEA0}"/>
            </a:ext>
          </a:extLst>
        </xdr:cNvPr>
        <xdr:cNvSpPr/>
      </xdr:nvSpPr>
      <xdr:spPr>
        <a:xfrm>
          <a:off x="16754475" y="131472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78921</xdr:rowOff>
    </xdr:from>
    <xdr:to>
      <xdr:col>102</xdr:col>
      <xdr:colOff>114300</xdr:colOff>
      <xdr:row>81</xdr:row>
      <xdr:rowOff>78921</xdr:rowOff>
    </xdr:to>
    <xdr:cxnSp macro="">
      <xdr:nvCxnSpPr>
        <xdr:cNvPr id="837" name="直線コネクタ 836">
          <a:extLst>
            <a:ext uri="{FF2B5EF4-FFF2-40B4-BE49-F238E27FC236}">
              <a16:creationId xmlns:a16="http://schemas.microsoft.com/office/drawing/2014/main" id="{93773807-6261-4521-B69F-31AEB5F90174}"/>
            </a:ext>
          </a:extLst>
        </xdr:cNvPr>
        <xdr:cNvCxnSpPr/>
      </xdr:nvCxnSpPr>
      <xdr:spPr>
        <a:xfrm>
          <a:off x="16802100" y="1319484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6548</xdr:rowOff>
    </xdr:from>
    <xdr:ext cx="469744" cy="259045"/>
    <xdr:sp macro="" textlink="">
      <xdr:nvSpPr>
        <xdr:cNvPr id="838" name="n_1aveValue【消防施設】&#10;一人当たり面積">
          <a:extLst>
            <a:ext uri="{FF2B5EF4-FFF2-40B4-BE49-F238E27FC236}">
              <a16:creationId xmlns:a16="http://schemas.microsoft.com/office/drawing/2014/main" id="{6EC4A7DF-ABFA-4E15-BD35-1A6A74611CAD}"/>
            </a:ext>
          </a:extLst>
        </xdr:cNvPr>
        <xdr:cNvSpPr txBox="1"/>
      </xdr:nvSpPr>
      <xdr:spPr>
        <a:xfrm>
          <a:off x="189834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39" name="n_2aveValue【消防施設】&#10;一人当たり面積">
          <a:extLst>
            <a:ext uri="{FF2B5EF4-FFF2-40B4-BE49-F238E27FC236}">
              <a16:creationId xmlns:a16="http://schemas.microsoft.com/office/drawing/2014/main" id="{6BD5A93E-C306-49C9-9186-8E64FFB3BC84}"/>
            </a:ext>
          </a:extLst>
        </xdr:cNvPr>
        <xdr:cNvSpPr txBox="1"/>
      </xdr:nvSpPr>
      <xdr:spPr>
        <a:xfrm>
          <a:off x="181833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39206</xdr:rowOff>
    </xdr:from>
    <xdr:ext cx="469744" cy="259045"/>
    <xdr:sp macro="" textlink="">
      <xdr:nvSpPr>
        <xdr:cNvPr id="840" name="n_3aveValue【消防施設】&#10;一人当たり面積">
          <a:extLst>
            <a:ext uri="{FF2B5EF4-FFF2-40B4-BE49-F238E27FC236}">
              <a16:creationId xmlns:a16="http://schemas.microsoft.com/office/drawing/2014/main" id="{AA2A4950-85D8-400B-9ECC-8BBA2008A8E4}"/>
            </a:ext>
          </a:extLst>
        </xdr:cNvPr>
        <xdr:cNvSpPr txBox="1"/>
      </xdr:nvSpPr>
      <xdr:spPr>
        <a:xfrm>
          <a:off x="173832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39206</xdr:rowOff>
    </xdr:from>
    <xdr:ext cx="469744" cy="259045"/>
    <xdr:sp macro="" textlink="">
      <xdr:nvSpPr>
        <xdr:cNvPr id="841" name="n_4aveValue【消防施設】&#10;一人当たり面積">
          <a:extLst>
            <a:ext uri="{FF2B5EF4-FFF2-40B4-BE49-F238E27FC236}">
              <a16:creationId xmlns:a16="http://schemas.microsoft.com/office/drawing/2014/main" id="{54983470-DBC4-46E8-8088-3D506261A82C}"/>
            </a:ext>
          </a:extLst>
        </xdr:cNvPr>
        <xdr:cNvSpPr txBox="1"/>
      </xdr:nvSpPr>
      <xdr:spPr>
        <a:xfrm>
          <a:off x="16592627"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7456</xdr:rowOff>
    </xdr:from>
    <xdr:ext cx="469744" cy="259045"/>
    <xdr:sp macro="" textlink="">
      <xdr:nvSpPr>
        <xdr:cNvPr id="842" name="n_1mainValue【消防施設】&#10;一人当たり面積">
          <a:extLst>
            <a:ext uri="{FF2B5EF4-FFF2-40B4-BE49-F238E27FC236}">
              <a16:creationId xmlns:a16="http://schemas.microsoft.com/office/drawing/2014/main" id="{96557202-BC7B-4551-BFC7-74DA07DF50FC}"/>
            </a:ext>
          </a:extLst>
        </xdr:cNvPr>
        <xdr:cNvSpPr txBox="1"/>
      </xdr:nvSpPr>
      <xdr:spPr>
        <a:xfrm>
          <a:off x="189834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7456</xdr:rowOff>
    </xdr:from>
    <xdr:ext cx="469744" cy="259045"/>
    <xdr:sp macro="" textlink="">
      <xdr:nvSpPr>
        <xdr:cNvPr id="843" name="n_2mainValue【消防施設】&#10;一人当たり面積">
          <a:extLst>
            <a:ext uri="{FF2B5EF4-FFF2-40B4-BE49-F238E27FC236}">
              <a16:creationId xmlns:a16="http://schemas.microsoft.com/office/drawing/2014/main" id="{9AAA8199-0B89-4459-A1F7-95A5E37A8E61}"/>
            </a:ext>
          </a:extLst>
        </xdr:cNvPr>
        <xdr:cNvSpPr txBox="1"/>
      </xdr:nvSpPr>
      <xdr:spPr>
        <a:xfrm>
          <a:off x="18183302" y="129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146248</xdr:rowOff>
    </xdr:from>
    <xdr:ext cx="469744" cy="259045"/>
    <xdr:sp macro="" textlink="">
      <xdr:nvSpPr>
        <xdr:cNvPr id="844" name="n_3mainValue【消防施設】&#10;一人当たり面積">
          <a:extLst>
            <a:ext uri="{FF2B5EF4-FFF2-40B4-BE49-F238E27FC236}">
              <a16:creationId xmlns:a16="http://schemas.microsoft.com/office/drawing/2014/main" id="{4C3C5E49-B61E-4AC0-BBAC-C0BCE0D0D347}"/>
            </a:ext>
          </a:extLst>
        </xdr:cNvPr>
        <xdr:cNvSpPr txBox="1"/>
      </xdr:nvSpPr>
      <xdr:spPr>
        <a:xfrm>
          <a:off x="17383202"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146248</xdr:rowOff>
    </xdr:from>
    <xdr:ext cx="469744" cy="259045"/>
    <xdr:sp macro="" textlink="">
      <xdr:nvSpPr>
        <xdr:cNvPr id="845" name="n_4mainValue【消防施設】&#10;一人当たり面積">
          <a:extLst>
            <a:ext uri="{FF2B5EF4-FFF2-40B4-BE49-F238E27FC236}">
              <a16:creationId xmlns:a16="http://schemas.microsoft.com/office/drawing/2014/main" id="{1ED16CA9-75DD-48DF-A127-CC1AA8D5406C}"/>
            </a:ext>
          </a:extLst>
        </xdr:cNvPr>
        <xdr:cNvSpPr txBox="1"/>
      </xdr:nvSpPr>
      <xdr:spPr>
        <a:xfrm>
          <a:off x="16592627" y="1293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6" name="正方形/長方形 845">
          <a:extLst>
            <a:ext uri="{FF2B5EF4-FFF2-40B4-BE49-F238E27FC236}">
              <a16:creationId xmlns:a16="http://schemas.microsoft.com/office/drawing/2014/main" id="{23A5F25A-2CE5-4A35-B5F5-A29BC7F7E3D2}"/>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7" name="正方形/長方形 846">
          <a:extLst>
            <a:ext uri="{FF2B5EF4-FFF2-40B4-BE49-F238E27FC236}">
              <a16:creationId xmlns:a16="http://schemas.microsoft.com/office/drawing/2014/main" id="{3EFDF540-D8C8-47CB-8103-42D711E6FA77}"/>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8" name="正方形/長方形 847">
          <a:extLst>
            <a:ext uri="{FF2B5EF4-FFF2-40B4-BE49-F238E27FC236}">
              <a16:creationId xmlns:a16="http://schemas.microsoft.com/office/drawing/2014/main" id="{E5CBC533-4C17-4992-9F7C-EA15EFFA30D5}"/>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9" name="正方形/長方形 848">
          <a:extLst>
            <a:ext uri="{FF2B5EF4-FFF2-40B4-BE49-F238E27FC236}">
              <a16:creationId xmlns:a16="http://schemas.microsoft.com/office/drawing/2014/main" id="{AF47D4E5-4A40-42E2-9468-93B9EAF3DFBC}"/>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0" name="正方形/長方形 849">
          <a:extLst>
            <a:ext uri="{FF2B5EF4-FFF2-40B4-BE49-F238E27FC236}">
              <a16:creationId xmlns:a16="http://schemas.microsoft.com/office/drawing/2014/main" id="{66BFFB2D-88AB-4174-9E89-8756CD54C9A6}"/>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1" name="正方形/長方形 850">
          <a:extLst>
            <a:ext uri="{FF2B5EF4-FFF2-40B4-BE49-F238E27FC236}">
              <a16:creationId xmlns:a16="http://schemas.microsoft.com/office/drawing/2014/main" id="{746EB9EE-4F1C-4D94-AC85-9931ABB0A2AC}"/>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2" name="正方形/長方形 851">
          <a:extLst>
            <a:ext uri="{FF2B5EF4-FFF2-40B4-BE49-F238E27FC236}">
              <a16:creationId xmlns:a16="http://schemas.microsoft.com/office/drawing/2014/main" id="{365353C6-F3E5-4549-98EB-562BF949F8DB}"/>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正方形/長方形 852">
          <a:extLst>
            <a:ext uri="{FF2B5EF4-FFF2-40B4-BE49-F238E27FC236}">
              <a16:creationId xmlns:a16="http://schemas.microsoft.com/office/drawing/2014/main" id="{2ED91199-1846-4FD5-A361-436F4A148DAF}"/>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4" name="テキスト ボックス 853">
          <a:extLst>
            <a:ext uri="{FF2B5EF4-FFF2-40B4-BE49-F238E27FC236}">
              <a16:creationId xmlns:a16="http://schemas.microsoft.com/office/drawing/2014/main" id="{5270EE0A-CB3B-4259-A0E9-338FF55B36E8}"/>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5" name="直線コネクタ 854">
          <a:extLst>
            <a:ext uri="{FF2B5EF4-FFF2-40B4-BE49-F238E27FC236}">
              <a16:creationId xmlns:a16="http://schemas.microsoft.com/office/drawing/2014/main" id="{2EDE3351-156F-4C20-AED1-9766FD5CA106}"/>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6" name="テキスト ボックス 855">
          <a:extLst>
            <a:ext uri="{FF2B5EF4-FFF2-40B4-BE49-F238E27FC236}">
              <a16:creationId xmlns:a16="http://schemas.microsoft.com/office/drawing/2014/main" id="{A81AF97E-5F0D-4F74-9AAC-93917B50BCC5}"/>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7" name="直線コネクタ 856">
          <a:extLst>
            <a:ext uri="{FF2B5EF4-FFF2-40B4-BE49-F238E27FC236}">
              <a16:creationId xmlns:a16="http://schemas.microsoft.com/office/drawing/2014/main" id="{D29B5370-1DD3-4DEF-9685-99D801D8E50A}"/>
            </a:ext>
          </a:extLst>
        </xdr:cNvPr>
        <xdr:cNvCxnSpPr/>
      </xdr:nvCxnSpPr>
      <xdr:spPr>
        <a:xfrm>
          <a:off x="11210925" y="176403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8" name="テキスト ボックス 857">
          <a:extLst>
            <a:ext uri="{FF2B5EF4-FFF2-40B4-BE49-F238E27FC236}">
              <a16:creationId xmlns:a16="http://schemas.microsoft.com/office/drawing/2014/main" id="{B8636B8B-681A-420E-985C-9BBD0E208F71}"/>
            </a:ext>
          </a:extLst>
        </xdr:cNvPr>
        <xdr:cNvSpPr txBox="1"/>
      </xdr:nvSpPr>
      <xdr:spPr>
        <a:xfrm>
          <a:off x="10845966"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9" name="直線コネクタ 858">
          <a:extLst>
            <a:ext uri="{FF2B5EF4-FFF2-40B4-BE49-F238E27FC236}">
              <a16:creationId xmlns:a16="http://schemas.microsoft.com/office/drawing/2014/main" id="{31D73616-D8F1-46B9-9929-73C9C2273876}"/>
            </a:ext>
          </a:extLst>
        </xdr:cNvPr>
        <xdr:cNvCxnSpPr/>
      </xdr:nvCxnSpPr>
      <xdr:spPr>
        <a:xfrm>
          <a:off x="11210925" y="17278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0" name="テキスト ボックス 859">
          <a:extLst>
            <a:ext uri="{FF2B5EF4-FFF2-40B4-BE49-F238E27FC236}">
              <a16:creationId xmlns:a16="http://schemas.microsoft.com/office/drawing/2014/main" id="{D36B2F2B-D937-4158-9DFF-A76CDBDC71BC}"/>
            </a:ext>
          </a:extLst>
        </xdr:cNvPr>
        <xdr:cNvSpPr txBox="1"/>
      </xdr:nvSpPr>
      <xdr:spPr>
        <a:xfrm>
          <a:off x="10845966"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1" name="直線コネクタ 860">
          <a:extLst>
            <a:ext uri="{FF2B5EF4-FFF2-40B4-BE49-F238E27FC236}">
              <a16:creationId xmlns:a16="http://schemas.microsoft.com/office/drawing/2014/main" id="{B8D455EC-CE2C-4578-BD31-1BD74FC75503}"/>
            </a:ext>
          </a:extLst>
        </xdr:cNvPr>
        <xdr:cNvCxnSpPr/>
      </xdr:nvCxnSpPr>
      <xdr:spPr>
        <a:xfrm>
          <a:off x="11210925" y="1691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2" name="テキスト ボックス 861">
          <a:extLst>
            <a:ext uri="{FF2B5EF4-FFF2-40B4-BE49-F238E27FC236}">
              <a16:creationId xmlns:a16="http://schemas.microsoft.com/office/drawing/2014/main" id="{A51E6DC1-C243-4E05-B4B9-A2E0AFC2ED4E}"/>
            </a:ext>
          </a:extLst>
        </xdr:cNvPr>
        <xdr:cNvSpPr txBox="1"/>
      </xdr:nvSpPr>
      <xdr:spPr>
        <a:xfrm>
          <a:off x="10845966"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3" name="直線コネクタ 862">
          <a:extLst>
            <a:ext uri="{FF2B5EF4-FFF2-40B4-BE49-F238E27FC236}">
              <a16:creationId xmlns:a16="http://schemas.microsoft.com/office/drawing/2014/main" id="{CFC2B0D3-BCA0-4DFB-993C-E61DAA983261}"/>
            </a:ext>
          </a:extLst>
        </xdr:cNvPr>
        <xdr:cNvCxnSpPr/>
      </xdr:nvCxnSpPr>
      <xdr:spPr>
        <a:xfrm>
          <a:off x="11210925" y="165544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4" name="テキスト ボックス 863">
          <a:extLst>
            <a:ext uri="{FF2B5EF4-FFF2-40B4-BE49-F238E27FC236}">
              <a16:creationId xmlns:a16="http://schemas.microsoft.com/office/drawing/2014/main" id="{35A0558A-629E-4E5C-9218-BE376B255858}"/>
            </a:ext>
          </a:extLst>
        </xdr:cNvPr>
        <xdr:cNvSpPr txBox="1"/>
      </xdr:nvSpPr>
      <xdr:spPr>
        <a:xfrm>
          <a:off x="10845966"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5" name="直線コネクタ 864">
          <a:extLst>
            <a:ext uri="{FF2B5EF4-FFF2-40B4-BE49-F238E27FC236}">
              <a16:creationId xmlns:a16="http://schemas.microsoft.com/office/drawing/2014/main" id="{C8ED7FB0-ACCD-4974-923B-A062EB73857A}"/>
            </a:ext>
          </a:extLst>
        </xdr:cNvPr>
        <xdr:cNvCxnSpPr/>
      </xdr:nvCxnSpPr>
      <xdr:spPr>
        <a:xfrm>
          <a:off x="11210925" y="16192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6" name="テキスト ボックス 865">
          <a:extLst>
            <a:ext uri="{FF2B5EF4-FFF2-40B4-BE49-F238E27FC236}">
              <a16:creationId xmlns:a16="http://schemas.microsoft.com/office/drawing/2014/main" id="{EDAF705C-1ECE-4F1A-B3B9-AC5D896F2501}"/>
            </a:ext>
          </a:extLst>
        </xdr:cNvPr>
        <xdr:cNvSpPr txBox="1"/>
      </xdr:nvSpPr>
      <xdr:spPr>
        <a:xfrm>
          <a:off x="10845966"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7" name="直線コネクタ 866">
          <a:extLst>
            <a:ext uri="{FF2B5EF4-FFF2-40B4-BE49-F238E27FC236}">
              <a16:creationId xmlns:a16="http://schemas.microsoft.com/office/drawing/2014/main" id="{0E814D77-B32D-4981-94E3-3FED6177C9A7}"/>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8" name="テキスト ボックス 867">
          <a:extLst>
            <a:ext uri="{FF2B5EF4-FFF2-40B4-BE49-F238E27FC236}">
              <a16:creationId xmlns:a16="http://schemas.microsoft.com/office/drawing/2014/main" id="{580BC5D4-ED2C-4E83-86A5-D0613DA35372}"/>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64B0F59D-13D6-42E9-8C77-6237D107917E}"/>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148589</xdr:rowOff>
    </xdr:from>
    <xdr:to>
      <xdr:col>85</xdr:col>
      <xdr:colOff>126364</xdr:colOff>
      <xdr:row>109</xdr:row>
      <xdr:rowOff>53339</xdr:rowOff>
    </xdr:to>
    <xdr:cxnSp macro="">
      <xdr:nvCxnSpPr>
        <xdr:cNvPr id="870" name="直線コネクタ 869">
          <a:extLst>
            <a:ext uri="{FF2B5EF4-FFF2-40B4-BE49-F238E27FC236}">
              <a16:creationId xmlns:a16="http://schemas.microsoft.com/office/drawing/2014/main" id="{9FE332D7-F7BA-4E2E-A12A-88D3E98F646D}"/>
            </a:ext>
          </a:extLst>
        </xdr:cNvPr>
        <xdr:cNvCxnSpPr/>
      </xdr:nvCxnSpPr>
      <xdr:spPr>
        <a:xfrm flipV="1">
          <a:off x="14696439" y="1617598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57166</xdr:rowOff>
    </xdr:from>
    <xdr:ext cx="405111" cy="259045"/>
    <xdr:sp macro="" textlink="">
      <xdr:nvSpPr>
        <xdr:cNvPr id="871" name="【庁舎】&#10;有形固定資産減価償却率最小値テキスト">
          <a:extLst>
            <a:ext uri="{FF2B5EF4-FFF2-40B4-BE49-F238E27FC236}">
              <a16:creationId xmlns:a16="http://schemas.microsoft.com/office/drawing/2014/main" id="{A1C43A3B-E020-4E7A-A729-88AC33711C44}"/>
            </a:ext>
          </a:extLst>
        </xdr:cNvPr>
        <xdr:cNvSpPr txBox="1"/>
      </xdr:nvSpPr>
      <xdr:spPr>
        <a:xfrm>
          <a:off x="14735175" y="1770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53339</xdr:rowOff>
    </xdr:from>
    <xdr:to>
      <xdr:col>86</xdr:col>
      <xdr:colOff>25400</xdr:colOff>
      <xdr:row>109</xdr:row>
      <xdr:rowOff>53339</xdr:rowOff>
    </xdr:to>
    <xdr:cxnSp macro="">
      <xdr:nvCxnSpPr>
        <xdr:cNvPr id="872" name="直線コネクタ 871">
          <a:extLst>
            <a:ext uri="{FF2B5EF4-FFF2-40B4-BE49-F238E27FC236}">
              <a16:creationId xmlns:a16="http://schemas.microsoft.com/office/drawing/2014/main" id="{D23A9F6C-0EB3-48F1-A809-DDD9ED2E7541}"/>
            </a:ext>
          </a:extLst>
        </xdr:cNvPr>
        <xdr:cNvCxnSpPr/>
      </xdr:nvCxnSpPr>
      <xdr:spPr>
        <a:xfrm>
          <a:off x="14611350" y="17699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95266</xdr:rowOff>
    </xdr:from>
    <xdr:ext cx="405111" cy="259045"/>
    <xdr:sp macro="" textlink="">
      <xdr:nvSpPr>
        <xdr:cNvPr id="873" name="【庁舎】&#10;有形固定資産減価償却率最大値テキスト">
          <a:extLst>
            <a:ext uri="{FF2B5EF4-FFF2-40B4-BE49-F238E27FC236}">
              <a16:creationId xmlns:a16="http://schemas.microsoft.com/office/drawing/2014/main" id="{8E3F1436-6F50-4B70-B2C7-BEFDDB2721BF}"/>
            </a:ext>
          </a:extLst>
        </xdr:cNvPr>
        <xdr:cNvSpPr txBox="1"/>
      </xdr:nvSpPr>
      <xdr:spPr>
        <a:xfrm>
          <a:off x="14735175" y="1596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148589</xdr:rowOff>
    </xdr:from>
    <xdr:to>
      <xdr:col>86</xdr:col>
      <xdr:colOff>25400</xdr:colOff>
      <xdr:row>99</xdr:row>
      <xdr:rowOff>148589</xdr:rowOff>
    </xdr:to>
    <xdr:cxnSp macro="">
      <xdr:nvCxnSpPr>
        <xdr:cNvPr id="874" name="直線コネクタ 873">
          <a:extLst>
            <a:ext uri="{FF2B5EF4-FFF2-40B4-BE49-F238E27FC236}">
              <a16:creationId xmlns:a16="http://schemas.microsoft.com/office/drawing/2014/main" id="{BFE8B153-69A6-491D-8713-6D51F414C7BE}"/>
            </a:ext>
          </a:extLst>
        </xdr:cNvPr>
        <xdr:cNvCxnSpPr/>
      </xdr:nvCxnSpPr>
      <xdr:spPr>
        <a:xfrm>
          <a:off x="14611350" y="161759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166388</xdr:rowOff>
    </xdr:from>
    <xdr:ext cx="405111" cy="259045"/>
    <xdr:sp macro="" textlink="">
      <xdr:nvSpPr>
        <xdr:cNvPr id="875" name="【庁舎】&#10;有形固定資産減価償却率平均値テキスト">
          <a:extLst>
            <a:ext uri="{FF2B5EF4-FFF2-40B4-BE49-F238E27FC236}">
              <a16:creationId xmlns:a16="http://schemas.microsoft.com/office/drawing/2014/main" id="{280D5848-AAC2-4B0A-B567-BE63D19048A3}"/>
            </a:ext>
          </a:extLst>
        </xdr:cNvPr>
        <xdr:cNvSpPr txBox="1"/>
      </xdr:nvSpPr>
      <xdr:spPr>
        <a:xfrm>
          <a:off x="14735175" y="16841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143511</xdr:rowOff>
    </xdr:from>
    <xdr:to>
      <xdr:col>85</xdr:col>
      <xdr:colOff>177800</xdr:colOff>
      <xdr:row>105</xdr:row>
      <xdr:rowOff>73661</xdr:rowOff>
    </xdr:to>
    <xdr:sp macro="" textlink="">
      <xdr:nvSpPr>
        <xdr:cNvPr id="876" name="フローチャート: 判断 875">
          <a:extLst>
            <a:ext uri="{FF2B5EF4-FFF2-40B4-BE49-F238E27FC236}">
              <a16:creationId xmlns:a16="http://schemas.microsoft.com/office/drawing/2014/main" id="{BD391239-6705-423C-A90D-B408CDC02A9D}"/>
            </a:ext>
          </a:extLst>
        </xdr:cNvPr>
        <xdr:cNvSpPr/>
      </xdr:nvSpPr>
      <xdr:spPr>
        <a:xfrm>
          <a:off x="14649450" y="169805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877" name="フローチャート: 判断 876">
          <a:extLst>
            <a:ext uri="{FF2B5EF4-FFF2-40B4-BE49-F238E27FC236}">
              <a16:creationId xmlns:a16="http://schemas.microsoft.com/office/drawing/2014/main" id="{CC6BE176-4B3E-4F91-B010-18F5CBDA6F54}"/>
            </a:ext>
          </a:extLst>
        </xdr:cNvPr>
        <xdr:cNvSpPr/>
      </xdr:nvSpPr>
      <xdr:spPr>
        <a:xfrm>
          <a:off x="13887450" y="169805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8" name="フローチャート: 判断 877">
          <a:extLst>
            <a:ext uri="{FF2B5EF4-FFF2-40B4-BE49-F238E27FC236}">
              <a16:creationId xmlns:a16="http://schemas.microsoft.com/office/drawing/2014/main" id="{AEE5B7FD-C47A-4D05-8C21-3F905B0BFD31}"/>
            </a:ext>
          </a:extLst>
        </xdr:cNvPr>
        <xdr:cNvSpPr/>
      </xdr:nvSpPr>
      <xdr:spPr>
        <a:xfrm>
          <a:off x="13096875" y="170389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879" name="フローチャート: 判断 878">
          <a:extLst>
            <a:ext uri="{FF2B5EF4-FFF2-40B4-BE49-F238E27FC236}">
              <a16:creationId xmlns:a16="http://schemas.microsoft.com/office/drawing/2014/main" id="{B3E35BF2-6A84-460F-962C-45140D7F4FFD}"/>
            </a:ext>
          </a:extLst>
        </xdr:cNvPr>
        <xdr:cNvSpPr/>
      </xdr:nvSpPr>
      <xdr:spPr>
        <a:xfrm>
          <a:off x="12296775" y="170700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40639</xdr:rowOff>
    </xdr:from>
    <xdr:to>
      <xdr:col>67</xdr:col>
      <xdr:colOff>101600</xdr:colOff>
      <xdr:row>105</xdr:row>
      <xdr:rowOff>142239</xdr:rowOff>
    </xdr:to>
    <xdr:sp macro="" textlink="">
      <xdr:nvSpPr>
        <xdr:cNvPr id="880" name="フローチャート: 判断 879">
          <a:extLst>
            <a:ext uri="{FF2B5EF4-FFF2-40B4-BE49-F238E27FC236}">
              <a16:creationId xmlns:a16="http://schemas.microsoft.com/office/drawing/2014/main" id="{10B66154-E74E-443B-8CCE-40D341E21834}"/>
            </a:ext>
          </a:extLst>
        </xdr:cNvPr>
        <xdr:cNvSpPr/>
      </xdr:nvSpPr>
      <xdr:spPr>
        <a:xfrm>
          <a:off x="11487150" y="1704276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A76A367-5852-4CE6-B520-E4F1AB24DCE4}"/>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8031BB4-7BED-48B9-9D26-C6BB646B82A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A8FFBEA3-4A1E-4C3B-B2C3-D61A4683DF34}"/>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E08A24C0-9402-4D9D-A151-C239E94EF71E}"/>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325118E1-AA64-4BB2-AFC3-2995B8AFBBFF}"/>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886" name="楕円 885">
          <a:extLst>
            <a:ext uri="{FF2B5EF4-FFF2-40B4-BE49-F238E27FC236}">
              <a16:creationId xmlns:a16="http://schemas.microsoft.com/office/drawing/2014/main" id="{103C7DE3-A5BE-4746-9A51-ED662873D117}"/>
            </a:ext>
          </a:extLst>
        </xdr:cNvPr>
        <xdr:cNvSpPr/>
      </xdr:nvSpPr>
      <xdr:spPr>
        <a:xfrm>
          <a:off x="14649450" y="1716151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140988</xdr:rowOff>
    </xdr:from>
    <xdr:ext cx="405111" cy="259045"/>
    <xdr:sp macro="" textlink="">
      <xdr:nvSpPr>
        <xdr:cNvPr id="887" name="【庁舎】&#10;有形固定資産減価償却率該当値テキスト">
          <a:extLst>
            <a:ext uri="{FF2B5EF4-FFF2-40B4-BE49-F238E27FC236}">
              <a16:creationId xmlns:a16="http://schemas.microsoft.com/office/drawing/2014/main" id="{E9550940-7833-452B-AEF2-84853E4DB908}"/>
            </a:ext>
          </a:extLst>
        </xdr:cNvPr>
        <xdr:cNvSpPr txBox="1"/>
      </xdr:nvSpPr>
      <xdr:spPr>
        <a:xfrm>
          <a:off x="14735175" y="171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101600</xdr:rowOff>
    </xdr:from>
    <xdr:to>
      <xdr:col>81</xdr:col>
      <xdr:colOff>101600</xdr:colOff>
      <xdr:row>106</xdr:row>
      <xdr:rowOff>31750</xdr:rowOff>
    </xdr:to>
    <xdr:sp macro="" textlink="">
      <xdr:nvSpPr>
        <xdr:cNvPr id="888" name="楕円 887">
          <a:extLst>
            <a:ext uri="{FF2B5EF4-FFF2-40B4-BE49-F238E27FC236}">
              <a16:creationId xmlns:a16="http://schemas.microsoft.com/office/drawing/2014/main" id="{AB1F3774-2871-409F-8E6C-121B207F4053}"/>
            </a:ext>
          </a:extLst>
        </xdr:cNvPr>
        <xdr:cNvSpPr/>
      </xdr:nvSpPr>
      <xdr:spPr>
        <a:xfrm>
          <a:off x="13887450" y="17106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152400</xdr:rowOff>
    </xdr:from>
    <xdr:to>
      <xdr:col>85</xdr:col>
      <xdr:colOff>127000</xdr:colOff>
      <xdr:row>106</xdr:row>
      <xdr:rowOff>41911</xdr:rowOff>
    </xdr:to>
    <xdr:cxnSp macro="">
      <xdr:nvCxnSpPr>
        <xdr:cNvPr id="889" name="直線コネクタ 888">
          <a:extLst>
            <a:ext uri="{FF2B5EF4-FFF2-40B4-BE49-F238E27FC236}">
              <a16:creationId xmlns:a16="http://schemas.microsoft.com/office/drawing/2014/main" id="{1988FAAC-8D83-4ADC-BBF8-FB9C907EE315}"/>
            </a:ext>
          </a:extLst>
        </xdr:cNvPr>
        <xdr:cNvCxnSpPr/>
      </xdr:nvCxnSpPr>
      <xdr:spPr>
        <a:xfrm>
          <a:off x="13935075" y="17154525"/>
          <a:ext cx="762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890" name="楕円 889">
          <a:extLst>
            <a:ext uri="{FF2B5EF4-FFF2-40B4-BE49-F238E27FC236}">
              <a16:creationId xmlns:a16="http://schemas.microsoft.com/office/drawing/2014/main" id="{7F9569E0-C082-4B94-89E7-A60526D972B5}"/>
            </a:ext>
          </a:extLst>
        </xdr:cNvPr>
        <xdr:cNvSpPr/>
      </xdr:nvSpPr>
      <xdr:spPr>
        <a:xfrm>
          <a:off x="13096875" y="1704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152400</xdr:rowOff>
    </xdr:to>
    <xdr:cxnSp macro="">
      <xdr:nvCxnSpPr>
        <xdr:cNvPr id="891" name="直線コネクタ 890">
          <a:extLst>
            <a:ext uri="{FF2B5EF4-FFF2-40B4-BE49-F238E27FC236}">
              <a16:creationId xmlns:a16="http://schemas.microsoft.com/office/drawing/2014/main" id="{B4D148CC-BCF8-4D8E-BAAD-06B7222BDA85}"/>
            </a:ext>
          </a:extLst>
        </xdr:cNvPr>
        <xdr:cNvCxnSpPr/>
      </xdr:nvCxnSpPr>
      <xdr:spPr>
        <a:xfrm>
          <a:off x="13144500" y="1709737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892" name="楕円 891">
          <a:extLst>
            <a:ext uri="{FF2B5EF4-FFF2-40B4-BE49-F238E27FC236}">
              <a16:creationId xmlns:a16="http://schemas.microsoft.com/office/drawing/2014/main" id="{CD062D8B-5D73-4E14-9FC9-1FEEE1F8E139}"/>
            </a:ext>
          </a:extLst>
        </xdr:cNvPr>
        <xdr:cNvSpPr/>
      </xdr:nvSpPr>
      <xdr:spPr>
        <a:xfrm>
          <a:off x="12296775" y="16984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26670</xdr:rowOff>
    </xdr:from>
    <xdr:to>
      <xdr:col>76</xdr:col>
      <xdr:colOff>114300</xdr:colOff>
      <xdr:row>105</xdr:row>
      <xdr:rowOff>95250</xdr:rowOff>
    </xdr:to>
    <xdr:cxnSp macro="">
      <xdr:nvCxnSpPr>
        <xdr:cNvPr id="893" name="直線コネクタ 892">
          <a:extLst>
            <a:ext uri="{FF2B5EF4-FFF2-40B4-BE49-F238E27FC236}">
              <a16:creationId xmlns:a16="http://schemas.microsoft.com/office/drawing/2014/main" id="{EF958539-AD68-43CD-A9B8-2549BEC00A3D}"/>
            </a:ext>
          </a:extLst>
        </xdr:cNvPr>
        <xdr:cNvCxnSpPr/>
      </xdr:nvCxnSpPr>
      <xdr:spPr>
        <a:xfrm>
          <a:off x="12344400" y="17031970"/>
          <a:ext cx="800100" cy="6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67311</xdr:rowOff>
    </xdr:from>
    <xdr:to>
      <xdr:col>67</xdr:col>
      <xdr:colOff>101600</xdr:colOff>
      <xdr:row>104</xdr:row>
      <xdr:rowOff>168911</xdr:rowOff>
    </xdr:to>
    <xdr:sp macro="" textlink="">
      <xdr:nvSpPr>
        <xdr:cNvPr id="894" name="楕円 893">
          <a:extLst>
            <a:ext uri="{FF2B5EF4-FFF2-40B4-BE49-F238E27FC236}">
              <a16:creationId xmlns:a16="http://schemas.microsoft.com/office/drawing/2014/main" id="{94967C76-4BF2-4E5F-B7BC-11D479050162}"/>
            </a:ext>
          </a:extLst>
        </xdr:cNvPr>
        <xdr:cNvSpPr/>
      </xdr:nvSpPr>
      <xdr:spPr>
        <a:xfrm>
          <a:off x="11487150" y="169043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118111</xdr:rowOff>
    </xdr:from>
    <xdr:to>
      <xdr:col>71</xdr:col>
      <xdr:colOff>177800</xdr:colOff>
      <xdr:row>105</xdr:row>
      <xdr:rowOff>26670</xdr:rowOff>
    </xdr:to>
    <xdr:cxnSp macro="">
      <xdr:nvCxnSpPr>
        <xdr:cNvPr id="895" name="直線コネクタ 894">
          <a:extLst>
            <a:ext uri="{FF2B5EF4-FFF2-40B4-BE49-F238E27FC236}">
              <a16:creationId xmlns:a16="http://schemas.microsoft.com/office/drawing/2014/main" id="{4EF36E08-26C0-40AF-80D6-462D5CA073AF}"/>
            </a:ext>
          </a:extLst>
        </xdr:cNvPr>
        <xdr:cNvCxnSpPr/>
      </xdr:nvCxnSpPr>
      <xdr:spPr>
        <a:xfrm>
          <a:off x="11534775" y="16961486"/>
          <a:ext cx="809625"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896" name="n_1aveValue【庁舎】&#10;有形固定資産減価償却率">
          <a:extLst>
            <a:ext uri="{FF2B5EF4-FFF2-40B4-BE49-F238E27FC236}">
              <a16:creationId xmlns:a16="http://schemas.microsoft.com/office/drawing/2014/main" id="{763C5D8D-4B09-4691-B128-4614EA110BDE}"/>
            </a:ext>
          </a:extLst>
        </xdr:cNvPr>
        <xdr:cNvSpPr txBox="1"/>
      </xdr:nvSpPr>
      <xdr:spPr>
        <a:xfrm>
          <a:off x="13745219" y="1676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154957</xdr:rowOff>
    </xdr:from>
    <xdr:ext cx="405111" cy="259045"/>
    <xdr:sp macro="" textlink="">
      <xdr:nvSpPr>
        <xdr:cNvPr id="897" name="n_2aveValue【庁舎】&#10;有形固定資産減価償却率">
          <a:extLst>
            <a:ext uri="{FF2B5EF4-FFF2-40B4-BE49-F238E27FC236}">
              <a16:creationId xmlns:a16="http://schemas.microsoft.com/office/drawing/2014/main" id="{9FF7DA61-D910-468F-A92F-F398AA1C63E0}"/>
            </a:ext>
          </a:extLst>
        </xdr:cNvPr>
        <xdr:cNvSpPr txBox="1"/>
      </xdr:nvSpPr>
      <xdr:spPr>
        <a:xfrm>
          <a:off x="12964169" y="1683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898" name="n_3aveValue【庁舎】&#10;有形固定資産減価償却率">
          <a:extLst>
            <a:ext uri="{FF2B5EF4-FFF2-40B4-BE49-F238E27FC236}">
              <a16:creationId xmlns:a16="http://schemas.microsoft.com/office/drawing/2014/main" id="{036E56E0-6E13-452E-8148-312CAB243A11}"/>
            </a:ext>
          </a:extLst>
        </xdr:cNvPr>
        <xdr:cNvSpPr txBox="1"/>
      </xdr:nvSpPr>
      <xdr:spPr>
        <a:xfrm>
          <a:off x="12164069"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133366</xdr:rowOff>
    </xdr:from>
    <xdr:ext cx="405111" cy="259045"/>
    <xdr:sp macro="" textlink="">
      <xdr:nvSpPr>
        <xdr:cNvPr id="899" name="n_4aveValue【庁舎】&#10;有形固定資産減価償却率">
          <a:extLst>
            <a:ext uri="{FF2B5EF4-FFF2-40B4-BE49-F238E27FC236}">
              <a16:creationId xmlns:a16="http://schemas.microsoft.com/office/drawing/2014/main" id="{0239F215-E2B9-4275-90D4-86F8FD2B816F}"/>
            </a:ext>
          </a:extLst>
        </xdr:cNvPr>
        <xdr:cNvSpPr txBox="1"/>
      </xdr:nvSpPr>
      <xdr:spPr>
        <a:xfrm>
          <a:off x="11354444"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22877</xdr:rowOff>
    </xdr:from>
    <xdr:ext cx="405111" cy="259045"/>
    <xdr:sp macro="" textlink="">
      <xdr:nvSpPr>
        <xdr:cNvPr id="900" name="n_1mainValue【庁舎】&#10;有形固定資産減価償却率">
          <a:extLst>
            <a:ext uri="{FF2B5EF4-FFF2-40B4-BE49-F238E27FC236}">
              <a16:creationId xmlns:a16="http://schemas.microsoft.com/office/drawing/2014/main" id="{5FBA380E-F739-4E7D-B60A-001A888C6978}"/>
            </a:ext>
          </a:extLst>
        </xdr:cNvPr>
        <xdr:cNvSpPr txBox="1"/>
      </xdr:nvSpPr>
      <xdr:spPr>
        <a:xfrm>
          <a:off x="13745219" y="17190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901" name="n_2mainValue【庁舎】&#10;有形固定資産減価償却率">
          <a:extLst>
            <a:ext uri="{FF2B5EF4-FFF2-40B4-BE49-F238E27FC236}">
              <a16:creationId xmlns:a16="http://schemas.microsoft.com/office/drawing/2014/main" id="{EC06B0EB-182E-471E-AA12-1E115C6964B2}"/>
            </a:ext>
          </a:extLst>
        </xdr:cNvPr>
        <xdr:cNvSpPr txBox="1"/>
      </xdr:nvSpPr>
      <xdr:spPr>
        <a:xfrm>
          <a:off x="12964169" y="1714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902" name="n_3mainValue【庁舎】&#10;有形固定資産減価償却率">
          <a:extLst>
            <a:ext uri="{FF2B5EF4-FFF2-40B4-BE49-F238E27FC236}">
              <a16:creationId xmlns:a16="http://schemas.microsoft.com/office/drawing/2014/main" id="{A6495BEE-D3A6-404B-94F1-04AA98280159}"/>
            </a:ext>
          </a:extLst>
        </xdr:cNvPr>
        <xdr:cNvSpPr txBox="1"/>
      </xdr:nvSpPr>
      <xdr:spPr>
        <a:xfrm>
          <a:off x="12164069" y="1677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13988</xdr:rowOff>
    </xdr:from>
    <xdr:ext cx="405111" cy="259045"/>
    <xdr:sp macro="" textlink="">
      <xdr:nvSpPr>
        <xdr:cNvPr id="903" name="n_4mainValue【庁舎】&#10;有形固定資産減価償却率">
          <a:extLst>
            <a:ext uri="{FF2B5EF4-FFF2-40B4-BE49-F238E27FC236}">
              <a16:creationId xmlns:a16="http://schemas.microsoft.com/office/drawing/2014/main" id="{6D610BE7-E461-4508-9CDD-70284CF48C95}"/>
            </a:ext>
          </a:extLst>
        </xdr:cNvPr>
        <xdr:cNvSpPr txBox="1"/>
      </xdr:nvSpPr>
      <xdr:spPr>
        <a:xfrm>
          <a:off x="11354444" y="166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546A129F-6B94-420A-B3FE-A7149A8BEBA6}"/>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B7CCA5E8-2A65-4B4D-966F-707E4D4B3D92}"/>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891A005B-E5F2-413E-9A57-E4CEB441A3CE}"/>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F3DAEE39-85D0-491B-9C4A-9A8D902CAE2D}"/>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23832006-EE46-4B3E-80A2-2D114B2EAFD2}"/>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479A9D25-0CBF-4E79-8244-6258B360E87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9BDE7F8A-2057-41C3-8A69-895C5B0FC760}"/>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2EAAEF78-6BE1-4CEE-A61B-5968DB922D70}"/>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C6491203-BD4B-4859-BECB-4AF0FC6EA50D}"/>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91614BAF-B54F-4A18-9F84-3A2A1ECD6EEB}"/>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4" name="テキスト ボックス 913">
          <a:extLst>
            <a:ext uri="{FF2B5EF4-FFF2-40B4-BE49-F238E27FC236}">
              <a16:creationId xmlns:a16="http://schemas.microsoft.com/office/drawing/2014/main" id="{83E108E2-F621-4130-BEF8-0B41A5C63BCE}"/>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5" name="直線コネクタ 914">
          <a:extLst>
            <a:ext uri="{FF2B5EF4-FFF2-40B4-BE49-F238E27FC236}">
              <a16:creationId xmlns:a16="http://schemas.microsoft.com/office/drawing/2014/main" id="{36FE41EA-0507-4DFA-9A40-8B4541F608ED}"/>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6" name="テキスト ボックス 915">
          <a:extLst>
            <a:ext uri="{FF2B5EF4-FFF2-40B4-BE49-F238E27FC236}">
              <a16:creationId xmlns:a16="http://schemas.microsoft.com/office/drawing/2014/main" id="{CA07E9D6-8F16-44CF-8127-6E96B0089249}"/>
            </a:ext>
          </a:extLst>
        </xdr:cNvPr>
        <xdr:cNvSpPr txBox="1"/>
      </xdr:nvSpPr>
      <xdr:spPr>
        <a:xfrm>
          <a:off x="16052346"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7" name="直線コネクタ 916">
          <a:extLst>
            <a:ext uri="{FF2B5EF4-FFF2-40B4-BE49-F238E27FC236}">
              <a16:creationId xmlns:a16="http://schemas.microsoft.com/office/drawing/2014/main" id="{925D7E66-D7FC-4082-BE20-03620EF1269D}"/>
            </a:ext>
          </a:extLst>
        </xdr:cNvPr>
        <xdr:cNvCxnSpPr/>
      </xdr:nvCxnSpPr>
      <xdr:spPr>
        <a:xfrm>
          <a:off x="16459200" y="1713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8" name="テキスト ボックス 917">
          <a:extLst>
            <a:ext uri="{FF2B5EF4-FFF2-40B4-BE49-F238E27FC236}">
              <a16:creationId xmlns:a16="http://schemas.microsoft.com/office/drawing/2014/main" id="{C7D005A4-19F8-4A05-963C-A5322B6872F4}"/>
            </a:ext>
          </a:extLst>
        </xdr:cNvPr>
        <xdr:cNvSpPr txBox="1"/>
      </xdr:nvSpPr>
      <xdr:spPr>
        <a:xfrm>
          <a:off x="16052346"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9" name="直線コネクタ 918">
          <a:extLst>
            <a:ext uri="{FF2B5EF4-FFF2-40B4-BE49-F238E27FC236}">
              <a16:creationId xmlns:a16="http://schemas.microsoft.com/office/drawing/2014/main" id="{7C8DB5C4-431A-42B8-A842-252F6D3D2410}"/>
            </a:ext>
          </a:extLst>
        </xdr:cNvPr>
        <xdr:cNvCxnSpPr/>
      </xdr:nvCxnSpPr>
      <xdr:spPr>
        <a:xfrm>
          <a:off x="16459200" y="1669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20" name="テキスト ボックス 919">
          <a:extLst>
            <a:ext uri="{FF2B5EF4-FFF2-40B4-BE49-F238E27FC236}">
              <a16:creationId xmlns:a16="http://schemas.microsoft.com/office/drawing/2014/main" id="{D9582FAB-CBB6-4803-8D9D-03B4AC73C349}"/>
            </a:ext>
          </a:extLst>
        </xdr:cNvPr>
        <xdr:cNvSpPr txBox="1"/>
      </xdr:nvSpPr>
      <xdr:spPr>
        <a:xfrm>
          <a:off x="16052346"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21" name="直線コネクタ 920">
          <a:extLst>
            <a:ext uri="{FF2B5EF4-FFF2-40B4-BE49-F238E27FC236}">
              <a16:creationId xmlns:a16="http://schemas.microsoft.com/office/drawing/2014/main" id="{443211B0-BB4C-4E5F-BA99-4EF3FA65C524}"/>
            </a:ext>
          </a:extLst>
        </xdr:cNvPr>
        <xdr:cNvCxnSpPr/>
      </xdr:nvCxnSpPr>
      <xdr:spPr>
        <a:xfrm>
          <a:off x="16459200" y="1626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22" name="テキスト ボックス 921">
          <a:extLst>
            <a:ext uri="{FF2B5EF4-FFF2-40B4-BE49-F238E27FC236}">
              <a16:creationId xmlns:a16="http://schemas.microsoft.com/office/drawing/2014/main" id="{95520664-647A-454B-9763-7BBB50C39D21}"/>
            </a:ext>
          </a:extLst>
        </xdr:cNvPr>
        <xdr:cNvSpPr txBox="1"/>
      </xdr:nvSpPr>
      <xdr:spPr>
        <a:xfrm>
          <a:off x="16052346"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0EDD3787-378D-4E4E-9ADE-4F09AB0F9568}"/>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E975CCC2-20B3-47CC-BEC1-F24802E2066B}"/>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5B9626C9-E204-4B4C-94BF-0A6C9BC5B5A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12192</xdr:rowOff>
    </xdr:from>
    <xdr:to>
      <xdr:col>116</xdr:col>
      <xdr:colOff>62864</xdr:colOff>
      <xdr:row>109</xdr:row>
      <xdr:rowOff>9906</xdr:rowOff>
    </xdr:to>
    <xdr:cxnSp macro="">
      <xdr:nvCxnSpPr>
        <xdr:cNvPr id="926" name="直線コネクタ 925">
          <a:extLst>
            <a:ext uri="{FF2B5EF4-FFF2-40B4-BE49-F238E27FC236}">
              <a16:creationId xmlns:a16="http://schemas.microsoft.com/office/drawing/2014/main" id="{E0DE56CB-082D-4390-B22A-22BA42C2946C}"/>
            </a:ext>
          </a:extLst>
        </xdr:cNvPr>
        <xdr:cNvCxnSpPr/>
      </xdr:nvCxnSpPr>
      <xdr:spPr>
        <a:xfrm flipV="1">
          <a:off x="19954239" y="16525367"/>
          <a:ext cx="0" cy="1131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13733</xdr:rowOff>
    </xdr:from>
    <xdr:ext cx="469744" cy="259045"/>
    <xdr:sp macro="" textlink="">
      <xdr:nvSpPr>
        <xdr:cNvPr id="927" name="【庁舎】&#10;一人当たり面積最小値テキスト">
          <a:extLst>
            <a:ext uri="{FF2B5EF4-FFF2-40B4-BE49-F238E27FC236}">
              <a16:creationId xmlns:a16="http://schemas.microsoft.com/office/drawing/2014/main" id="{B7134B83-8D43-469A-806A-D4E9E8BF456F}"/>
            </a:ext>
          </a:extLst>
        </xdr:cNvPr>
        <xdr:cNvSpPr txBox="1"/>
      </xdr:nvSpPr>
      <xdr:spPr>
        <a:xfrm>
          <a:off x="19992975" y="1766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9906</xdr:rowOff>
    </xdr:from>
    <xdr:to>
      <xdr:col>116</xdr:col>
      <xdr:colOff>152400</xdr:colOff>
      <xdr:row>109</xdr:row>
      <xdr:rowOff>9906</xdr:rowOff>
    </xdr:to>
    <xdr:cxnSp macro="">
      <xdr:nvCxnSpPr>
        <xdr:cNvPr id="928" name="直線コネクタ 927">
          <a:extLst>
            <a:ext uri="{FF2B5EF4-FFF2-40B4-BE49-F238E27FC236}">
              <a16:creationId xmlns:a16="http://schemas.microsoft.com/office/drawing/2014/main" id="{AC70E55B-E394-4825-97F2-170093403D4E}"/>
            </a:ext>
          </a:extLst>
        </xdr:cNvPr>
        <xdr:cNvCxnSpPr/>
      </xdr:nvCxnSpPr>
      <xdr:spPr>
        <a:xfrm>
          <a:off x="19878675" y="176565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130319</xdr:rowOff>
    </xdr:from>
    <xdr:ext cx="469744" cy="259045"/>
    <xdr:sp macro="" textlink="">
      <xdr:nvSpPr>
        <xdr:cNvPr id="929" name="【庁舎】&#10;一人当たり面積最大値テキスト">
          <a:extLst>
            <a:ext uri="{FF2B5EF4-FFF2-40B4-BE49-F238E27FC236}">
              <a16:creationId xmlns:a16="http://schemas.microsoft.com/office/drawing/2014/main" id="{EE2694D2-1CFF-4B17-A065-788099F65CA2}"/>
            </a:ext>
          </a:extLst>
        </xdr:cNvPr>
        <xdr:cNvSpPr txBox="1"/>
      </xdr:nvSpPr>
      <xdr:spPr>
        <a:xfrm>
          <a:off x="19992975" y="163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12192</xdr:rowOff>
    </xdr:from>
    <xdr:to>
      <xdr:col>116</xdr:col>
      <xdr:colOff>152400</xdr:colOff>
      <xdr:row>102</xdr:row>
      <xdr:rowOff>12192</xdr:rowOff>
    </xdr:to>
    <xdr:cxnSp macro="">
      <xdr:nvCxnSpPr>
        <xdr:cNvPr id="930" name="直線コネクタ 929">
          <a:extLst>
            <a:ext uri="{FF2B5EF4-FFF2-40B4-BE49-F238E27FC236}">
              <a16:creationId xmlns:a16="http://schemas.microsoft.com/office/drawing/2014/main" id="{3E36B918-3BE2-4FEF-BEB8-CBA77F47A2BF}"/>
            </a:ext>
          </a:extLst>
        </xdr:cNvPr>
        <xdr:cNvCxnSpPr/>
      </xdr:nvCxnSpPr>
      <xdr:spPr>
        <a:xfrm>
          <a:off x="19878675" y="1652536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45990</xdr:rowOff>
    </xdr:from>
    <xdr:ext cx="469744" cy="259045"/>
    <xdr:sp macro="" textlink="">
      <xdr:nvSpPr>
        <xdr:cNvPr id="931" name="【庁舎】&#10;一人当たり面積平均値テキスト">
          <a:extLst>
            <a:ext uri="{FF2B5EF4-FFF2-40B4-BE49-F238E27FC236}">
              <a16:creationId xmlns:a16="http://schemas.microsoft.com/office/drawing/2014/main" id="{CAF1918D-1DC3-4A66-BC53-7D43F67753D4}"/>
            </a:ext>
          </a:extLst>
        </xdr:cNvPr>
        <xdr:cNvSpPr txBox="1"/>
      </xdr:nvSpPr>
      <xdr:spPr>
        <a:xfrm>
          <a:off x="19992975" y="1721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932" name="フローチャート: 判断 931">
          <a:extLst>
            <a:ext uri="{FF2B5EF4-FFF2-40B4-BE49-F238E27FC236}">
              <a16:creationId xmlns:a16="http://schemas.microsoft.com/office/drawing/2014/main" id="{6CD1AFDF-03A8-461A-8D5D-19FBC104F134}"/>
            </a:ext>
          </a:extLst>
        </xdr:cNvPr>
        <xdr:cNvSpPr/>
      </xdr:nvSpPr>
      <xdr:spPr>
        <a:xfrm>
          <a:off x="19897725" y="173522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36830</xdr:rowOff>
    </xdr:from>
    <xdr:to>
      <xdr:col>112</xdr:col>
      <xdr:colOff>38100</xdr:colOff>
      <xdr:row>107</xdr:row>
      <xdr:rowOff>138430</xdr:rowOff>
    </xdr:to>
    <xdr:sp macro="" textlink="">
      <xdr:nvSpPr>
        <xdr:cNvPr id="933" name="フローチャート: 判断 932">
          <a:extLst>
            <a:ext uri="{FF2B5EF4-FFF2-40B4-BE49-F238E27FC236}">
              <a16:creationId xmlns:a16="http://schemas.microsoft.com/office/drawing/2014/main" id="{9264C771-3926-4DC3-BA69-07ADE1458162}"/>
            </a:ext>
          </a:extLst>
        </xdr:cNvPr>
        <xdr:cNvSpPr/>
      </xdr:nvSpPr>
      <xdr:spPr>
        <a:xfrm>
          <a:off x="19154775" y="173628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34" name="フローチャート: 判断 933">
          <a:extLst>
            <a:ext uri="{FF2B5EF4-FFF2-40B4-BE49-F238E27FC236}">
              <a16:creationId xmlns:a16="http://schemas.microsoft.com/office/drawing/2014/main" id="{6093D80C-F5BE-4F1B-A812-DA4ED95DCCCE}"/>
            </a:ext>
          </a:extLst>
        </xdr:cNvPr>
        <xdr:cNvSpPr/>
      </xdr:nvSpPr>
      <xdr:spPr>
        <a:xfrm>
          <a:off x="18345150" y="173916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68835</xdr:rowOff>
    </xdr:from>
    <xdr:to>
      <xdr:col>102</xdr:col>
      <xdr:colOff>165100</xdr:colOff>
      <xdr:row>107</xdr:row>
      <xdr:rowOff>170435</xdr:rowOff>
    </xdr:to>
    <xdr:sp macro="" textlink="">
      <xdr:nvSpPr>
        <xdr:cNvPr id="935" name="フローチャート: 判断 934">
          <a:extLst>
            <a:ext uri="{FF2B5EF4-FFF2-40B4-BE49-F238E27FC236}">
              <a16:creationId xmlns:a16="http://schemas.microsoft.com/office/drawing/2014/main" id="{7215D9DC-93B3-4D1B-9E0F-AD579DC9C20A}"/>
            </a:ext>
          </a:extLst>
        </xdr:cNvPr>
        <xdr:cNvSpPr/>
      </xdr:nvSpPr>
      <xdr:spPr>
        <a:xfrm>
          <a:off x="17554575" y="173916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73406</xdr:rowOff>
    </xdr:from>
    <xdr:to>
      <xdr:col>98</xdr:col>
      <xdr:colOff>38100</xdr:colOff>
      <xdr:row>108</xdr:row>
      <xdr:rowOff>3556</xdr:rowOff>
    </xdr:to>
    <xdr:sp macro="" textlink="">
      <xdr:nvSpPr>
        <xdr:cNvPr id="936" name="フローチャート: 判断 935">
          <a:extLst>
            <a:ext uri="{FF2B5EF4-FFF2-40B4-BE49-F238E27FC236}">
              <a16:creationId xmlns:a16="http://schemas.microsoft.com/office/drawing/2014/main" id="{A505296C-1BC3-4CD4-B9B7-FCF2C8AADA21}"/>
            </a:ext>
          </a:extLst>
        </xdr:cNvPr>
        <xdr:cNvSpPr/>
      </xdr:nvSpPr>
      <xdr:spPr>
        <a:xfrm>
          <a:off x="16754475" y="1739938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57F6FDE5-6F4E-4CCC-B0E2-E3D4EC39E259}"/>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AFE74B7D-90B7-438E-B41E-B137D0737DB1}"/>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9B716A2C-0A11-4C81-93B3-31F00753FD2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D6647208-551A-488D-97A8-EC3B39902AC7}"/>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F18E1AF0-709B-45B7-8C3B-4EF7D0587D18}"/>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942" name="楕円 941">
          <a:extLst>
            <a:ext uri="{FF2B5EF4-FFF2-40B4-BE49-F238E27FC236}">
              <a16:creationId xmlns:a16="http://schemas.microsoft.com/office/drawing/2014/main" id="{68A8E6A3-EBB4-4CF9-87F3-B0DDA217E598}"/>
            </a:ext>
          </a:extLst>
        </xdr:cNvPr>
        <xdr:cNvSpPr/>
      </xdr:nvSpPr>
      <xdr:spPr>
        <a:xfrm>
          <a:off x="19897725" y="173705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19829</xdr:rowOff>
    </xdr:from>
    <xdr:ext cx="469744" cy="259045"/>
    <xdr:sp macro="" textlink="">
      <xdr:nvSpPr>
        <xdr:cNvPr id="943" name="【庁舎】&#10;一人当たり面積該当値テキスト">
          <a:extLst>
            <a:ext uri="{FF2B5EF4-FFF2-40B4-BE49-F238E27FC236}">
              <a16:creationId xmlns:a16="http://schemas.microsoft.com/office/drawing/2014/main" id="{FBA4C254-903E-4682-950C-B1E9E0415159}"/>
            </a:ext>
          </a:extLst>
        </xdr:cNvPr>
        <xdr:cNvSpPr txBox="1"/>
      </xdr:nvSpPr>
      <xdr:spPr>
        <a:xfrm>
          <a:off x="19992975" y="1734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36830</xdr:rowOff>
    </xdr:from>
    <xdr:to>
      <xdr:col>112</xdr:col>
      <xdr:colOff>38100</xdr:colOff>
      <xdr:row>107</xdr:row>
      <xdr:rowOff>138430</xdr:rowOff>
    </xdr:to>
    <xdr:sp macro="" textlink="">
      <xdr:nvSpPr>
        <xdr:cNvPr id="944" name="楕円 943">
          <a:extLst>
            <a:ext uri="{FF2B5EF4-FFF2-40B4-BE49-F238E27FC236}">
              <a16:creationId xmlns:a16="http://schemas.microsoft.com/office/drawing/2014/main" id="{83A2126D-666B-49CD-9712-5C65D07A3485}"/>
            </a:ext>
          </a:extLst>
        </xdr:cNvPr>
        <xdr:cNvSpPr/>
      </xdr:nvSpPr>
      <xdr:spPr>
        <a:xfrm>
          <a:off x="19154775" y="173628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107</xdr:row>
      <xdr:rowOff>92202</xdr:rowOff>
    </xdr:to>
    <xdr:cxnSp macro="">
      <xdr:nvCxnSpPr>
        <xdr:cNvPr id="945" name="直線コネクタ 944">
          <a:extLst>
            <a:ext uri="{FF2B5EF4-FFF2-40B4-BE49-F238E27FC236}">
              <a16:creationId xmlns:a16="http://schemas.microsoft.com/office/drawing/2014/main" id="{C65C9356-0257-4CEA-8E50-099911BA9D8F}"/>
            </a:ext>
          </a:extLst>
        </xdr:cNvPr>
        <xdr:cNvCxnSpPr/>
      </xdr:nvCxnSpPr>
      <xdr:spPr>
        <a:xfrm>
          <a:off x="19202400" y="17410430"/>
          <a:ext cx="7524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41402</xdr:rowOff>
    </xdr:from>
    <xdr:to>
      <xdr:col>107</xdr:col>
      <xdr:colOff>101600</xdr:colOff>
      <xdr:row>107</xdr:row>
      <xdr:rowOff>143002</xdr:rowOff>
    </xdr:to>
    <xdr:sp macro="" textlink="">
      <xdr:nvSpPr>
        <xdr:cNvPr id="946" name="楕円 945">
          <a:extLst>
            <a:ext uri="{FF2B5EF4-FFF2-40B4-BE49-F238E27FC236}">
              <a16:creationId xmlns:a16="http://schemas.microsoft.com/office/drawing/2014/main" id="{8F234376-58DF-4E9E-9E16-2CA85BF537A8}"/>
            </a:ext>
          </a:extLst>
        </xdr:cNvPr>
        <xdr:cNvSpPr/>
      </xdr:nvSpPr>
      <xdr:spPr>
        <a:xfrm>
          <a:off x="18345150" y="1737055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87630</xdr:rowOff>
    </xdr:from>
    <xdr:to>
      <xdr:col>111</xdr:col>
      <xdr:colOff>177800</xdr:colOff>
      <xdr:row>107</xdr:row>
      <xdr:rowOff>92202</xdr:rowOff>
    </xdr:to>
    <xdr:cxnSp macro="">
      <xdr:nvCxnSpPr>
        <xdr:cNvPr id="947" name="直線コネクタ 946">
          <a:extLst>
            <a:ext uri="{FF2B5EF4-FFF2-40B4-BE49-F238E27FC236}">
              <a16:creationId xmlns:a16="http://schemas.microsoft.com/office/drawing/2014/main" id="{C2671F3D-E8FA-4A07-A459-F6B945ABF4E6}"/>
            </a:ext>
          </a:extLst>
        </xdr:cNvPr>
        <xdr:cNvCxnSpPr/>
      </xdr:nvCxnSpPr>
      <xdr:spPr>
        <a:xfrm flipV="1">
          <a:off x="18392775" y="17410430"/>
          <a:ext cx="80962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41402</xdr:rowOff>
    </xdr:from>
    <xdr:to>
      <xdr:col>102</xdr:col>
      <xdr:colOff>165100</xdr:colOff>
      <xdr:row>107</xdr:row>
      <xdr:rowOff>143002</xdr:rowOff>
    </xdr:to>
    <xdr:sp macro="" textlink="">
      <xdr:nvSpPr>
        <xdr:cNvPr id="948" name="楕円 947">
          <a:extLst>
            <a:ext uri="{FF2B5EF4-FFF2-40B4-BE49-F238E27FC236}">
              <a16:creationId xmlns:a16="http://schemas.microsoft.com/office/drawing/2014/main" id="{C9F23EC4-DC05-4EC0-B7EE-510B032CDB58}"/>
            </a:ext>
          </a:extLst>
        </xdr:cNvPr>
        <xdr:cNvSpPr/>
      </xdr:nvSpPr>
      <xdr:spPr>
        <a:xfrm>
          <a:off x="17554575" y="1737055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92202</xdr:rowOff>
    </xdr:from>
    <xdr:to>
      <xdr:col>107</xdr:col>
      <xdr:colOff>50800</xdr:colOff>
      <xdr:row>107</xdr:row>
      <xdr:rowOff>92202</xdr:rowOff>
    </xdr:to>
    <xdr:cxnSp macro="">
      <xdr:nvCxnSpPr>
        <xdr:cNvPr id="949" name="直線コネクタ 948">
          <a:extLst>
            <a:ext uri="{FF2B5EF4-FFF2-40B4-BE49-F238E27FC236}">
              <a16:creationId xmlns:a16="http://schemas.microsoft.com/office/drawing/2014/main" id="{B213845D-1E56-403D-A829-FA8FF54F69C2}"/>
            </a:ext>
          </a:extLst>
        </xdr:cNvPr>
        <xdr:cNvCxnSpPr/>
      </xdr:nvCxnSpPr>
      <xdr:spPr>
        <a:xfrm>
          <a:off x="17602200" y="1741817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950" name="楕円 949">
          <a:extLst>
            <a:ext uri="{FF2B5EF4-FFF2-40B4-BE49-F238E27FC236}">
              <a16:creationId xmlns:a16="http://schemas.microsoft.com/office/drawing/2014/main" id="{23C93498-8884-4C62-8393-A556AFE75ECD}"/>
            </a:ext>
          </a:extLst>
        </xdr:cNvPr>
        <xdr:cNvSpPr/>
      </xdr:nvSpPr>
      <xdr:spPr>
        <a:xfrm>
          <a:off x="16754475" y="1737334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92202</xdr:rowOff>
    </xdr:from>
    <xdr:to>
      <xdr:col>102</xdr:col>
      <xdr:colOff>114300</xdr:colOff>
      <xdr:row>107</xdr:row>
      <xdr:rowOff>101346</xdr:rowOff>
    </xdr:to>
    <xdr:cxnSp macro="">
      <xdr:nvCxnSpPr>
        <xdr:cNvPr id="951" name="直線コネクタ 950">
          <a:extLst>
            <a:ext uri="{FF2B5EF4-FFF2-40B4-BE49-F238E27FC236}">
              <a16:creationId xmlns:a16="http://schemas.microsoft.com/office/drawing/2014/main" id="{C9F3FCE4-225A-44E3-9F34-E38A128B28AF}"/>
            </a:ext>
          </a:extLst>
        </xdr:cNvPr>
        <xdr:cNvCxnSpPr/>
      </xdr:nvCxnSpPr>
      <xdr:spPr>
        <a:xfrm flipV="1">
          <a:off x="16802100" y="17418177"/>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129557</xdr:rowOff>
    </xdr:from>
    <xdr:ext cx="469744" cy="259045"/>
    <xdr:sp macro="" textlink="">
      <xdr:nvSpPr>
        <xdr:cNvPr id="952" name="n_1aveValue【庁舎】&#10;一人当たり面積">
          <a:extLst>
            <a:ext uri="{FF2B5EF4-FFF2-40B4-BE49-F238E27FC236}">
              <a16:creationId xmlns:a16="http://schemas.microsoft.com/office/drawing/2014/main" id="{0875A21B-FDD9-4776-9B2E-6198EB5E8AAB}"/>
            </a:ext>
          </a:extLst>
        </xdr:cNvPr>
        <xdr:cNvSpPr txBox="1"/>
      </xdr:nvSpPr>
      <xdr:spPr>
        <a:xfrm>
          <a:off x="18983402"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53" name="n_2aveValue【庁舎】&#10;一人当たり面積">
          <a:extLst>
            <a:ext uri="{FF2B5EF4-FFF2-40B4-BE49-F238E27FC236}">
              <a16:creationId xmlns:a16="http://schemas.microsoft.com/office/drawing/2014/main" id="{39B78074-7740-49F7-8FEA-BBC751AF661C}"/>
            </a:ext>
          </a:extLst>
        </xdr:cNvPr>
        <xdr:cNvSpPr txBox="1"/>
      </xdr:nvSpPr>
      <xdr:spPr>
        <a:xfrm>
          <a:off x="18183302" y="174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161562</xdr:rowOff>
    </xdr:from>
    <xdr:ext cx="469744" cy="259045"/>
    <xdr:sp macro="" textlink="">
      <xdr:nvSpPr>
        <xdr:cNvPr id="954" name="n_3aveValue【庁舎】&#10;一人当たり面積">
          <a:extLst>
            <a:ext uri="{FF2B5EF4-FFF2-40B4-BE49-F238E27FC236}">
              <a16:creationId xmlns:a16="http://schemas.microsoft.com/office/drawing/2014/main" id="{176BAA29-1DDA-40E7-91F7-BB5ECBDF7A9B}"/>
            </a:ext>
          </a:extLst>
        </xdr:cNvPr>
        <xdr:cNvSpPr txBox="1"/>
      </xdr:nvSpPr>
      <xdr:spPr>
        <a:xfrm>
          <a:off x="17383202" y="1749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166133</xdr:rowOff>
    </xdr:from>
    <xdr:ext cx="469744" cy="259045"/>
    <xdr:sp macro="" textlink="">
      <xdr:nvSpPr>
        <xdr:cNvPr id="955" name="n_4aveValue【庁舎】&#10;一人当たり面積">
          <a:extLst>
            <a:ext uri="{FF2B5EF4-FFF2-40B4-BE49-F238E27FC236}">
              <a16:creationId xmlns:a16="http://schemas.microsoft.com/office/drawing/2014/main" id="{D3B27D71-74F5-4C49-968E-9FD8503D14AD}"/>
            </a:ext>
          </a:extLst>
        </xdr:cNvPr>
        <xdr:cNvSpPr txBox="1"/>
      </xdr:nvSpPr>
      <xdr:spPr>
        <a:xfrm>
          <a:off x="16592627" y="1748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154957</xdr:rowOff>
    </xdr:from>
    <xdr:ext cx="469744" cy="259045"/>
    <xdr:sp macro="" textlink="">
      <xdr:nvSpPr>
        <xdr:cNvPr id="956" name="n_1mainValue【庁舎】&#10;一人当たり面積">
          <a:extLst>
            <a:ext uri="{FF2B5EF4-FFF2-40B4-BE49-F238E27FC236}">
              <a16:creationId xmlns:a16="http://schemas.microsoft.com/office/drawing/2014/main" id="{725FC9D5-A901-4B8E-8826-47C133F85D67}"/>
            </a:ext>
          </a:extLst>
        </xdr:cNvPr>
        <xdr:cNvSpPr txBox="1"/>
      </xdr:nvSpPr>
      <xdr:spPr>
        <a:xfrm>
          <a:off x="18983402" y="1715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159529</xdr:rowOff>
    </xdr:from>
    <xdr:ext cx="469744" cy="259045"/>
    <xdr:sp macro="" textlink="">
      <xdr:nvSpPr>
        <xdr:cNvPr id="957" name="n_2mainValue【庁舎】&#10;一人当たり面積">
          <a:extLst>
            <a:ext uri="{FF2B5EF4-FFF2-40B4-BE49-F238E27FC236}">
              <a16:creationId xmlns:a16="http://schemas.microsoft.com/office/drawing/2014/main" id="{0BB65E58-99EE-4763-B4E3-4BB209BE0093}"/>
            </a:ext>
          </a:extLst>
        </xdr:cNvPr>
        <xdr:cNvSpPr txBox="1"/>
      </xdr:nvSpPr>
      <xdr:spPr>
        <a:xfrm>
          <a:off x="18183302" y="171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159529</xdr:rowOff>
    </xdr:from>
    <xdr:ext cx="469744" cy="259045"/>
    <xdr:sp macro="" textlink="">
      <xdr:nvSpPr>
        <xdr:cNvPr id="958" name="n_3mainValue【庁舎】&#10;一人当たり面積">
          <a:extLst>
            <a:ext uri="{FF2B5EF4-FFF2-40B4-BE49-F238E27FC236}">
              <a16:creationId xmlns:a16="http://schemas.microsoft.com/office/drawing/2014/main" id="{9A126F02-817C-4571-A471-02EC92EE8A8E}"/>
            </a:ext>
          </a:extLst>
        </xdr:cNvPr>
        <xdr:cNvSpPr txBox="1"/>
      </xdr:nvSpPr>
      <xdr:spPr>
        <a:xfrm>
          <a:off x="17383202" y="1716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959" name="n_4mainValue【庁舎】&#10;一人当たり面積">
          <a:extLst>
            <a:ext uri="{FF2B5EF4-FFF2-40B4-BE49-F238E27FC236}">
              <a16:creationId xmlns:a16="http://schemas.microsoft.com/office/drawing/2014/main" id="{A394106B-3540-423C-A653-1294D6B1F718}"/>
            </a:ext>
          </a:extLst>
        </xdr:cNvPr>
        <xdr:cNvSpPr txBox="1"/>
      </xdr:nvSpPr>
      <xdr:spPr>
        <a:xfrm>
          <a:off x="16592627" y="1716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B2826E9A-D562-457F-8C4B-CDE2CDC08031}"/>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F7DDF38C-63E0-4DA1-90BB-7F0BF829AD8E}"/>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71F59478-C346-45CD-9D97-C3E4431574E6}"/>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高度成長期を中心に多種多様な公共施設の整備を進め、膨大な量の施設を保有しているため、市設建築物については「資産流動化プロジェクト施設チーム」による総合的な有効活用、インフラ施設については長寿命化を基本とした効率的な維持管理を実施している。こうした取組もあり、有形固定資産減価償却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なお、一般廃棄物処理施設については、老朽化が進み、供用年数が耐用年数を超える施設が約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割を占めており、有形固定資産減価償却率が高くなっているものと考えられるが、「ごみ焼却工場の整備・配置計画」（平成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月策定）に基づき老朽化したごみ焼却工場を順次更新していく。</a:t>
          </a:r>
        </a:p>
        <a:p>
          <a:r>
            <a:rPr kumimoji="1" lang="ja-JP" altLang="en-US" sz="1300">
              <a:latin typeface="ＭＳ Ｐゴシック" panose="020B0600070205080204" pitchFamily="50" charset="-128"/>
              <a:ea typeface="ＭＳ Ｐゴシック" panose="020B0600070205080204" pitchFamily="50" charset="-128"/>
            </a:rPr>
            <a:t>　今後も市設建築物およびインフラ施設については、「大阪市公共施設マネジメント基本方針」（当初策定：平成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月）に沿って、規模の最適化、予防保全による長寿命化、多様なコスト縮減手法の導入に取り組む。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と、他の政令市と比べ高い水準で推移しているが、地方交付税の交付団体であり、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３年度は臨時財政対策債（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億円の補塡措置が講じられている。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また、直近の状況については、法人市民税（法人税割）など基準財政収入額の減等により、前年度に比し△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ポイント下落している。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）地方全体の財源不足に対処するため、特例的に発行する地方債であり、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償還に要する費用は後年度の地方交付税算定における基準財政需要額に</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全額算入される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43</xdr:row>
      <xdr:rowOff>135467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107544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135467</xdr:rowOff>
    </xdr:from>
    <xdr:to>
      <xdr:col>24</xdr:col>
      <xdr:colOff>12700</xdr:colOff>
      <xdr:row>43</xdr:row>
      <xdr:rowOff>135467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78317</xdr:rowOff>
    </xdr:from>
    <xdr:to>
      <xdr:col>23</xdr:col>
      <xdr:colOff>133350</xdr:colOff>
      <xdr:row>37</xdr:row>
      <xdr:rowOff>158750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42196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58860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158750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4219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6350</xdr:rowOff>
    </xdr:from>
    <xdr:to>
      <xdr:col>19</xdr:col>
      <xdr:colOff>184150</xdr:colOff>
      <xdr:row>39</xdr:row>
      <xdr:rowOff>107950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92727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158750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118533</xdr:rowOff>
    </xdr:from>
    <xdr:to>
      <xdr:col>11</xdr:col>
      <xdr:colOff>31750</xdr:colOff>
      <xdr:row>37</xdr:row>
      <xdr:rowOff>118533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4621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52510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27517</xdr:rowOff>
    </xdr:from>
    <xdr:to>
      <xdr:col>19</xdr:col>
      <xdr:colOff>184150</xdr:colOff>
      <xdr:row>37</xdr:row>
      <xdr:rowOff>129117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139294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4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67733</xdr:rowOff>
    </xdr:from>
    <xdr:to>
      <xdr:col>11</xdr:col>
      <xdr:colOff>82550</xdr:colOff>
      <xdr:row>37</xdr:row>
      <xdr:rowOff>169334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8060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67733</xdr:rowOff>
    </xdr:from>
    <xdr:to>
      <xdr:col>7</xdr:col>
      <xdr:colOff>31750</xdr:colOff>
      <xdr:row>37</xdr:row>
      <xdr:rowOff>169334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8060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地方税や地方交付税・臨時財政対策債などの経常一般財源が大幅に増となったことなどにより、前年度決算と比較して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％となり、類似団体中最も低い水準となっている。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115509</xdr:rowOff>
    </xdr:from>
    <xdr:to>
      <xdr:col>23</xdr:col>
      <xdr:colOff>133350</xdr:colOff>
      <xdr:row>66</xdr:row>
      <xdr:rowOff>157238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59609"/>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129315</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4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157238</xdr:rowOff>
    </xdr:from>
    <xdr:to>
      <xdr:col>24</xdr:col>
      <xdr:colOff>12700</xdr:colOff>
      <xdr:row>66</xdr:row>
      <xdr:rowOff>157238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7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30436</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0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115509</xdr:rowOff>
    </xdr:from>
    <xdr:to>
      <xdr:col>24</xdr:col>
      <xdr:colOff>12700</xdr:colOff>
      <xdr:row>58</xdr:row>
      <xdr:rowOff>115509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5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115509</xdr:rowOff>
    </xdr:from>
    <xdr:to>
      <xdr:col>23</xdr:col>
      <xdr:colOff>133350</xdr:colOff>
      <xdr:row>64</xdr:row>
      <xdr:rowOff>143933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059609"/>
          <a:ext cx="838200" cy="10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52812</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5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40519</xdr:rowOff>
    </xdr:from>
    <xdr:to>
      <xdr:col>19</xdr:col>
      <xdr:colOff>133350</xdr:colOff>
      <xdr:row>64</xdr:row>
      <xdr:rowOff>143933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10133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94948</xdr:rowOff>
    </xdr:from>
    <xdr:to>
      <xdr:col>19</xdr:col>
      <xdr:colOff>184150</xdr:colOff>
      <xdr:row>67</xdr:row>
      <xdr:rowOff>25098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9875</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49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40519</xdr:rowOff>
    </xdr:from>
    <xdr:to>
      <xdr:col>15</xdr:col>
      <xdr:colOff>82550</xdr:colOff>
      <xdr:row>66</xdr:row>
      <xdr:rowOff>99785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013319"/>
          <a:ext cx="8890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94948</xdr:rowOff>
    </xdr:from>
    <xdr:to>
      <xdr:col>15</xdr:col>
      <xdr:colOff>133350</xdr:colOff>
      <xdr:row>67</xdr:row>
      <xdr:rowOff>25098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4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9875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4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99785</xdr:rowOff>
    </xdr:from>
    <xdr:to>
      <xdr:col>11</xdr:col>
      <xdr:colOff>31750</xdr:colOff>
      <xdr:row>67</xdr:row>
      <xdr:rowOff>89202</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41548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26005</xdr:rowOff>
    </xdr:from>
    <xdr:to>
      <xdr:col>11</xdr:col>
      <xdr:colOff>82550</xdr:colOff>
      <xdr:row>66</xdr:row>
      <xdr:rowOff>127605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34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137782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11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48985</xdr:rowOff>
    </xdr:from>
    <xdr:to>
      <xdr:col>7</xdr:col>
      <xdr:colOff>31750</xdr:colOff>
      <xdr:row>66</xdr:row>
      <xdr:rowOff>150585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36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160762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3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64709</xdr:rowOff>
    </xdr:from>
    <xdr:to>
      <xdr:col>23</xdr:col>
      <xdr:colOff>184150</xdr:colOff>
      <xdr:row>58</xdr:row>
      <xdr:rowOff>166309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157436</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99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33460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83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161169</xdr:rowOff>
    </xdr:from>
    <xdr:to>
      <xdr:col>15</xdr:col>
      <xdr:colOff>133350</xdr:colOff>
      <xdr:row>64</xdr:row>
      <xdr:rowOff>91319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101496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3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48985</xdr:rowOff>
    </xdr:from>
    <xdr:to>
      <xdr:col>11</xdr:col>
      <xdr:colOff>82550</xdr:colOff>
      <xdr:row>66</xdr:row>
      <xdr:rowOff>150585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135362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5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38402</xdr:rowOff>
    </xdr:from>
    <xdr:to>
      <xdr:col>7</xdr:col>
      <xdr:colOff>31750</xdr:colOff>
      <xdr:row>67</xdr:row>
      <xdr:rowOff>140002</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124779</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61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[172,741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この間の市政改革の取組で、施策・事業の見直しに取り組んできており、一定の成果もあげていることなどから、昨年度に引き続き類似団体内平均と概ね同水準となっている。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6198</xdr:rowOff>
    </xdr:from>
    <xdr:to>
      <xdr:col>23</xdr:col>
      <xdr:colOff>133350</xdr:colOff>
      <xdr:row>89</xdr:row>
      <xdr:rowOff>149789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93648"/>
          <a:ext cx="0" cy="1515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121866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8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149789</xdr:rowOff>
    </xdr:from>
    <xdr:to>
      <xdr:col>24</xdr:col>
      <xdr:colOff>12700</xdr:colOff>
      <xdr:row>89</xdr:row>
      <xdr:rowOff>149789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92575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3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6198</xdr:rowOff>
    </xdr:from>
    <xdr:to>
      <xdr:col>24</xdr:col>
      <xdr:colOff>12700</xdr:colOff>
      <xdr:row>81</xdr:row>
      <xdr:rowOff>6198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9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150127</xdr:rowOff>
    </xdr:from>
    <xdr:to>
      <xdr:col>23</xdr:col>
      <xdr:colOff>133350</xdr:colOff>
      <xdr:row>84</xdr:row>
      <xdr:rowOff>125329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09027"/>
          <a:ext cx="838200" cy="31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60912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6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88835</xdr:rowOff>
    </xdr:from>
    <xdr:to>
      <xdr:col>23</xdr:col>
      <xdr:colOff>184150</xdr:colOff>
      <xdr:row>85</xdr:row>
      <xdr:rowOff>18985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23916</xdr:rowOff>
    </xdr:from>
    <xdr:to>
      <xdr:col>19</xdr:col>
      <xdr:colOff>133350</xdr:colOff>
      <xdr:row>82</xdr:row>
      <xdr:rowOff>150127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11366"/>
          <a:ext cx="889000" cy="29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160813</xdr:rowOff>
    </xdr:from>
    <xdr:to>
      <xdr:col>19</xdr:col>
      <xdr:colOff>184150</xdr:colOff>
      <xdr:row>82</xdr:row>
      <xdr:rowOff>90963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04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101140</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817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118701</xdr:rowOff>
    </xdr:from>
    <xdr:to>
      <xdr:col>15</xdr:col>
      <xdr:colOff>82550</xdr:colOff>
      <xdr:row>81</xdr:row>
      <xdr:rowOff>23916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34701"/>
          <a:ext cx="889000" cy="7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79035</xdr:rowOff>
    </xdr:from>
    <xdr:to>
      <xdr:col>15</xdr:col>
      <xdr:colOff>133350</xdr:colOff>
      <xdr:row>81</xdr:row>
      <xdr:rowOff>9185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79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19362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563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56170</xdr:rowOff>
    </xdr:from>
    <xdr:to>
      <xdr:col>11</xdr:col>
      <xdr:colOff>31750</xdr:colOff>
      <xdr:row>80</xdr:row>
      <xdr:rowOff>118701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772170"/>
          <a:ext cx="889000" cy="6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648</xdr:rowOff>
    </xdr:from>
    <xdr:to>
      <xdr:col>11</xdr:col>
      <xdr:colOff>82550</xdr:colOff>
      <xdr:row>80</xdr:row>
      <xdr:rowOff>102248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71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112425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48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170718</xdr:rowOff>
    </xdr:from>
    <xdr:to>
      <xdr:col>7</xdr:col>
      <xdr:colOff>31750</xdr:colOff>
      <xdr:row>80</xdr:row>
      <xdr:rowOff>100868</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71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111045</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48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74529</xdr:rowOff>
    </xdr:from>
    <xdr:to>
      <xdr:col>23</xdr:col>
      <xdr:colOff>184150</xdr:colOff>
      <xdr:row>85</xdr:row>
      <xdr:rowOff>4679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47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91056</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32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99327</xdr:rowOff>
    </xdr:from>
    <xdr:to>
      <xdr:col>19</xdr:col>
      <xdr:colOff>184150</xdr:colOff>
      <xdr:row>83</xdr:row>
      <xdr:rowOff>29477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14254</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244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144566</xdr:rowOff>
    </xdr:from>
    <xdr:to>
      <xdr:col>15</xdr:col>
      <xdr:colOff>133350</xdr:colOff>
      <xdr:row>81</xdr:row>
      <xdr:rowOff>74716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59493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9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67901</xdr:rowOff>
    </xdr:from>
    <xdr:to>
      <xdr:col>11</xdr:col>
      <xdr:colOff>82550</xdr:colOff>
      <xdr:row>80</xdr:row>
      <xdr:rowOff>169501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7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154278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7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5370</xdr:rowOff>
    </xdr:from>
    <xdr:to>
      <xdr:col>7</xdr:col>
      <xdr:colOff>31750</xdr:colOff>
      <xdr:row>80</xdr:row>
      <xdr:rowOff>106970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91747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8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87</xdr:col>
      <xdr:colOff>6350</xdr:colOff>
      <xdr:row>79</xdr:row>
      <xdr:rowOff>101600</xdr:rowOff>
    </xdr:from>
    <xdr:to>
      <xdr:col>114</xdr:col>
      <xdr:colOff>120650</xdr:colOff>
      <xdr:row>91</xdr:row>
      <xdr:rowOff>152400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6579850" y="13144500"/>
          <a:ext cx="52578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年度の本市人事委員会勧告のマイナス改定（行政職の改定率▲</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）の実施及び給与制度の総合的見直しによる改定（行政職の改定率▲</a:t>
          </a:r>
          <a:r>
            <a:rPr kumimoji="1" lang="en-US" altLang="ja-JP" sz="1300">
              <a:latin typeface="ＭＳ Ｐゴシック" panose="020B0600070205080204" pitchFamily="50" charset="-128"/>
              <a:ea typeface="ＭＳ Ｐゴシック" panose="020B0600070205080204" pitchFamily="50" charset="-128"/>
            </a:rPr>
            <a:t>0.89%</a:t>
          </a:r>
          <a:r>
            <a:rPr kumimoji="1" lang="ja-JP" altLang="en-US" sz="1300">
              <a:latin typeface="ＭＳ Ｐゴシック" panose="020B0600070205080204" pitchFamily="50" charset="-128"/>
              <a:ea typeface="ＭＳ Ｐゴシック" panose="020B0600070205080204" pitchFamily="50" charset="-128"/>
            </a:rPr>
            <a:t>）の実施以降、類似団体中最低水準で推移し、平成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年度に給料月額の減額措置にかかる対象職員を縮小したことにより指数が上昇したものの、それ以降も最低水準で推移している。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令和２年度については民間給与との較差（▲</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％）が小さく、給料表及び諸手当の適切な改定を行うことが困難であることから、月例給の改定を行わなかったため、給与水準に変化はなく引き続き、類似団体中最低水準となっている。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162561</xdr:rowOff>
    </xdr:from>
    <xdr:to>
      <xdr:col>81</xdr:col>
      <xdr:colOff>44450</xdr:colOff>
      <xdr:row>81</xdr:row>
      <xdr:rowOff>162561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0500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162561</xdr:rowOff>
    </xdr:from>
    <xdr:to>
      <xdr:col>77</xdr:col>
      <xdr:colOff>44450</xdr:colOff>
      <xdr:row>81</xdr:row>
      <xdr:rowOff>162561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0500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162561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0017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114300</xdr:rowOff>
    </xdr:from>
    <xdr:to>
      <xdr:col>68</xdr:col>
      <xdr:colOff>152400</xdr:colOff>
      <xdr:row>82</xdr:row>
      <xdr:rowOff>39370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0017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26670</xdr:rowOff>
    </xdr:from>
    <xdr:to>
      <xdr:col>68</xdr:col>
      <xdr:colOff>203200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111761</xdr:rowOff>
    </xdr:from>
    <xdr:to>
      <xdr:col>81</xdr:col>
      <xdr:colOff>95250</xdr:colOff>
      <xdr:row>82</xdr:row>
      <xdr:rowOff>41911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33038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111761</xdr:rowOff>
    </xdr:from>
    <xdr:to>
      <xdr:col>77</xdr:col>
      <xdr:colOff>95250</xdr:colOff>
      <xdr:row>82</xdr:row>
      <xdr:rowOff>41911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52088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76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111761</xdr:rowOff>
    </xdr:from>
    <xdr:to>
      <xdr:col>73</xdr:col>
      <xdr:colOff>44450</xdr:colOff>
      <xdr:row>82</xdr:row>
      <xdr:rowOff>41911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9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52088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76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160020</xdr:rowOff>
    </xdr:from>
    <xdr:to>
      <xdr:col>64</xdr:col>
      <xdr:colOff>152400</xdr:colOff>
      <xdr:row>82</xdr:row>
      <xdr:rowOff>90170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100347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令和３年４月１日の職員数は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33,923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人（前年比＋</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人）となっており、人口千人あたりの職員数は昨年と比較して概ね横ばい（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なお、本市では平成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年度から効果的・効率的な行財政運営をめざして市政改革を進めてきており、平成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年７月に策定した「市政改革プラン」や、平成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月に策定した「市政改革プラン</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」に基づき人員見直しの取組を進めてきた。同プランに基づき、令和元年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月１日までに、経営システムの見直し等や、万博、Ｇ２０等の期間を限定した臨時的増員を除き、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人の削減を行った。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今後は、「市政改革プラン</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」に基づき、「民でできることは民で」という考え方のもと、技能労務職員について、令和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月１日までに</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人削減を目標とし、引き続き委託化、効率化を図っていく。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66</xdr:row>
      <xdr:rowOff>10160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18014"/>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153687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10160</xdr:rowOff>
    </xdr:from>
    <xdr:to>
      <xdr:col>81</xdr:col>
      <xdr:colOff>133350</xdr:colOff>
      <xdr:row>66</xdr:row>
      <xdr:rowOff>10160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75438</xdr:rowOff>
    </xdr:from>
    <xdr:to>
      <xdr:col>81</xdr:col>
      <xdr:colOff>44450</xdr:colOff>
      <xdr:row>65</xdr:row>
      <xdr:rowOff>94742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2196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39133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9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22606</xdr:rowOff>
    </xdr:from>
    <xdr:to>
      <xdr:col>81</xdr:col>
      <xdr:colOff>95250</xdr:colOff>
      <xdr:row>62</xdr:row>
      <xdr:rowOff>124206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65</xdr:row>
      <xdr:rowOff>75438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012170"/>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8128</xdr:rowOff>
    </xdr:from>
    <xdr:to>
      <xdr:col>77</xdr:col>
      <xdr:colOff>95250</xdr:colOff>
      <xdr:row>62</xdr:row>
      <xdr:rowOff>109728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119905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0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128778</xdr:rowOff>
    </xdr:from>
    <xdr:to>
      <xdr:col>72</xdr:col>
      <xdr:colOff>203200</xdr:colOff>
      <xdr:row>64</xdr:row>
      <xdr:rowOff>39370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3012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162814</xdr:rowOff>
    </xdr:from>
    <xdr:to>
      <xdr:col>73</xdr:col>
      <xdr:colOff>44450</xdr:colOff>
      <xdr:row>61</xdr:row>
      <xdr:rowOff>92964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103141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152908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9301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90424</xdr:rowOff>
    </xdr:from>
    <xdr:to>
      <xdr:col>68</xdr:col>
      <xdr:colOff>203200</xdr:colOff>
      <xdr:row>61</xdr:row>
      <xdr:rowOff>20574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30751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80772</xdr:rowOff>
    </xdr:from>
    <xdr:to>
      <xdr:col>64</xdr:col>
      <xdr:colOff>152400</xdr:colOff>
      <xdr:row>61</xdr:row>
      <xdr:rowOff>10922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21099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43942</xdr:rowOff>
    </xdr:from>
    <xdr:to>
      <xdr:col>81</xdr:col>
      <xdr:colOff>95250</xdr:colOff>
      <xdr:row>65</xdr:row>
      <xdr:rowOff>145542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111269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08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24638</xdr:rowOff>
    </xdr:from>
    <xdr:to>
      <xdr:col>77</xdr:col>
      <xdr:colOff>95250</xdr:colOff>
      <xdr:row>65</xdr:row>
      <xdr:rowOff>126238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111015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160020</xdr:rowOff>
    </xdr:from>
    <xdr:to>
      <xdr:col>73</xdr:col>
      <xdr:colOff>44450</xdr:colOff>
      <xdr:row>64</xdr:row>
      <xdr:rowOff>90170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74947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102108</xdr:rowOff>
    </xdr:from>
    <xdr:to>
      <xdr:col>64</xdr:col>
      <xdr:colOff>152400</xdr:colOff>
      <xdr:row>64</xdr:row>
      <xdr:rowOff>32258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17035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地方債残高の減少や金利の低下に伴う利子の減などにより毎年度着実に改善しており、令和３年度は類似団体中最も低い水準となっている。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今後も引き続き市債残高のマネジメントに取り組む。</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47272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42196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19349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47272</xdr:rowOff>
    </xdr:from>
    <xdr:to>
      <xdr:col>81</xdr:col>
      <xdr:colOff>133350</xdr:colOff>
      <xdr:row>45</xdr:row>
      <xdr:rowOff>47272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78317</xdr:rowOff>
    </xdr:from>
    <xdr:to>
      <xdr:col>81</xdr:col>
      <xdr:colOff>44450</xdr:colOff>
      <xdr:row>38</xdr:row>
      <xdr:rowOff>27517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42196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24288</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52211</xdr:rowOff>
    </xdr:from>
    <xdr:to>
      <xdr:col>81</xdr:col>
      <xdr:colOff>95250</xdr:colOff>
      <xdr:row>41</xdr:row>
      <xdr:rowOff>153811</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94545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54261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79022</xdr:rowOff>
    </xdr:from>
    <xdr:to>
      <xdr:col>77</xdr:col>
      <xdr:colOff>95250</xdr:colOff>
      <xdr:row>42</xdr:row>
      <xdr:rowOff>9172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165399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94545</xdr:rowOff>
    </xdr:from>
    <xdr:to>
      <xdr:col>72</xdr:col>
      <xdr:colOff>203200</xdr:colOff>
      <xdr:row>39</xdr:row>
      <xdr:rowOff>57150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0964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86783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437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1411</xdr:rowOff>
    </xdr:from>
    <xdr:to>
      <xdr:col>68</xdr:col>
      <xdr:colOff>203200</xdr:colOff>
      <xdr:row>42</xdr:row>
      <xdr:rowOff>103011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87788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43745</xdr:rowOff>
    </xdr:from>
    <xdr:to>
      <xdr:col>73</xdr:col>
      <xdr:colOff>44450</xdr:colOff>
      <xdr:row>38</xdr:row>
      <xdr:rowOff>145345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155522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これまでの市政改革の取組により、地方債の発行を抑制してきたことで、地方債残高が毎年度着実に減少している。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令和３年度は充当可能財源等が将来負担額を上回り、比率なしとなっており、類似団体中最も低い水準となっている。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今後も引き続き市債残高のマネジメントに取り組む。</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140801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370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112878</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1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140801</xdr:rowOff>
    </xdr:from>
    <xdr:to>
      <xdr:col>81</xdr:col>
      <xdr:colOff>133350</xdr:colOff>
      <xdr:row>21</xdr:row>
      <xdr:rowOff>140801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12996</xdr:rowOff>
    </xdr:from>
    <xdr:to>
      <xdr:col>77</xdr:col>
      <xdr:colOff>44450</xdr:colOff>
      <xdr:row>14</xdr:row>
      <xdr:rowOff>159385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413296"/>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134298</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877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162221</xdr:rowOff>
    </xdr:from>
    <xdr:to>
      <xdr:col>81</xdr:col>
      <xdr:colOff>95250</xdr:colOff>
      <xdr:row>17</xdr:row>
      <xdr:rowOff>92371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159385</xdr:rowOff>
    </xdr:from>
    <xdr:to>
      <xdr:col>72</xdr:col>
      <xdr:colOff>203200</xdr:colOff>
      <xdr:row>16</xdr:row>
      <xdr:rowOff>677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59685"/>
          <a:ext cx="8890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96943</xdr:rowOff>
    </xdr:from>
    <xdr:to>
      <xdr:col>77</xdr:col>
      <xdr:colOff>95250</xdr:colOff>
      <xdr:row>18</xdr:row>
      <xdr:rowOff>27093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677</xdr:rowOff>
    </xdr:from>
    <xdr:to>
      <xdr:col>68</xdr:col>
      <xdr:colOff>152400</xdr:colOff>
      <xdr:row>16</xdr:row>
      <xdr:rowOff>151892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43877"/>
          <a:ext cx="889000" cy="1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144399</xdr:rowOff>
    </xdr:from>
    <xdr:to>
      <xdr:col>73</xdr:col>
      <xdr:colOff>44450</xdr:colOff>
      <xdr:row>18</xdr:row>
      <xdr:rowOff>74549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59326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314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18796</xdr:rowOff>
    </xdr:from>
    <xdr:to>
      <xdr:col>68</xdr:col>
      <xdr:colOff>203200</xdr:colOff>
      <xdr:row>18</xdr:row>
      <xdr:rowOff>120396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105173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86360</xdr:rowOff>
    </xdr:from>
    <xdr:to>
      <xdr:col>64</xdr:col>
      <xdr:colOff>152400</xdr:colOff>
      <xdr:row>19</xdr:row>
      <xdr:rowOff>16510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133646</xdr:rowOff>
    </xdr:from>
    <xdr:to>
      <xdr:col>77</xdr:col>
      <xdr:colOff>95250</xdr:colOff>
      <xdr:row>14</xdr:row>
      <xdr:rowOff>63796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6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73973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108585</xdr:rowOff>
    </xdr:from>
    <xdr:to>
      <xdr:col>73</xdr:col>
      <xdr:colOff>44450</xdr:colOff>
      <xdr:row>15</xdr:row>
      <xdr:rowOff>38735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48912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121327</xdr:rowOff>
    </xdr:from>
    <xdr:to>
      <xdr:col>68</xdr:col>
      <xdr:colOff>203200</xdr:colOff>
      <xdr:row>16</xdr:row>
      <xdr:rowOff>51477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61654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4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101092</xdr:rowOff>
    </xdr:from>
    <xdr:to>
      <xdr:col>64</xdr:col>
      <xdr:colOff>152400</xdr:colOff>
      <xdr:row>17</xdr:row>
      <xdr:rowOff>31242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41419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定員管理の状況」と「給与水準（国との比較）」にもあるように、この間職員数の削減に取り組んできたことや、人事委員会勧告による給与改定の反映、給与制度の総合的な見直しに取り組んできたことなどにより、人件費にかかる経常収支比率は類似団体内平均を大きく下回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134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45357</xdr:rowOff>
    </xdr:from>
    <xdr:to>
      <xdr:col>24</xdr:col>
      <xdr:colOff>25400</xdr:colOff>
      <xdr:row>37</xdr:row>
      <xdr:rowOff>20864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74657"/>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121755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65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149678</xdr:rowOff>
    </xdr:from>
    <xdr:to>
      <xdr:col>24</xdr:col>
      <xdr:colOff>76200</xdr:colOff>
      <xdr:row>38</xdr:row>
      <xdr:rowOff>79828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29028</xdr:rowOff>
    </xdr:from>
    <xdr:to>
      <xdr:col>19</xdr:col>
      <xdr:colOff>187325</xdr:colOff>
      <xdr:row>37</xdr:row>
      <xdr:rowOff>20864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01228"/>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133350</xdr:rowOff>
    </xdr:from>
    <xdr:to>
      <xdr:col>20</xdr:col>
      <xdr:colOff>38100</xdr:colOff>
      <xdr:row>40</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29028</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2012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68035</xdr:rowOff>
    </xdr:from>
    <xdr:to>
      <xdr:col>15</xdr:col>
      <xdr:colOff>149225</xdr:colOff>
      <xdr:row>39</xdr:row>
      <xdr:rowOff>169635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154412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110672</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8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68035</xdr:rowOff>
    </xdr:from>
    <xdr:to>
      <xdr:col>11</xdr:col>
      <xdr:colOff>60325</xdr:colOff>
      <xdr:row>39</xdr:row>
      <xdr:rowOff>169635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166007</xdr:rowOff>
    </xdr:from>
    <xdr:to>
      <xdr:col>24</xdr:col>
      <xdr:colOff>76200</xdr:colOff>
      <xdr:row>34</xdr:row>
      <xdr:rowOff>96157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141514</xdr:rowOff>
    </xdr:from>
    <xdr:to>
      <xdr:col>20</xdr:col>
      <xdr:colOff>38100</xdr:colOff>
      <xdr:row>37</xdr:row>
      <xdr:rowOff>71664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81841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149678</xdr:rowOff>
    </xdr:from>
    <xdr:to>
      <xdr:col>15</xdr:col>
      <xdr:colOff>149225</xdr:colOff>
      <xdr:row>36</xdr:row>
      <xdr:rowOff>79828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5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90005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1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昨年度と比較して概ね横ばい（▲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この間の市政改革の取組で、施策・事業の見直しに取り組んできており、一定の成果をあげたことから、類似団体内平均を大きく下回っている。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33386"/>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135164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3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110671</xdr:rowOff>
    </xdr:from>
    <xdr:to>
      <xdr:col>78</xdr:col>
      <xdr:colOff>69850</xdr:colOff>
      <xdr:row>13</xdr:row>
      <xdr:rowOff>135164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1680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43543</xdr:rowOff>
    </xdr:from>
    <xdr:to>
      <xdr:col>78</xdr:col>
      <xdr:colOff>120650</xdr:colOff>
      <xdr:row>16</xdr:row>
      <xdr:rowOff>145143</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129920</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7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110671</xdr:rowOff>
    </xdr:from>
    <xdr:to>
      <xdr:col>73</xdr:col>
      <xdr:colOff>180975</xdr:colOff>
      <xdr:row>12</xdr:row>
      <xdr:rowOff>110671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168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27214</xdr:rowOff>
    </xdr:from>
    <xdr:to>
      <xdr:col>74</xdr:col>
      <xdr:colOff>31750</xdr:colOff>
      <xdr:row>16</xdr:row>
      <xdr:rowOff>128814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113591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78014</xdr:rowOff>
    </xdr:from>
    <xdr:to>
      <xdr:col>69</xdr:col>
      <xdr:colOff>92075</xdr:colOff>
      <xdr:row>12</xdr:row>
      <xdr:rowOff>110671</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135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149679</xdr:rowOff>
    </xdr:from>
    <xdr:to>
      <xdr:col>65</xdr:col>
      <xdr:colOff>53975</xdr:colOff>
      <xdr:row>16</xdr:row>
      <xdr:rowOff>79829</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64606</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59871</xdr:rowOff>
    </xdr:from>
    <xdr:to>
      <xdr:col>74</xdr:col>
      <xdr:colOff>31750</xdr:colOff>
      <xdr:row>12</xdr:row>
      <xdr:rowOff>161471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59871</xdr:rowOff>
    </xdr:from>
    <xdr:to>
      <xdr:col>69</xdr:col>
      <xdr:colOff>142875</xdr:colOff>
      <xdr:row>12</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88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27214</xdr:rowOff>
    </xdr:from>
    <xdr:to>
      <xdr:col>65</xdr:col>
      <xdr:colOff>53975</xdr:colOff>
      <xdr:row>12</xdr:row>
      <xdr:rowOff>128814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138991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障がい者自立支援給付費が増となったものの、生活保護費が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年連続の減となったことなどにより、昨年度と比較して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引き続き、生活保護の適正実施などに取り組んでいるものの、依然として類似団体内平均より高い傾向が続いている。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86178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1567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01728"/>
          <a:ext cx="8382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133549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60</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397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10885</xdr:rowOff>
    </xdr:from>
    <xdr:to>
      <xdr:col>20</xdr:col>
      <xdr:colOff>38100</xdr:colOff>
      <xdr:row>58</xdr:row>
      <xdr:rowOff>112485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122662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60</xdr:row>
      <xdr:rowOff>127000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381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78015</xdr:rowOff>
    </xdr:from>
    <xdr:to>
      <xdr:col>11</xdr:col>
      <xdr:colOff>9525</xdr:colOff>
      <xdr:row>60</xdr:row>
      <xdr:rowOff>94343</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365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24692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59872</xdr:rowOff>
    </xdr:from>
    <xdr:to>
      <xdr:col>20</xdr:col>
      <xdr:colOff>38100</xdr:colOff>
      <xdr:row>60</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146249</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27215</xdr:rowOff>
    </xdr:from>
    <xdr:to>
      <xdr:col>6</xdr:col>
      <xdr:colOff>171450</xdr:colOff>
      <xdr:row>60</xdr:row>
      <xdr:rowOff>128815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113592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の進展に伴い、介護保険事業会計及び後期高齢者医療事業会計への繰出金が増加傾向にあるものの、この間効果的・効率的な行財政運営をめざして、市政改革を進めてきた結果、類似団体内平均を下回る傾向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757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56</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61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86377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114300</xdr:rowOff>
    </xdr:from>
    <xdr:to>
      <xdr:col>82</xdr:col>
      <xdr:colOff>158750</xdr:colOff>
      <xdr:row>56</xdr:row>
      <xdr:rowOff>44450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57150</xdr:rowOff>
    </xdr:from>
    <xdr:to>
      <xdr:col>78</xdr:col>
      <xdr:colOff>120650</xdr:colOff>
      <xdr:row>56</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152400</xdr:rowOff>
    </xdr:from>
    <xdr:to>
      <xdr:col>74</xdr:col>
      <xdr:colOff>31750</xdr:colOff>
      <xdr:row>56</xdr:row>
      <xdr:rowOff>82550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67327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50800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年度に策定した「補助金等のあり方に関するガイドライン」に基づき、引き続き不断の見直しによる補助金の適正化を進めるなど更なる削減に努めている。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115570</xdr:rowOff>
    </xdr:from>
    <xdr:to>
      <xdr:col>82</xdr:col>
      <xdr:colOff>107950</xdr:colOff>
      <xdr:row>41</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734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30497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115570</xdr:rowOff>
    </xdr:from>
    <xdr:to>
      <xdr:col>82</xdr:col>
      <xdr:colOff>196850</xdr:colOff>
      <xdr:row>33</xdr:row>
      <xdr:rowOff>115570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127000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504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127017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127000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64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30480</xdr:rowOff>
    </xdr:from>
    <xdr:to>
      <xdr:col>78</xdr:col>
      <xdr:colOff>120650</xdr:colOff>
      <xdr:row>38</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142257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99060</xdr:rowOff>
    </xdr:from>
    <xdr:to>
      <xdr:col>74</xdr:col>
      <xdr:colOff>31750</xdr:colOff>
      <xdr:row>39</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69850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85107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19050</xdr:rowOff>
    </xdr:from>
    <xdr:to>
      <xdr:col>65</xdr:col>
      <xdr:colOff>53975</xdr:colOff>
      <xdr:row>39</xdr:row>
      <xdr:rowOff>120650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105427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107967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5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元利償還額の減などにより昨年度と比較して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近年においては、臨時財政対策債の多額の発行があるものの、その他の新規発行額を極力抑制してきたことから、令和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決算において、地方債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年連続して減少して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おり、類似団体内平均を下回っている。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63500</xdr:rowOff>
    </xdr:from>
    <xdr:to>
      <xdr:col>24</xdr:col>
      <xdr:colOff>25400</xdr:colOff>
      <xdr:row>77</xdr:row>
      <xdr:rowOff>133350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407900"/>
          <a:ext cx="0" cy="927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133350</xdr:rowOff>
    </xdr:from>
    <xdr:to>
      <xdr:col>24</xdr:col>
      <xdr:colOff>114300</xdr:colOff>
      <xdr:row>77</xdr:row>
      <xdr:rowOff>133350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149877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63500</xdr:rowOff>
    </xdr:from>
    <xdr:to>
      <xdr:col>24</xdr:col>
      <xdr:colOff>114300</xdr:colOff>
      <xdr:row>72</xdr:row>
      <xdr:rowOff>63500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95250</xdr:rowOff>
    </xdr:from>
    <xdr:to>
      <xdr:col>24</xdr:col>
      <xdr:colOff>25400</xdr:colOff>
      <xdr:row>75</xdr:row>
      <xdr:rowOff>158750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2611100"/>
          <a:ext cx="8382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101600</xdr:rowOff>
    </xdr:from>
    <xdr:to>
      <xdr:col>24</xdr:col>
      <xdr:colOff>76200</xdr:colOff>
      <xdr:row>75</xdr:row>
      <xdr:rowOff>31750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278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158750</xdr:rowOff>
    </xdr:from>
    <xdr:to>
      <xdr:col>19</xdr:col>
      <xdr:colOff>187325</xdr:colOff>
      <xdr:row>77</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0175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19050</xdr:rowOff>
    </xdr:from>
    <xdr:to>
      <xdr:col>20</xdr:col>
      <xdr:colOff>38100</xdr:colOff>
      <xdr:row>75</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130827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79</xdr:row>
      <xdr:rowOff>57150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233400"/>
          <a:ext cx="88900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44450</xdr:rowOff>
    </xdr:from>
    <xdr:to>
      <xdr:col>15</xdr:col>
      <xdr:colOff>149225</xdr:colOff>
      <xdr:row>75</xdr:row>
      <xdr:rowOff>146050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156227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57150</xdr:rowOff>
    </xdr:from>
    <xdr:to>
      <xdr:col>11</xdr:col>
      <xdr:colOff>9525</xdr:colOff>
      <xdr:row>80</xdr:row>
      <xdr:rowOff>152400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601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57150</xdr:rowOff>
    </xdr:from>
    <xdr:to>
      <xdr:col>11</xdr:col>
      <xdr:colOff>60325</xdr:colOff>
      <xdr:row>75</xdr:row>
      <xdr:rowOff>158750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120650</xdr:rowOff>
    </xdr:from>
    <xdr:to>
      <xdr:col>6</xdr:col>
      <xdr:colOff>171450</xdr:colOff>
      <xdr:row>76</xdr:row>
      <xdr:rowOff>50800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60977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44450</xdr:rowOff>
    </xdr:from>
    <xdr:to>
      <xdr:col>24</xdr:col>
      <xdr:colOff>76200</xdr:colOff>
      <xdr:row>73</xdr:row>
      <xdr:rowOff>146050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256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60977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107950</xdr:rowOff>
    </xdr:from>
    <xdr:to>
      <xdr:col>20</xdr:col>
      <xdr:colOff>38100</xdr:colOff>
      <xdr:row>76</xdr:row>
      <xdr:rowOff>38100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22877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05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6350</xdr:rowOff>
    </xdr:from>
    <xdr:to>
      <xdr:col>11</xdr:col>
      <xdr:colOff>60325</xdr:colOff>
      <xdr:row>79</xdr:row>
      <xdr:rowOff>107950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92727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101600</xdr:rowOff>
    </xdr:from>
    <xdr:to>
      <xdr:col>6</xdr:col>
      <xdr:colOff>171450</xdr:colOff>
      <xdr:row>81</xdr:row>
      <xdr:rowOff>31750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ポイント好転している。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物件費にかかる経常収支比率が類似団体内平均との比較で低い水準にあることなどから、令和３年度決算において、類似団体中最も低い水準となっている。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107950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547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31750</xdr:rowOff>
    </xdr:from>
    <xdr:to>
      <xdr:col>82</xdr:col>
      <xdr:colOff>107950</xdr:colOff>
      <xdr:row>77</xdr:row>
      <xdr:rowOff>107950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5671800" y="12547600"/>
          <a:ext cx="8382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20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31750</xdr:rowOff>
    </xdr:from>
    <xdr:to>
      <xdr:col>82</xdr:col>
      <xdr:colOff>158750</xdr:colOff>
      <xdr:row>77</xdr:row>
      <xdr:rowOff>133350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120650</xdr:rowOff>
    </xdr:from>
    <xdr:to>
      <xdr:col>78</xdr:col>
      <xdr:colOff>69850</xdr:colOff>
      <xdr:row>77</xdr:row>
      <xdr:rowOff>107950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4782800" y="129794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12700</xdr:rowOff>
    </xdr:from>
    <xdr:to>
      <xdr:col>78</xdr:col>
      <xdr:colOff>120650</xdr:colOff>
      <xdr:row>80</xdr:row>
      <xdr:rowOff>114300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99077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1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120650</xdr:rowOff>
    </xdr:from>
    <xdr:to>
      <xdr:col>73</xdr:col>
      <xdr:colOff>180975</xdr:colOff>
      <xdr:row>76</xdr:row>
      <xdr:rowOff>25400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893800" y="1297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158750</xdr:rowOff>
    </xdr:from>
    <xdr:to>
      <xdr:col>74</xdr:col>
      <xdr:colOff>31750</xdr:colOff>
      <xdr:row>80</xdr:row>
      <xdr:rowOff>88900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73677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7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76</xdr:row>
      <xdr:rowOff>25400</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96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69850</xdr:rowOff>
    </xdr:from>
    <xdr:to>
      <xdr:col>69</xdr:col>
      <xdr:colOff>142875</xdr:colOff>
      <xdr:row>80</xdr:row>
      <xdr:rowOff>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156227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31750</xdr:rowOff>
    </xdr:from>
    <xdr:to>
      <xdr:col>65</xdr:col>
      <xdr:colOff>53975</xdr:colOff>
      <xdr:row>79</xdr:row>
      <xdr:rowOff>133350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118127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152400</xdr:rowOff>
    </xdr:from>
    <xdr:to>
      <xdr:col>82</xdr:col>
      <xdr:colOff>158750</xdr:colOff>
      <xdr:row>73</xdr:row>
      <xdr:rowOff>82550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60977</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69850</xdr:rowOff>
    </xdr:from>
    <xdr:to>
      <xdr:col>74</xdr:col>
      <xdr:colOff>31750</xdr:colOff>
      <xdr:row>76</xdr:row>
      <xdr:rowOff>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146050</xdr:rowOff>
    </xdr:from>
    <xdr:to>
      <xdr:col>69</xdr:col>
      <xdr:colOff>142875</xdr:colOff>
      <xdr:row>76</xdr:row>
      <xdr:rowOff>76200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86377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54648</xdr:rowOff>
    </xdr:from>
    <xdr:to>
      <xdr:col>29</xdr:col>
      <xdr:colOff>127000</xdr:colOff>
      <xdr:row>20</xdr:row>
      <xdr:rowOff>11824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59673"/>
          <a:ext cx="0" cy="1328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6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11824</xdr:rowOff>
    </xdr:from>
    <xdr:to>
      <xdr:col>30</xdr:col>
      <xdr:colOff>25400</xdr:colOff>
      <xdr:row>20</xdr:row>
      <xdr:rowOff>11824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84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141025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0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54648</xdr:rowOff>
    </xdr:from>
    <xdr:to>
      <xdr:col>30</xdr:col>
      <xdr:colOff>25400</xdr:colOff>
      <xdr:row>12</xdr:row>
      <xdr:rowOff>54648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59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159080</xdr:rowOff>
    </xdr:from>
    <xdr:to>
      <xdr:col>29</xdr:col>
      <xdr:colOff>127000</xdr:colOff>
      <xdr:row>14</xdr:row>
      <xdr:rowOff>15024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35555"/>
          <a:ext cx="647700" cy="27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3014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22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30937</xdr:rowOff>
    </xdr:from>
    <xdr:to>
      <xdr:col>29</xdr:col>
      <xdr:colOff>177800</xdr:colOff>
      <xdr:row>15</xdr:row>
      <xdr:rowOff>132537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15024</xdr:rowOff>
    </xdr:from>
    <xdr:to>
      <xdr:col>26</xdr:col>
      <xdr:colOff>50800</xdr:colOff>
      <xdr:row>14</xdr:row>
      <xdr:rowOff>37960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462949"/>
          <a:ext cx="698500" cy="2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38138</xdr:rowOff>
    </xdr:from>
    <xdr:to>
      <xdr:col>26</xdr:col>
      <xdr:colOff>101600</xdr:colOff>
      <xdr:row>15</xdr:row>
      <xdr:rowOff>139738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124515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3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24473</xdr:rowOff>
    </xdr:from>
    <xdr:to>
      <xdr:col>22</xdr:col>
      <xdr:colOff>114300</xdr:colOff>
      <xdr:row>14</xdr:row>
      <xdr:rowOff>37960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472398"/>
          <a:ext cx="698500" cy="13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71285</xdr:rowOff>
    </xdr:from>
    <xdr:to>
      <xdr:col>22</xdr:col>
      <xdr:colOff>165100</xdr:colOff>
      <xdr:row>16</xdr:row>
      <xdr:rowOff>1435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157662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24473</xdr:rowOff>
    </xdr:from>
    <xdr:to>
      <xdr:col>18</xdr:col>
      <xdr:colOff>177800</xdr:colOff>
      <xdr:row>14</xdr:row>
      <xdr:rowOff>60135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472398"/>
          <a:ext cx="6985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77686</xdr:rowOff>
    </xdr:from>
    <xdr:to>
      <xdr:col>19</xdr:col>
      <xdr:colOff>38100</xdr:colOff>
      <xdr:row>16</xdr:row>
      <xdr:rowOff>7836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164063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85649</xdr:rowOff>
    </xdr:from>
    <xdr:to>
      <xdr:col>15</xdr:col>
      <xdr:colOff>101600</xdr:colOff>
      <xdr:row>16</xdr:row>
      <xdr:rowOff>15799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05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108280</xdr:rowOff>
    </xdr:from>
    <xdr:to>
      <xdr:col>29</xdr:col>
      <xdr:colOff>177800</xdr:colOff>
      <xdr:row>14</xdr:row>
      <xdr:rowOff>38430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8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124807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2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135674</xdr:rowOff>
    </xdr:from>
    <xdr:to>
      <xdr:col>26</xdr:col>
      <xdr:colOff>101600</xdr:colOff>
      <xdr:row>14</xdr:row>
      <xdr:rowOff>65824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1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76001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81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158610</xdr:rowOff>
    </xdr:from>
    <xdr:to>
      <xdr:col>22</xdr:col>
      <xdr:colOff>165100</xdr:colOff>
      <xdr:row>14</xdr:row>
      <xdr:rowOff>88760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35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98937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0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145123</xdr:rowOff>
    </xdr:from>
    <xdr:to>
      <xdr:col>19</xdr:col>
      <xdr:colOff>38100</xdr:colOff>
      <xdr:row>14</xdr:row>
      <xdr:rowOff>75273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21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85450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9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9335</xdr:rowOff>
    </xdr:from>
    <xdr:to>
      <xdr:col>15</xdr:col>
      <xdr:colOff>101600</xdr:colOff>
      <xdr:row>14</xdr:row>
      <xdr:rowOff>110935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457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121112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2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67975</xdr:rowOff>
    </xdr:from>
    <xdr:to>
      <xdr:col>29</xdr:col>
      <xdr:colOff>127000</xdr:colOff>
      <xdr:row>37</xdr:row>
      <xdr:rowOff>173909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2525"/>
          <a:ext cx="0" cy="1306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184086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0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173909</xdr:rowOff>
    </xdr:from>
    <xdr:to>
      <xdr:col>30</xdr:col>
      <xdr:colOff>25400</xdr:colOff>
      <xdr:row>37</xdr:row>
      <xdr:rowOff>173909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325802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67975</xdr:rowOff>
    </xdr:from>
    <xdr:to>
      <xdr:col>30</xdr:col>
      <xdr:colOff>25400</xdr:colOff>
      <xdr:row>33</xdr:row>
      <xdr:rowOff>67975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2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126131</xdr:rowOff>
    </xdr:from>
    <xdr:to>
      <xdr:col>29</xdr:col>
      <xdr:colOff>127000</xdr:colOff>
      <xdr:row>37</xdr:row>
      <xdr:rowOff>173909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250831"/>
          <a:ext cx="647700" cy="47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209130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476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21153</xdr:rowOff>
    </xdr:from>
    <xdr:to>
      <xdr:col>29</xdr:col>
      <xdr:colOff>177800</xdr:colOff>
      <xdr:row>35</xdr:row>
      <xdr:rowOff>122753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31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73964</xdr:rowOff>
    </xdr:from>
    <xdr:to>
      <xdr:col>26</xdr:col>
      <xdr:colOff>50800</xdr:colOff>
      <xdr:row>37</xdr:row>
      <xdr:rowOff>126131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98664"/>
          <a:ext cx="698500" cy="5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11735</xdr:rowOff>
    </xdr:from>
    <xdr:to>
      <xdr:col>26</xdr:col>
      <xdr:colOff>101600</xdr:colOff>
      <xdr:row>35</xdr:row>
      <xdr:rowOff>113335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123512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39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339278</xdr:rowOff>
    </xdr:from>
    <xdr:to>
      <xdr:col>22</xdr:col>
      <xdr:colOff>114300</xdr:colOff>
      <xdr:row>37</xdr:row>
      <xdr:rowOff>73964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49628"/>
          <a:ext cx="698500" cy="249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30114</xdr:rowOff>
    </xdr:from>
    <xdr:to>
      <xdr:col>22</xdr:col>
      <xdr:colOff>165100</xdr:colOff>
      <xdr:row>35</xdr:row>
      <xdr:rowOff>131714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4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141891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40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339278</xdr:rowOff>
    </xdr:from>
    <xdr:to>
      <xdr:col>18</xdr:col>
      <xdr:colOff>177800</xdr:colOff>
      <xdr:row>36</xdr:row>
      <xdr:rowOff>116073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49628"/>
          <a:ext cx="698500" cy="119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16718</xdr:rowOff>
    </xdr:from>
    <xdr:to>
      <xdr:col>19</xdr:col>
      <xdr:colOff>38100</xdr:colOff>
      <xdr:row>35</xdr:row>
      <xdr:rowOff>118318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128495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48082</xdr:rowOff>
    </xdr:from>
    <xdr:to>
      <xdr:col>15</xdr:col>
      <xdr:colOff>101600</xdr:colOff>
      <xdr:row>35</xdr:row>
      <xdr:rowOff>149682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159859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123109</xdr:rowOff>
    </xdr:from>
    <xdr:to>
      <xdr:col>29</xdr:col>
      <xdr:colOff>177800</xdr:colOff>
      <xdr:row>37</xdr:row>
      <xdr:rowOff>224709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24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31686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5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75331</xdr:rowOff>
    </xdr:from>
    <xdr:to>
      <xdr:col>26</xdr:col>
      <xdr:colOff>101600</xdr:colOff>
      <xdr:row>37</xdr:row>
      <xdr:rowOff>176931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00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161708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86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23164</xdr:rowOff>
    </xdr:from>
    <xdr:to>
      <xdr:col>22</xdr:col>
      <xdr:colOff>165100</xdr:colOff>
      <xdr:row>37</xdr:row>
      <xdr:rowOff>124764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7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109541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3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288478</xdr:rowOff>
    </xdr:from>
    <xdr:to>
      <xdr:col>19</xdr:col>
      <xdr:colOff>38100</xdr:colOff>
      <xdr:row>36</xdr:row>
      <xdr:rowOff>47178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31955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8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65273</xdr:rowOff>
    </xdr:from>
    <xdr:to>
      <xdr:col>15</xdr:col>
      <xdr:colOff>101600</xdr:colOff>
      <xdr:row>36</xdr:row>
      <xdr:rowOff>166873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151650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0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4788</xdr:rowOff>
    </xdr:from>
    <xdr:to>
      <xdr:col>24</xdr:col>
      <xdr:colOff>62865</xdr:colOff>
      <xdr:row>38</xdr:row>
      <xdr:rowOff>56756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288"/>
          <a:ext cx="1270" cy="1423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60583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56756</xdr:rowOff>
    </xdr:from>
    <xdr:to>
      <xdr:col>24</xdr:col>
      <xdr:colOff>152400</xdr:colOff>
      <xdr:row>38</xdr:row>
      <xdr:rowOff>56756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122915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4788</xdr:rowOff>
    </xdr:from>
    <xdr:to>
      <xdr:col>24</xdr:col>
      <xdr:colOff>152400</xdr:colOff>
      <xdr:row>30</xdr:row>
      <xdr:rowOff>4788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8407</xdr:rowOff>
    </xdr:from>
    <xdr:to>
      <xdr:col>24</xdr:col>
      <xdr:colOff>63500</xdr:colOff>
      <xdr:row>32</xdr:row>
      <xdr:rowOff>40411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94807"/>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31970</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89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53543</xdr:rowOff>
    </xdr:from>
    <xdr:to>
      <xdr:col>24</xdr:col>
      <xdr:colOff>114300</xdr:colOff>
      <xdr:row>33</xdr:row>
      <xdr:rowOff>155143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40411</xdr:rowOff>
    </xdr:from>
    <xdr:to>
      <xdr:col>19</xdr:col>
      <xdr:colOff>177800</xdr:colOff>
      <xdr:row>32</xdr:row>
      <xdr:rowOff>43802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26811"/>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64592</xdr:rowOff>
    </xdr:from>
    <xdr:to>
      <xdr:col>20</xdr:col>
      <xdr:colOff>38100</xdr:colOff>
      <xdr:row>33</xdr:row>
      <xdr:rowOff>166192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157319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43802</xdr:rowOff>
    </xdr:from>
    <xdr:to>
      <xdr:col>15</xdr:col>
      <xdr:colOff>50800</xdr:colOff>
      <xdr:row>32</xdr:row>
      <xdr:rowOff>52794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30202"/>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136030</xdr:rowOff>
    </xdr:from>
    <xdr:to>
      <xdr:col>15</xdr:col>
      <xdr:colOff>101600</xdr:colOff>
      <xdr:row>34</xdr:row>
      <xdr:rowOff>66180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57307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50774</xdr:rowOff>
    </xdr:from>
    <xdr:to>
      <xdr:col>10</xdr:col>
      <xdr:colOff>114300</xdr:colOff>
      <xdr:row>32</xdr:row>
      <xdr:rowOff>52794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537174"/>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141364</xdr:rowOff>
    </xdr:from>
    <xdr:to>
      <xdr:col>10</xdr:col>
      <xdr:colOff>165100</xdr:colOff>
      <xdr:row>34</xdr:row>
      <xdr:rowOff>71514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62641</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136944</xdr:rowOff>
    </xdr:from>
    <xdr:to>
      <xdr:col>6</xdr:col>
      <xdr:colOff>38100</xdr:colOff>
      <xdr:row>34</xdr:row>
      <xdr:rowOff>67094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58221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129057</xdr:rowOff>
    </xdr:from>
    <xdr:to>
      <xdr:col>24</xdr:col>
      <xdr:colOff>114300</xdr:colOff>
      <xdr:row>32</xdr:row>
      <xdr:rowOff>59207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151934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9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161061</xdr:rowOff>
    </xdr:from>
    <xdr:to>
      <xdr:col>20</xdr:col>
      <xdr:colOff>38100</xdr:colOff>
      <xdr:row>32</xdr:row>
      <xdr:rowOff>91211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107738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5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164452</xdr:rowOff>
    </xdr:from>
    <xdr:to>
      <xdr:col>15</xdr:col>
      <xdr:colOff>101600</xdr:colOff>
      <xdr:row>32</xdr:row>
      <xdr:rowOff>94602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111129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5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1994</xdr:rowOff>
    </xdr:from>
    <xdr:to>
      <xdr:col>10</xdr:col>
      <xdr:colOff>165100</xdr:colOff>
      <xdr:row>32</xdr:row>
      <xdr:rowOff>103594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120121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6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171424</xdr:rowOff>
    </xdr:from>
    <xdr:to>
      <xdr:col>6</xdr:col>
      <xdr:colOff>38100</xdr:colOff>
      <xdr:row>32</xdr:row>
      <xdr:rowOff>101574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8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118101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6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2736</xdr:rowOff>
    </xdr:from>
    <xdr:to>
      <xdr:col>24</xdr:col>
      <xdr:colOff>62865</xdr:colOff>
      <xdr:row>56</xdr:row>
      <xdr:rowOff>160209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46686"/>
          <a:ext cx="1270" cy="1014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164036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76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160209</xdr:rowOff>
    </xdr:from>
    <xdr:to>
      <xdr:col>24</xdr:col>
      <xdr:colOff>152400</xdr:colOff>
      <xdr:row>56</xdr:row>
      <xdr:rowOff>160209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76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120863</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2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2736</xdr:rowOff>
    </xdr:from>
    <xdr:to>
      <xdr:col>24</xdr:col>
      <xdr:colOff>152400</xdr:colOff>
      <xdr:row>51</xdr:row>
      <xdr:rowOff>2736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4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165303</xdr:rowOff>
    </xdr:from>
    <xdr:to>
      <xdr:col>24</xdr:col>
      <xdr:colOff>63500</xdr:colOff>
      <xdr:row>57</xdr:row>
      <xdr:rowOff>103516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5053"/>
          <a:ext cx="838200" cy="28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66220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43343</xdr:rowOff>
    </xdr:from>
    <xdr:to>
      <xdr:col>24</xdr:col>
      <xdr:colOff>114300</xdr:colOff>
      <xdr:row>54</xdr:row>
      <xdr:rowOff>144943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103516</xdr:rowOff>
    </xdr:from>
    <xdr:to>
      <xdr:col>19</xdr:col>
      <xdr:colOff>177800</xdr:colOff>
      <xdr:row>58</xdr:row>
      <xdr:rowOff>160535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76166"/>
          <a:ext cx="889000" cy="2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108429</xdr:rowOff>
    </xdr:from>
    <xdr:to>
      <xdr:col>20</xdr:col>
      <xdr:colOff>38100</xdr:colOff>
      <xdr:row>57</xdr:row>
      <xdr:rowOff>38579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160535</xdr:rowOff>
    </xdr:from>
    <xdr:to>
      <xdr:col>15</xdr:col>
      <xdr:colOff>50800</xdr:colOff>
      <xdr:row>59</xdr:row>
      <xdr:rowOff>50513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04635"/>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86353</xdr:rowOff>
    </xdr:from>
    <xdr:to>
      <xdr:col>15</xdr:col>
      <xdr:colOff>101600</xdr:colOff>
      <xdr:row>58</xdr:row>
      <xdr:rowOff>16503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50513</xdr:rowOff>
    </xdr:from>
    <xdr:to>
      <xdr:col>10</xdr:col>
      <xdr:colOff>114300</xdr:colOff>
      <xdr:row>59</xdr:row>
      <xdr:rowOff>54497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66063"/>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158068</xdr:rowOff>
    </xdr:from>
    <xdr:to>
      <xdr:col>10</xdr:col>
      <xdr:colOff>165100</xdr:colOff>
      <xdr:row>58</xdr:row>
      <xdr:rowOff>88218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104745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0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138343</xdr:rowOff>
    </xdr:from>
    <xdr:to>
      <xdr:col>6</xdr:col>
      <xdr:colOff>38100</xdr:colOff>
      <xdr:row>58</xdr:row>
      <xdr:rowOff>68493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85020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114503</xdr:rowOff>
    </xdr:from>
    <xdr:to>
      <xdr:col>24</xdr:col>
      <xdr:colOff>114300</xdr:colOff>
      <xdr:row>56</xdr:row>
      <xdr:rowOff>44653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92930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52716</xdr:rowOff>
    </xdr:from>
    <xdr:to>
      <xdr:col>20</xdr:col>
      <xdr:colOff>38100</xdr:colOff>
      <xdr:row>57</xdr:row>
      <xdr:rowOff>154316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2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145443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109735</xdr:rowOff>
    </xdr:from>
    <xdr:to>
      <xdr:col>15</xdr:col>
      <xdr:colOff>101600</xdr:colOff>
      <xdr:row>59</xdr:row>
      <xdr:rowOff>39885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31012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171163</xdr:rowOff>
    </xdr:from>
    <xdr:to>
      <xdr:col>10</xdr:col>
      <xdr:colOff>165100</xdr:colOff>
      <xdr:row>59</xdr:row>
      <xdr:rowOff>101313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92440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3697</xdr:rowOff>
    </xdr:from>
    <xdr:to>
      <xdr:col>6</xdr:col>
      <xdr:colOff>38100</xdr:colOff>
      <xdr:row>59</xdr:row>
      <xdr:rowOff>105297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96424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131166</xdr:rowOff>
    </xdr:from>
    <xdr:to>
      <xdr:col>24</xdr:col>
      <xdr:colOff>62865</xdr:colOff>
      <xdr:row>77</xdr:row>
      <xdr:rowOff>126061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2666"/>
          <a:ext cx="1270" cy="119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129888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3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126061</xdr:rowOff>
    </xdr:from>
    <xdr:to>
      <xdr:col>24</xdr:col>
      <xdr:colOff>152400</xdr:colOff>
      <xdr:row>77</xdr:row>
      <xdr:rowOff>126061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2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77843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0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131166</xdr:rowOff>
    </xdr:from>
    <xdr:to>
      <xdr:col>24</xdr:col>
      <xdr:colOff>152400</xdr:colOff>
      <xdr:row>70</xdr:row>
      <xdr:rowOff>131166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154406</xdr:rowOff>
    </xdr:from>
    <xdr:to>
      <xdr:col>24</xdr:col>
      <xdr:colOff>63500</xdr:colOff>
      <xdr:row>76</xdr:row>
      <xdr:rowOff>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13156"/>
          <a:ext cx="8382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131818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1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108941</xdr:rowOff>
    </xdr:from>
    <xdr:to>
      <xdr:col>24</xdr:col>
      <xdr:colOff>114300</xdr:colOff>
      <xdr:row>76</xdr:row>
      <xdr:rowOff>39091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29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154406</xdr:rowOff>
    </xdr:from>
    <xdr:to>
      <xdr:col>19</xdr:col>
      <xdr:colOff>177800</xdr:colOff>
      <xdr:row>76</xdr:row>
      <xdr:rowOff>7950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13156"/>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116027</xdr:rowOff>
    </xdr:from>
    <xdr:to>
      <xdr:col>20</xdr:col>
      <xdr:colOff>38100</xdr:colOff>
      <xdr:row>76</xdr:row>
      <xdr:rowOff>46177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7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37304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7950</xdr:rowOff>
    </xdr:from>
    <xdr:to>
      <xdr:col>15</xdr:col>
      <xdr:colOff>50800</xdr:colOff>
      <xdr:row>76</xdr:row>
      <xdr:rowOff>50775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38150"/>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148183</xdr:rowOff>
    </xdr:from>
    <xdr:to>
      <xdr:col>15</xdr:col>
      <xdr:colOff>101600</xdr:colOff>
      <xdr:row>76</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0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69460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50775</xdr:rowOff>
    </xdr:from>
    <xdr:to>
      <xdr:col>10</xdr:col>
      <xdr:colOff>114300</xdr:colOff>
      <xdr:row>76</xdr:row>
      <xdr:rowOff>96799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80975"/>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139649</xdr:rowOff>
    </xdr:from>
    <xdr:to>
      <xdr:col>10</xdr:col>
      <xdr:colOff>165100</xdr:colOff>
      <xdr:row>76</xdr:row>
      <xdr:rowOff>69799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86326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7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167920</xdr:rowOff>
    </xdr:from>
    <xdr:to>
      <xdr:col>6</xdr:col>
      <xdr:colOff>38100</xdr:colOff>
      <xdr:row>76</xdr:row>
      <xdr:rowOff>98070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2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0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120752</xdr:rowOff>
    </xdr:from>
    <xdr:to>
      <xdr:col>24</xdr:col>
      <xdr:colOff>114300</xdr:colOff>
      <xdr:row>76</xdr:row>
      <xdr:rowOff>50902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7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99179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5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103607</xdr:rowOff>
    </xdr:from>
    <xdr:to>
      <xdr:col>20</xdr:col>
      <xdr:colOff>38100</xdr:colOff>
      <xdr:row>76</xdr:row>
      <xdr:rowOff>33756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962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50284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3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128600</xdr:rowOff>
    </xdr:from>
    <xdr:to>
      <xdr:col>15</xdr:col>
      <xdr:colOff>101600</xdr:colOff>
      <xdr:row>76</xdr:row>
      <xdr:rowOff>58750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75277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7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171425</xdr:rowOff>
    </xdr:from>
    <xdr:to>
      <xdr:col>10</xdr:col>
      <xdr:colOff>165100</xdr:colOff>
      <xdr:row>76</xdr:row>
      <xdr:rowOff>101575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92702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45999</xdr:rowOff>
    </xdr:from>
    <xdr:to>
      <xdr:col>6</xdr:col>
      <xdr:colOff>38100</xdr:colOff>
      <xdr:row>76</xdr:row>
      <xdr:rowOff>147599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138726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144056</xdr:rowOff>
    </xdr:from>
    <xdr:to>
      <xdr:col>24</xdr:col>
      <xdr:colOff>62865</xdr:colOff>
      <xdr:row>99</xdr:row>
      <xdr:rowOff>28981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03106"/>
          <a:ext cx="1270" cy="1599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32808</xdr:rowOff>
    </xdr:from>
    <xdr:ext cx="599010"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6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28981</xdr:rowOff>
    </xdr:from>
    <xdr:to>
      <xdr:col>24</xdr:col>
      <xdr:colOff>152400</xdr:colOff>
      <xdr:row>99</xdr:row>
      <xdr:rowOff>28981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90733</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144056</xdr:rowOff>
    </xdr:from>
    <xdr:to>
      <xdr:col>24</xdr:col>
      <xdr:colOff>152400</xdr:colOff>
      <xdr:row>89</xdr:row>
      <xdr:rowOff>144056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0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144056</xdr:rowOff>
    </xdr:from>
    <xdr:to>
      <xdr:col>24</xdr:col>
      <xdr:colOff>63500</xdr:colOff>
      <xdr:row>92</xdr:row>
      <xdr:rowOff>36843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5403106"/>
          <a:ext cx="838200" cy="40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13137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008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34710</xdr:rowOff>
    </xdr:from>
    <xdr:to>
      <xdr:col>24</xdr:col>
      <xdr:colOff>114300</xdr:colOff>
      <xdr:row>95</xdr:row>
      <xdr:rowOff>136310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2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36843</xdr:rowOff>
    </xdr:from>
    <xdr:to>
      <xdr:col>19</xdr:col>
      <xdr:colOff>177800</xdr:colOff>
      <xdr:row>92</xdr:row>
      <xdr:rowOff>107810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810243"/>
          <a:ext cx="889000" cy="7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32538</xdr:rowOff>
    </xdr:from>
    <xdr:to>
      <xdr:col>20</xdr:col>
      <xdr:colOff>38100</xdr:colOff>
      <xdr:row>97</xdr:row>
      <xdr:rowOff>134138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6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125265</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7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107810</xdr:rowOff>
    </xdr:from>
    <xdr:to>
      <xdr:col>15</xdr:col>
      <xdr:colOff>50800</xdr:colOff>
      <xdr:row>93</xdr:row>
      <xdr:rowOff>7365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5881210"/>
          <a:ext cx="889000" cy="7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98806</xdr:rowOff>
    </xdr:from>
    <xdr:to>
      <xdr:col>15</xdr:col>
      <xdr:colOff>101600</xdr:colOff>
      <xdr:row>98</xdr:row>
      <xdr:rowOff>28956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20083</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8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521</xdr:rowOff>
    </xdr:from>
    <xdr:to>
      <xdr:col>10</xdr:col>
      <xdr:colOff>114300</xdr:colOff>
      <xdr:row>93</xdr:row>
      <xdr:rowOff>7365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5945371"/>
          <a:ext cx="889000" cy="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1321</xdr:rowOff>
    </xdr:from>
    <xdr:to>
      <xdr:col>10</xdr:col>
      <xdr:colOff>165100</xdr:colOff>
      <xdr:row>98</xdr:row>
      <xdr:rowOff>102921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80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94048</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89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21628</xdr:rowOff>
    </xdr:from>
    <xdr:to>
      <xdr:col>6</xdr:col>
      <xdr:colOff>38100</xdr:colOff>
      <xdr:row>98</xdr:row>
      <xdr:rowOff>123228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2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114355</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91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93256</xdr:rowOff>
    </xdr:from>
    <xdr:to>
      <xdr:col>24</xdr:col>
      <xdr:colOff>114300</xdr:colOff>
      <xdr:row>90</xdr:row>
      <xdr:rowOff>23406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35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46283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30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157493</xdr:rowOff>
    </xdr:from>
    <xdr:to>
      <xdr:col>20</xdr:col>
      <xdr:colOff>38100</xdr:colOff>
      <xdr:row>92</xdr:row>
      <xdr:rowOff>87643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7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104170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53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57010</xdr:rowOff>
    </xdr:from>
    <xdr:to>
      <xdr:col>15</xdr:col>
      <xdr:colOff>101600</xdr:colOff>
      <xdr:row>92</xdr:row>
      <xdr:rowOff>158610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8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3687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560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128015</xdr:rowOff>
    </xdr:from>
    <xdr:to>
      <xdr:col>10</xdr:col>
      <xdr:colOff>165100</xdr:colOff>
      <xdr:row>93</xdr:row>
      <xdr:rowOff>58165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74692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19795" y="1567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121171</xdr:rowOff>
    </xdr:from>
    <xdr:to>
      <xdr:col>6</xdr:col>
      <xdr:colOff>38100</xdr:colOff>
      <xdr:row>93</xdr:row>
      <xdr:rowOff>51321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8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67848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566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131285</xdr:rowOff>
    </xdr:from>
    <xdr:to>
      <xdr:col>54</xdr:col>
      <xdr:colOff>189865</xdr:colOff>
      <xdr:row>40</xdr:row>
      <xdr:rowOff>5087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303485"/>
          <a:ext cx="1270" cy="55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8914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5087</xdr:rowOff>
    </xdr:from>
    <xdr:to>
      <xdr:col>55</xdr:col>
      <xdr:colOff>88900</xdr:colOff>
      <xdr:row>40</xdr:row>
      <xdr:rowOff>5087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6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77962</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60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131285</xdr:rowOff>
    </xdr:from>
    <xdr:to>
      <xdr:col>55</xdr:col>
      <xdr:colOff>88900</xdr:colOff>
      <xdr:row>36</xdr:row>
      <xdr:rowOff>131285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30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58014</xdr:rowOff>
    </xdr:from>
    <xdr:to>
      <xdr:col>55</xdr:col>
      <xdr:colOff>0</xdr:colOff>
      <xdr:row>37</xdr:row>
      <xdr:rowOff>4739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72964"/>
          <a:ext cx="838200" cy="97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25330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54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46903</xdr:rowOff>
    </xdr:from>
    <xdr:to>
      <xdr:col>55</xdr:col>
      <xdr:colOff>50800</xdr:colOff>
      <xdr:row>38</xdr:row>
      <xdr:rowOff>148503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56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58014</xdr:rowOff>
    </xdr:from>
    <xdr:to>
      <xdr:col>50</xdr:col>
      <xdr:colOff>114300</xdr:colOff>
      <xdr:row>38</xdr:row>
      <xdr:rowOff>120171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72964"/>
          <a:ext cx="889000" cy="12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28125</xdr:rowOff>
    </xdr:from>
    <xdr:to>
      <xdr:col>50</xdr:col>
      <xdr:colOff>165100</xdr:colOff>
      <xdr:row>32</xdr:row>
      <xdr:rowOff>129725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120852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60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101742</xdr:rowOff>
    </xdr:from>
    <xdr:to>
      <xdr:col>45</xdr:col>
      <xdr:colOff>177800</xdr:colOff>
      <xdr:row>38</xdr:row>
      <xdr:rowOff>120171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16842"/>
          <a:ext cx="889000" cy="1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156076</xdr:rowOff>
    </xdr:from>
    <xdr:to>
      <xdr:col>46</xdr:col>
      <xdr:colOff>38100</xdr:colOff>
      <xdr:row>39</xdr:row>
      <xdr:rowOff>86226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77353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101742</xdr:rowOff>
    </xdr:from>
    <xdr:to>
      <xdr:col>41</xdr:col>
      <xdr:colOff>50800</xdr:colOff>
      <xdr:row>38</xdr:row>
      <xdr:rowOff>131721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16842"/>
          <a:ext cx="889000" cy="2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161170</xdr:rowOff>
    </xdr:from>
    <xdr:to>
      <xdr:col>41</xdr:col>
      <xdr:colOff>101600</xdr:colOff>
      <xdr:row>39</xdr:row>
      <xdr:rowOff>91320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82447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165415</xdr:rowOff>
    </xdr:from>
    <xdr:to>
      <xdr:col>36</xdr:col>
      <xdr:colOff>165100</xdr:colOff>
      <xdr:row>39</xdr:row>
      <xdr:rowOff>95565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86692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125389</xdr:rowOff>
    </xdr:from>
    <xdr:to>
      <xdr:col>55</xdr:col>
      <xdr:colOff>50800</xdr:colOff>
      <xdr:row>37</xdr:row>
      <xdr:rowOff>55539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40316</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1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7214</xdr:rowOff>
    </xdr:from>
    <xdr:to>
      <xdr:col>50</xdr:col>
      <xdr:colOff>165100</xdr:colOff>
      <xdr:row>31</xdr:row>
      <xdr:rowOff>108814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3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125341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9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69371</xdr:rowOff>
    </xdr:from>
    <xdr:to>
      <xdr:col>46</xdr:col>
      <xdr:colOff>38100</xdr:colOff>
      <xdr:row>38</xdr:row>
      <xdr:rowOff>170971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16048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50942</xdr:rowOff>
    </xdr:from>
    <xdr:to>
      <xdr:col>41</xdr:col>
      <xdr:colOff>101600</xdr:colOff>
      <xdr:row>38</xdr:row>
      <xdr:rowOff>152542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6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169068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34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80921</xdr:rowOff>
    </xdr:from>
    <xdr:to>
      <xdr:col>36</xdr:col>
      <xdr:colOff>165100</xdr:colOff>
      <xdr:row>39</xdr:row>
      <xdr:rowOff>11071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27598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45745</xdr:rowOff>
    </xdr:from>
    <xdr:to>
      <xdr:col>54</xdr:col>
      <xdr:colOff>189865</xdr:colOff>
      <xdr:row>58</xdr:row>
      <xdr:rowOff>40670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18245"/>
          <a:ext cx="1270" cy="136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44497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40670</xdr:rowOff>
    </xdr:from>
    <xdr:to>
      <xdr:col>55</xdr:col>
      <xdr:colOff>88900</xdr:colOff>
      <xdr:row>58</xdr:row>
      <xdr:rowOff>40670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163872</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45745</xdr:rowOff>
    </xdr:from>
    <xdr:to>
      <xdr:col>55</xdr:col>
      <xdr:colOff>88900</xdr:colOff>
      <xdr:row>50</xdr:row>
      <xdr:rowOff>45745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1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12073</xdr:rowOff>
    </xdr:from>
    <xdr:to>
      <xdr:col>55</xdr:col>
      <xdr:colOff>0</xdr:colOff>
      <xdr:row>52</xdr:row>
      <xdr:rowOff>144798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8756023"/>
          <a:ext cx="838200" cy="30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124889</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040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146462</xdr:rowOff>
    </xdr:from>
    <xdr:to>
      <xdr:col>55</xdr:col>
      <xdr:colOff>50800</xdr:colOff>
      <xdr:row>53</xdr:row>
      <xdr:rowOff>76612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144798</xdr:rowOff>
    </xdr:from>
    <xdr:to>
      <xdr:col>50</xdr:col>
      <xdr:colOff>114300</xdr:colOff>
      <xdr:row>53</xdr:row>
      <xdr:rowOff>145186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060198"/>
          <a:ext cx="889000" cy="1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59959</xdr:rowOff>
    </xdr:from>
    <xdr:to>
      <xdr:col>50</xdr:col>
      <xdr:colOff>165100</xdr:colOff>
      <xdr:row>53</xdr:row>
      <xdr:rowOff>161559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152686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145186</xdr:rowOff>
    </xdr:from>
    <xdr:to>
      <xdr:col>45</xdr:col>
      <xdr:colOff>177800</xdr:colOff>
      <xdr:row>55</xdr:row>
      <xdr:rowOff>87648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232036"/>
          <a:ext cx="889000" cy="28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97313</xdr:rowOff>
    </xdr:from>
    <xdr:to>
      <xdr:col>46</xdr:col>
      <xdr:colOff>38100</xdr:colOff>
      <xdr:row>54</xdr:row>
      <xdr:rowOff>27463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18590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87648</xdr:rowOff>
    </xdr:from>
    <xdr:to>
      <xdr:col>41</xdr:col>
      <xdr:colOff>50800</xdr:colOff>
      <xdr:row>55</xdr:row>
      <xdr:rowOff>132065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517398"/>
          <a:ext cx="889000" cy="4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147307</xdr:rowOff>
    </xdr:from>
    <xdr:to>
      <xdr:col>41</xdr:col>
      <xdr:colOff>101600</xdr:colOff>
      <xdr:row>54</xdr:row>
      <xdr:rowOff>77457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93984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22675</xdr:rowOff>
    </xdr:from>
    <xdr:to>
      <xdr:col>36</xdr:col>
      <xdr:colOff>165100</xdr:colOff>
      <xdr:row>54</xdr:row>
      <xdr:rowOff>124275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140802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132723</xdr:rowOff>
    </xdr:from>
    <xdr:to>
      <xdr:col>55</xdr:col>
      <xdr:colOff>50800</xdr:colOff>
      <xdr:row>51</xdr:row>
      <xdr:rowOff>62873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870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155600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855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93998</xdr:rowOff>
    </xdr:from>
    <xdr:to>
      <xdr:col>50</xdr:col>
      <xdr:colOff>165100</xdr:colOff>
      <xdr:row>53</xdr:row>
      <xdr:rowOff>24148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0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40675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87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94386</xdr:rowOff>
    </xdr:from>
    <xdr:to>
      <xdr:col>46</xdr:col>
      <xdr:colOff>38100</xdr:colOff>
      <xdr:row>54</xdr:row>
      <xdr:rowOff>24536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18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41063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89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36848</xdr:rowOff>
    </xdr:from>
    <xdr:to>
      <xdr:col>41</xdr:col>
      <xdr:colOff>101600</xdr:colOff>
      <xdr:row>55</xdr:row>
      <xdr:rowOff>138448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129575</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81265</xdr:rowOff>
    </xdr:from>
    <xdr:to>
      <xdr:col>36</xdr:col>
      <xdr:colOff>165100</xdr:colOff>
      <xdr:row>56</xdr:row>
      <xdr:rowOff>11415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2542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0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125207</xdr:rowOff>
    </xdr:from>
    <xdr:to>
      <xdr:col>54</xdr:col>
      <xdr:colOff>189865</xdr:colOff>
      <xdr:row>77</xdr:row>
      <xdr:rowOff>105821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6707"/>
          <a:ext cx="1270" cy="118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109648</xdr:rowOff>
    </xdr:from>
    <xdr:ext cx="469744"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31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105821</xdr:rowOff>
    </xdr:from>
    <xdr:to>
      <xdr:col>55</xdr:col>
      <xdr:colOff>88900</xdr:colOff>
      <xdr:row>77</xdr:row>
      <xdr:rowOff>105821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30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71884</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125207</xdr:rowOff>
    </xdr:from>
    <xdr:to>
      <xdr:col>55</xdr:col>
      <xdr:colOff>88900</xdr:colOff>
      <xdr:row>70</xdr:row>
      <xdr:rowOff>125207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7158</xdr:rowOff>
    </xdr:from>
    <xdr:to>
      <xdr:col>55</xdr:col>
      <xdr:colOff>0</xdr:colOff>
      <xdr:row>73</xdr:row>
      <xdr:rowOff>125481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351558"/>
          <a:ext cx="838200" cy="28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31940</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271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53513</xdr:rowOff>
    </xdr:from>
    <xdr:to>
      <xdr:col>55</xdr:col>
      <xdr:colOff>50800</xdr:colOff>
      <xdr:row>74</xdr:row>
      <xdr:rowOff>155113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125481</xdr:rowOff>
    </xdr:from>
    <xdr:to>
      <xdr:col>50</xdr:col>
      <xdr:colOff>114300</xdr:colOff>
      <xdr:row>74</xdr:row>
      <xdr:rowOff>152959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641331"/>
          <a:ext cx="889000" cy="19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42037</xdr:rowOff>
    </xdr:from>
    <xdr:to>
      <xdr:col>50</xdr:col>
      <xdr:colOff>165100</xdr:colOff>
      <xdr:row>74</xdr:row>
      <xdr:rowOff>143637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134764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152959</xdr:rowOff>
    </xdr:from>
    <xdr:to>
      <xdr:col>45</xdr:col>
      <xdr:colOff>177800</xdr:colOff>
      <xdr:row>76</xdr:row>
      <xdr:rowOff>23937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840259"/>
          <a:ext cx="889000" cy="2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156017</xdr:rowOff>
    </xdr:from>
    <xdr:to>
      <xdr:col>46</xdr:col>
      <xdr:colOff>38100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102694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9855</xdr:rowOff>
    </xdr:from>
    <xdr:to>
      <xdr:col>41</xdr:col>
      <xdr:colOff>50800</xdr:colOff>
      <xdr:row>76</xdr:row>
      <xdr:rowOff>23937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40055"/>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109748</xdr:rowOff>
    </xdr:from>
    <xdr:to>
      <xdr:col>41</xdr:col>
      <xdr:colOff>101600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56425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166395</xdr:rowOff>
    </xdr:from>
    <xdr:to>
      <xdr:col>36</xdr:col>
      <xdr:colOff>165100</xdr:colOff>
      <xdr:row>74</xdr:row>
      <xdr:rowOff>96545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113072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127808</xdr:rowOff>
    </xdr:from>
    <xdr:to>
      <xdr:col>55</xdr:col>
      <xdr:colOff>50800</xdr:colOff>
      <xdr:row>72</xdr:row>
      <xdr:rowOff>57958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3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150685</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1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74681</xdr:rowOff>
    </xdr:from>
    <xdr:to>
      <xdr:col>50</xdr:col>
      <xdr:colOff>165100</xdr:colOff>
      <xdr:row>74</xdr:row>
      <xdr:rowOff>4831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25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21358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36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102159</xdr:rowOff>
    </xdr:from>
    <xdr:to>
      <xdr:col>46</xdr:col>
      <xdr:colOff>38100</xdr:colOff>
      <xdr:row>75</xdr:row>
      <xdr:rowOff>32309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7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23436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8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144587</xdr:rowOff>
    </xdr:from>
    <xdr:to>
      <xdr:col>41</xdr:col>
      <xdr:colOff>101600</xdr:colOff>
      <xdr:row>76</xdr:row>
      <xdr:rowOff>74737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0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65864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0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130505</xdr:rowOff>
    </xdr:from>
    <xdr:to>
      <xdr:col>36</xdr:col>
      <xdr:colOff>165100</xdr:colOff>
      <xdr:row>76</xdr:row>
      <xdr:rowOff>60655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9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51782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8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47299</xdr:rowOff>
    </xdr:from>
    <xdr:to>
      <xdr:col>54</xdr:col>
      <xdr:colOff>189865</xdr:colOff>
      <xdr:row>98</xdr:row>
      <xdr:rowOff>4528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9249"/>
          <a:ext cx="1270" cy="115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8355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4528</xdr:rowOff>
    </xdr:from>
    <xdr:to>
      <xdr:col>55</xdr:col>
      <xdr:colOff>88900</xdr:colOff>
      <xdr:row>98</xdr:row>
      <xdr:rowOff>4528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0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165426</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47299</xdr:rowOff>
    </xdr:from>
    <xdr:to>
      <xdr:col>55</xdr:col>
      <xdr:colOff>88900</xdr:colOff>
      <xdr:row>91</xdr:row>
      <xdr:rowOff>47299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9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169304</xdr:rowOff>
    </xdr:from>
    <xdr:to>
      <xdr:col>55</xdr:col>
      <xdr:colOff>0</xdr:colOff>
      <xdr:row>94</xdr:row>
      <xdr:rowOff>66182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5942704"/>
          <a:ext cx="838200" cy="23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39141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15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60714</xdr:rowOff>
    </xdr:from>
    <xdr:to>
      <xdr:col>55</xdr:col>
      <xdr:colOff>50800</xdr:colOff>
      <xdr:row>94</xdr:row>
      <xdr:rowOff>162314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17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66182</xdr:rowOff>
    </xdr:from>
    <xdr:to>
      <xdr:col>50</xdr:col>
      <xdr:colOff>114300</xdr:colOff>
      <xdr:row>94</xdr:row>
      <xdr:rowOff>79189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1824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77082</xdr:rowOff>
    </xdr:from>
    <xdr:to>
      <xdr:col>50</xdr:col>
      <xdr:colOff>165100</xdr:colOff>
      <xdr:row>95</xdr:row>
      <xdr:rowOff>7232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1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169809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79189</xdr:rowOff>
    </xdr:from>
    <xdr:to>
      <xdr:col>45</xdr:col>
      <xdr:colOff>177800</xdr:colOff>
      <xdr:row>95</xdr:row>
      <xdr:rowOff>21696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195489"/>
          <a:ext cx="889000" cy="1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129408</xdr:rowOff>
    </xdr:from>
    <xdr:to>
      <xdr:col>46</xdr:col>
      <xdr:colOff>38100</xdr:colOff>
      <xdr:row>95</xdr:row>
      <xdr:rowOff>59558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4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50685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3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21696</xdr:rowOff>
    </xdr:from>
    <xdr:to>
      <xdr:col>41</xdr:col>
      <xdr:colOff>50800</xdr:colOff>
      <xdr:row>95</xdr:row>
      <xdr:rowOff>99101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309446"/>
          <a:ext cx="889000" cy="7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26446</xdr:rowOff>
    </xdr:from>
    <xdr:to>
      <xdr:col>41</xdr:col>
      <xdr:colOff>101600</xdr:colOff>
      <xdr:row>95</xdr:row>
      <xdr:rowOff>128046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119173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66680</xdr:rowOff>
    </xdr:from>
    <xdr:to>
      <xdr:col>36</xdr:col>
      <xdr:colOff>165100</xdr:colOff>
      <xdr:row>95</xdr:row>
      <xdr:rowOff>168280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35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159407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118504</xdr:rowOff>
    </xdr:from>
    <xdr:to>
      <xdr:col>55</xdr:col>
      <xdr:colOff>50800</xdr:colOff>
      <xdr:row>93</xdr:row>
      <xdr:rowOff>48654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58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141381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7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15382</xdr:rowOff>
    </xdr:from>
    <xdr:to>
      <xdr:col>50</xdr:col>
      <xdr:colOff>165100</xdr:colOff>
      <xdr:row>94</xdr:row>
      <xdr:rowOff>116982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1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133509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590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28389</xdr:rowOff>
    </xdr:from>
    <xdr:to>
      <xdr:col>46</xdr:col>
      <xdr:colOff>38100</xdr:colOff>
      <xdr:row>94</xdr:row>
      <xdr:rowOff>129989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1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146516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591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142346</xdr:rowOff>
    </xdr:from>
    <xdr:to>
      <xdr:col>41</xdr:col>
      <xdr:colOff>101600</xdr:colOff>
      <xdr:row>95</xdr:row>
      <xdr:rowOff>72496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5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89023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48301</xdr:rowOff>
    </xdr:from>
    <xdr:to>
      <xdr:col>36</xdr:col>
      <xdr:colOff>165100</xdr:colOff>
      <xdr:row>95</xdr:row>
      <xdr:rowOff>149901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33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166428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136499</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79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83176</xdr:rowOff>
    </xdr:from>
    <xdr:ext cx="469744"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136499</xdr:rowOff>
    </xdr:from>
    <xdr:to>
      <xdr:col>86</xdr:col>
      <xdr:colOff>25400</xdr:colOff>
      <xdr:row>30</xdr:row>
      <xdr:rowOff>136499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7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115239</xdr:rowOff>
    </xdr:from>
    <xdr:to>
      <xdr:col>85</xdr:col>
      <xdr:colOff>127000</xdr:colOff>
      <xdr:row>38</xdr:row>
      <xdr:rowOff>135357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30339"/>
          <a:ext cx="8382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74972</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471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52095</xdr:rowOff>
    </xdr:from>
    <xdr:to>
      <xdr:col>85</xdr:col>
      <xdr:colOff>177800</xdr:colOff>
      <xdr:row>37</xdr:row>
      <xdr:rowOff>153695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59004</xdr:rowOff>
    </xdr:from>
    <xdr:to>
      <xdr:col>81</xdr:col>
      <xdr:colOff>50800</xdr:colOff>
      <xdr:row>38</xdr:row>
      <xdr:rowOff>115239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74104"/>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125247</xdr:rowOff>
    </xdr:from>
    <xdr:to>
      <xdr:col>81</xdr:col>
      <xdr:colOff>101600</xdr:colOff>
      <xdr:row>37</xdr:row>
      <xdr:rowOff>55397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71924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0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45288</xdr:rowOff>
    </xdr:from>
    <xdr:to>
      <xdr:col>76</xdr:col>
      <xdr:colOff>114300</xdr:colOff>
      <xdr:row>38</xdr:row>
      <xdr:rowOff>59004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388938"/>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50267</xdr:rowOff>
    </xdr:from>
    <xdr:to>
      <xdr:col>76</xdr:col>
      <xdr:colOff>165100</xdr:colOff>
      <xdr:row>36</xdr:row>
      <xdr:rowOff>151867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168394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9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45288</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388938"/>
          <a:ext cx="889000" cy="26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100787</xdr:rowOff>
    </xdr:from>
    <xdr:to>
      <xdr:col>72</xdr:col>
      <xdr:colOff>38100</xdr:colOff>
      <xdr:row>37</xdr:row>
      <xdr:rowOff>30937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47464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0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74498</xdr:rowOff>
    </xdr:from>
    <xdr:to>
      <xdr:col>67</xdr:col>
      <xdr:colOff>101600</xdr:colOff>
      <xdr:row>38</xdr:row>
      <xdr:rowOff>4648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21175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193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84557</xdr:rowOff>
    </xdr:from>
    <xdr:to>
      <xdr:col>85</xdr:col>
      <xdr:colOff>177800</xdr:colOff>
      <xdr:row>39</xdr:row>
      <xdr:rowOff>14707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170934</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64439</xdr:rowOff>
    </xdr:from>
    <xdr:to>
      <xdr:col>81</xdr:col>
      <xdr:colOff>101600</xdr:colOff>
      <xdr:row>38</xdr:row>
      <xdr:rowOff>166039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5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157166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672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8204</xdr:rowOff>
    </xdr:from>
    <xdr:to>
      <xdr:col>76</xdr:col>
      <xdr:colOff>165100</xdr:colOff>
      <xdr:row>38</xdr:row>
      <xdr:rowOff>109804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100931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165938</xdr:rowOff>
    </xdr:from>
    <xdr:to>
      <xdr:col>72</xdr:col>
      <xdr:colOff>38100</xdr:colOff>
      <xdr:row>37</xdr:row>
      <xdr:rowOff>96088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33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87215</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43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65519</xdr:rowOff>
    </xdr:from>
    <xdr:to>
      <xdr:col>85</xdr:col>
      <xdr:colOff>126364</xdr:colOff>
      <xdr:row>79</xdr:row>
      <xdr:rowOff>83959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924269"/>
          <a:ext cx="1269" cy="704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87786</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83959</xdr:rowOff>
    </xdr:from>
    <xdr:to>
      <xdr:col>86</xdr:col>
      <xdr:colOff>25400</xdr:colOff>
      <xdr:row>79</xdr:row>
      <xdr:rowOff>83959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2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12196</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6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75</xdr:row>
      <xdr:rowOff>65519</xdr:rowOff>
    </xdr:from>
    <xdr:to>
      <xdr:col>86</xdr:col>
      <xdr:colOff>25400</xdr:colOff>
      <xdr:row>75</xdr:row>
      <xdr:rowOff>65519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92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65519</xdr:rowOff>
    </xdr:from>
    <xdr:to>
      <xdr:col>85</xdr:col>
      <xdr:colOff>127000</xdr:colOff>
      <xdr:row>75</xdr:row>
      <xdr:rowOff>132994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924269"/>
          <a:ext cx="8382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145203</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7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166776</xdr:rowOff>
    </xdr:from>
    <xdr:to>
      <xdr:col>85</xdr:col>
      <xdr:colOff>177800</xdr:colOff>
      <xdr:row>77</xdr:row>
      <xdr:rowOff>96926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92875</xdr:rowOff>
    </xdr:from>
    <xdr:to>
      <xdr:col>81</xdr:col>
      <xdr:colOff>50800</xdr:colOff>
      <xdr:row>75</xdr:row>
      <xdr:rowOff>132994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2780175"/>
          <a:ext cx="889000" cy="2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41123</xdr:rowOff>
    </xdr:from>
    <xdr:to>
      <xdr:col>81</xdr:col>
      <xdr:colOff>101600</xdr:colOff>
      <xdr:row>77</xdr:row>
      <xdr:rowOff>142723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2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133850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3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126918</xdr:rowOff>
    </xdr:from>
    <xdr:to>
      <xdr:col>76</xdr:col>
      <xdr:colOff>114300</xdr:colOff>
      <xdr:row>74</xdr:row>
      <xdr:rowOff>92875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2299868"/>
          <a:ext cx="889000" cy="48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10891</xdr:rowOff>
    </xdr:from>
    <xdr:to>
      <xdr:col>76</xdr:col>
      <xdr:colOff>165100</xdr:colOff>
      <xdr:row>77</xdr:row>
      <xdr:rowOff>112491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21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103618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3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126918</xdr:rowOff>
    </xdr:from>
    <xdr:to>
      <xdr:col>71</xdr:col>
      <xdr:colOff>177800</xdr:colOff>
      <xdr:row>72</xdr:row>
      <xdr:rowOff>152806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2299868"/>
          <a:ext cx="889000" cy="19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154356</xdr:rowOff>
    </xdr:from>
    <xdr:to>
      <xdr:col>72</xdr:col>
      <xdr:colOff>38100</xdr:colOff>
      <xdr:row>77</xdr:row>
      <xdr:rowOff>84506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75633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7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165328</xdr:rowOff>
    </xdr:from>
    <xdr:to>
      <xdr:col>67</xdr:col>
      <xdr:colOff>101600</xdr:colOff>
      <xdr:row>77</xdr:row>
      <xdr:rowOff>95478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86605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14719</xdr:rowOff>
    </xdr:from>
    <xdr:to>
      <xdr:col>85</xdr:col>
      <xdr:colOff>177800</xdr:colOff>
      <xdr:row>75</xdr:row>
      <xdr:rowOff>116319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28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139196</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8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82194</xdr:rowOff>
    </xdr:from>
    <xdr:to>
      <xdr:col>81</xdr:col>
      <xdr:colOff>101600</xdr:colOff>
      <xdr:row>76</xdr:row>
      <xdr:rowOff>12343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9409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28871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7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42075</xdr:rowOff>
    </xdr:from>
    <xdr:to>
      <xdr:col>76</xdr:col>
      <xdr:colOff>165100</xdr:colOff>
      <xdr:row>74</xdr:row>
      <xdr:rowOff>143675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7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160202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25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76118</xdr:rowOff>
    </xdr:from>
    <xdr:to>
      <xdr:col>72</xdr:col>
      <xdr:colOff>38100</xdr:colOff>
      <xdr:row>72</xdr:row>
      <xdr:rowOff>6268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2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22795</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02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102006</xdr:rowOff>
    </xdr:from>
    <xdr:to>
      <xdr:col>67</xdr:col>
      <xdr:colOff>101600</xdr:colOff>
      <xdr:row>73</xdr:row>
      <xdr:rowOff>32156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4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48683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2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96769</xdr:rowOff>
    </xdr:from>
    <xdr:to>
      <xdr:col>85</xdr:col>
      <xdr:colOff>126364</xdr:colOff>
      <xdr:row>98</xdr:row>
      <xdr:rowOff>45608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7269"/>
          <a:ext cx="1269" cy="1320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49435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85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45608</xdr:rowOff>
    </xdr:from>
    <xdr:to>
      <xdr:col>86</xdr:col>
      <xdr:colOff>25400</xdr:colOff>
      <xdr:row>98</xdr:row>
      <xdr:rowOff>45608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43446</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96769</xdr:rowOff>
    </xdr:from>
    <xdr:to>
      <xdr:col>86</xdr:col>
      <xdr:colOff>25400</xdr:colOff>
      <xdr:row>90</xdr:row>
      <xdr:rowOff>96769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22017</xdr:rowOff>
    </xdr:from>
    <xdr:to>
      <xdr:col>85</xdr:col>
      <xdr:colOff>127000</xdr:colOff>
      <xdr:row>98</xdr:row>
      <xdr:rowOff>23160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138317"/>
          <a:ext cx="838200" cy="68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46342</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3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67915</xdr:rowOff>
    </xdr:from>
    <xdr:to>
      <xdr:col>85</xdr:col>
      <xdr:colOff>177800</xdr:colOff>
      <xdr:row>95</xdr:row>
      <xdr:rowOff>169515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3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23160</xdr:rowOff>
    </xdr:from>
    <xdr:to>
      <xdr:col>81</xdr:col>
      <xdr:colOff>50800</xdr:colOff>
      <xdr:row>98</xdr:row>
      <xdr:rowOff>88311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82526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79344</xdr:rowOff>
    </xdr:from>
    <xdr:to>
      <xdr:col>81</xdr:col>
      <xdr:colOff>101600</xdr:colOff>
      <xdr:row>98</xdr:row>
      <xdr:rowOff>9494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26021</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46428" y="1648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29149</xdr:rowOff>
    </xdr:from>
    <xdr:to>
      <xdr:col>76</xdr:col>
      <xdr:colOff>114300</xdr:colOff>
      <xdr:row>98</xdr:row>
      <xdr:rowOff>88311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31249"/>
          <a:ext cx="889000" cy="5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25440</xdr:rowOff>
    </xdr:from>
    <xdr:to>
      <xdr:col>76</xdr:col>
      <xdr:colOff>165100</xdr:colOff>
      <xdr:row>97</xdr:row>
      <xdr:rowOff>127040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5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143567</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57428" y="1643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51918</xdr:rowOff>
    </xdr:from>
    <xdr:to>
      <xdr:col>71</xdr:col>
      <xdr:colOff>177800</xdr:colOff>
      <xdr:row>98</xdr:row>
      <xdr:rowOff>29149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168218"/>
          <a:ext cx="889000" cy="66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60691</xdr:rowOff>
    </xdr:from>
    <xdr:to>
      <xdr:col>72</xdr:col>
      <xdr:colOff>38100</xdr:colOff>
      <xdr:row>97</xdr:row>
      <xdr:rowOff>162291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9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7368</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68428" y="1646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168590</xdr:rowOff>
    </xdr:from>
    <xdr:to>
      <xdr:col>67</xdr:col>
      <xdr:colOff>101600</xdr:colOff>
      <xdr:row>97</xdr:row>
      <xdr:rowOff>98740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2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89867</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79428" y="167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142667</xdr:rowOff>
    </xdr:from>
    <xdr:to>
      <xdr:col>85</xdr:col>
      <xdr:colOff>177800</xdr:colOff>
      <xdr:row>94</xdr:row>
      <xdr:rowOff>72817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08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165544</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9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143810</xdr:rowOff>
    </xdr:from>
    <xdr:to>
      <xdr:col>81</xdr:col>
      <xdr:colOff>101600</xdr:colOff>
      <xdr:row>98</xdr:row>
      <xdr:rowOff>73960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65087</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8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37511</xdr:rowOff>
    </xdr:from>
    <xdr:to>
      <xdr:col>76</xdr:col>
      <xdr:colOff>165100</xdr:colOff>
      <xdr:row>98</xdr:row>
      <xdr:rowOff>139111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8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130238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69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149799</xdr:rowOff>
    </xdr:from>
    <xdr:to>
      <xdr:col>72</xdr:col>
      <xdr:colOff>38100</xdr:colOff>
      <xdr:row>98</xdr:row>
      <xdr:rowOff>79949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8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71076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687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1118</xdr:rowOff>
    </xdr:from>
    <xdr:to>
      <xdr:col>67</xdr:col>
      <xdr:colOff>101600</xdr:colOff>
      <xdr:row>94</xdr:row>
      <xdr:rowOff>102718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1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119245</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8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90932</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34432"/>
          <a:ext cx="1269"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37609</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0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90932</xdr:rowOff>
    </xdr:from>
    <xdr:to>
      <xdr:col>116</xdr:col>
      <xdr:colOff>152400</xdr:colOff>
      <xdr:row>30</xdr:row>
      <xdr:rowOff>90932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3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116078</xdr:rowOff>
    </xdr:from>
    <xdr:to>
      <xdr:col>116</xdr:col>
      <xdr:colOff>63500</xdr:colOff>
      <xdr:row>37</xdr:row>
      <xdr:rowOff>150749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459728"/>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104157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81280</xdr:rowOff>
    </xdr:from>
    <xdr:to>
      <xdr:col>116</xdr:col>
      <xdr:colOff>114300</xdr:colOff>
      <xdr:row>36</xdr:row>
      <xdr:rowOff>11430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116078</xdr:rowOff>
    </xdr:from>
    <xdr:to>
      <xdr:col>111</xdr:col>
      <xdr:colOff>177800</xdr:colOff>
      <xdr:row>37</xdr:row>
      <xdr:rowOff>127889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45972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147574</xdr:rowOff>
    </xdr:from>
    <xdr:to>
      <xdr:col>112</xdr:col>
      <xdr:colOff>38100</xdr:colOff>
      <xdr:row>35</xdr:row>
      <xdr:rowOff>77724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94251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575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158369</xdr:rowOff>
    </xdr:from>
    <xdr:to>
      <xdr:col>107</xdr:col>
      <xdr:colOff>50800</xdr:colOff>
      <xdr:row>37</xdr:row>
      <xdr:rowOff>127889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330569"/>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80899</xdr:rowOff>
    </xdr:from>
    <xdr:to>
      <xdr:col>107</xdr:col>
      <xdr:colOff>101600</xdr:colOff>
      <xdr:row>35</xdr:row>
      <xdr:rowOff>11049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27576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158369</xdr:rowOff>
    </xdr:from>
    <xdr:to>
      <xdr:col>102</xdr:col>
      <xdr:colOff>114300</xdr:colOff>
      <xdr:row>37</xdr:row>
      <xdr:rowOff>10541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330569"/>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80518</xdr:rowOff>
    </xdr:from>
    <xdr:to>
      <xdr:col>102</xdr:col>
      <xdr:colOff>165100</xdr:colOff>
      <xdr:row>35</xdr:row>
      <xdr:rowOff>10668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27195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1651</xdr:rowOff>
    </xdr:from>
    <xdr:to>
      <xdr:col>98</xdr:col>
      <xdr:colOff>38100</xdr:colOff>
      <xdr:row>34</xdr:row>
      <xdr:rowOff>103251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119778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99949</xdr:rowOff>
    </xdr:from>
    <xdr:to>
      <xdr:col>116</xdr:col>
      <xdr:colOff>114300</xdr:colOff>
      <xdr:row>38</xdr:row>
      <xdr:rowOff>30099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78376</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422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65278</xdr:rowOff>
    </xdr:from>
    <xdr:to>
      <xdr:col>112</xdr:col>
      <xdr:colOff>38100</xdr:colOff>
      <xdr:row>37</xdr:row>
      <xdr:rowOff>166878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158005</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50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77089</xdr:rowOff>
    </xdr:from>
    <xdr:to>
      <xdr:col>107</xdr:col>
      <xdr:colOff>101600</xdr:colOff>
      <xdr:row>38</xdr:row>
      <xdr:rowOff>7239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169816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107569</xdr:rowOff>
    </xdr:from>
    <xdr:to>
      <xdr:col>102</xdr:col>
      <xdr:colOff>165100</xdr:colOff>
      <xdr:row>37</xdr:row>
      <xdr:rowOff>37719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28846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131191</xdr:rowOff>
    </xdr:from>
    <xdr:to>
      <xdr:col>98</xdr:col>
      <xdr:colOff>38100</xdr:colOff>
      <xdr:row>37</xdr:row>
      <xdr:rowOff>61341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52468</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3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28564</xdr:rowOff>
    </xdr:from>
    <xdr:to>
      <xdr:col>116</xdr:col>
      <xdr:colOff>62864</xdr:colOff>
      <xdr:row>58</xdr:row>
      <xdr:rowOff>136947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064"/>
          <a:ext cx="1269" cy="1479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140774</xdr:rowOff>
    </xdr:from>
    <xdr:ext cx="378565"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4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136947</xdr:rowOff>
    </xdr:from>
    <xdr:to>
      <xdr:col>116</xdr:col>
      <xdr:colOff>152400</xdr:colOff>
      <xdr:row>58</xdr:row>
      <xdr:rowOff>136947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146691</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28564</xdr:rowOff>
    </xdr:from>
    <xdr:to>
      <xdr:col>116</xdr:col>
      <xdr:colOff>152400</xdr:colOff>
      <xdr:row>50</xdr:row>
      <xdr:rowOff>28564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109296</xdr:rowOff>
    </xdr:from>
    <xdr:to>
      <xdr:col>116</xdr:col>
      <xdr:colOff>63500</xdr:colOff>
      <xdr:row>58</xdr:row>
      <xdr:rowOff>118605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53396"/>
          <a:ext cx="8382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95592</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52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72715</xdr:rowOff>
    </xdr:from>
    <xdr:to>
      <xdr:col>116</xdr:col>
      <xdr:colOff>114300</xdr:colOff>
      <xdr:row>57</xdr:row>
      <xdr:rowOff>2865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67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27732</xdr:rowOff>
    </xdr:from>
    <xdr:to>
      <xdr:col>111</xdr:col>
      <xdr:colOff>177800</xdr:colOff>
      <xdr:row>58</xdr:row>
      <xdr:rowOff>109296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00382"/>
          <a:ext cx="889000" cy="25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75897</xdr:rowOff>
    </xdr:from>
    <xdr:to>
      <xdr:col>112</xdr:col>
      <xdr:colOff>38100</xdr:colOff>
      <xdr:row>57</xdr:row>
      <xdr:rowOff>6047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6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22574</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45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27732</xdr:rowOff>
    </xdr:from>
    <xdr:to>
      <xdr:col>107</xdr:col>
      <xdr:colOff>50800</xdr:colOff>
      <xdr:row>57</xdr:row>
      <xdr:rowOff>31910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80038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74078</xdr:rowOff>
    </xdr:from>
    <xdr:to>
      <xdr:col>107</xdr:col>
      <xdr:colOff>101600</xdr:colOff>
      <xdr:row>58</xdr:row>
      <xdr:rowOff>4228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166805</xdr:rowOff>
    </xdr:from>
    <xdr:ext cx="534377"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67111" y="9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15881</xdr:rowOff>
    </xdr:from>
    <xdr:to>
      <xdr:col>102</xdr:col>
      <xdr:colOff>114300</xdr:colOff>
      <xdr:row>57</xdr:row>
      <xdr:rowOff>31910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788531"/>
          <a:ext cx="8890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69295</xdr:rowOff>
    </xdr:from>
    <xdr:to>
      <xdr:col>102</xdr:col>
      <xdr:colOff>165100</xdr:colOff>
      <xdr:row>57</xdr:row>
      <xdr:rowOff>170895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84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162022</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93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48995</xdr:rowOff>
    </xdr:from>
    <xdr:to>
      <xdr:col>98</xdr:col>
      <xdr:colOff>38100</xdr:colOff>
      <xdr:row>57</xdr:row>
      <xdr:rowOff>150595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2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141722</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9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67805</xdr:rowOff>
    </xdr:from>
    <xdr:to>
      <xdr:col>116</xdr:col>
      <xdr:colOff>114300</xdr:colOff>
      <xdr:row>58</xdr:row>
      <xdr:rowOff>169405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154182</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2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58496</xdr:rowOff>
    </xdr:from>
    <xdr:to>
      <xdr:col>112</xdr:col>
      <xdr:colOff>38100</xdr:colOff>
      <xdr:row>58</xdr:row>
      <xdr:rowOff>160096</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151223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9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148382</xdr:rowOff>
    </xdr:from>
    <xdr:to>
      <xdr:col>107</xdr:col>
      <xdr:colOff>101600</xdr:colOff>
      <xdr:row>57</xdr:row>
      <xdr:rowOff>78532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7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95059</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2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152560</xdr:rowOff>
    </xdr:from>
    <xdr:to>
      <xdr:col>102</xdr:col>
      <xdr:colOff>165100</xdr:colOff>
      <xdr:row>57</xdr:row>
      <xdr:rowOff>82710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7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99237</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136531</xdr:rowOff>
    </xdr:from>
    <xdr:to>
      <xdr:col>98</xdr:col>
      <xdr:colOff>38100</xdr:colOff>
      <xdr:row>57</xdr:row>
      <xdr:rowOff>66681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7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83208</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5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114783</xdr:rowOff>
    </xdr:from>
    <xdr:to>
      <xdr:col>116</xdr:col>
      <xdr:colOff>62864</xdr:colOff>
      <xdr:row>78</xdr:row>
      <xdr:rowOff>330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16283"/>
          <a:ext cx="1269" cy="1257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4157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7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330</xdr:rowOff>
    </xdr:from>
    <xdr:to>
      <xdr:col>116</xdr:col>
      <xdr:colOff>152400</xdr:colOff>
      <xdr:row>78</xdr:row>
      <xdr:rowOff>330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73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61460</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9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114783</xdr:rowOff>
    </xdr:from>
    <xdr:to>
      <xdr:col>116</xdr:col>
      <xdr:colOff>152400</xdr:colOff>
      <xdr:row>70</xdr:row>
      <xdr:rowOff>114783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1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154483</xdr:rowOff>
    </xdr:from>
    <xdr:to>
      <xdr:col>116</xdr:col>
      <xdr:colOff>63500</xdr:colOff>
      <xdr:row>73</xdr:row>
      <xdr:rowOff>2959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2498883"/>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6252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865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27825</xdr:rowOff>
    </xdr:from>
    <xdr:to>
      <xdr:col>116</xdr:col>
      <xdr:colOff>114300</xdr:colOff>
      <xdr:row>75</xdr:row>
      <xdr:rowOff>129425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77559</xdr:rowOff>
    </xdr:from>
    <xdr:to>
      <xdr:col>111</xdr:col>
      <xdr:colOff>177800</xdr:colOff>
      <xdr:row>73</xdr:row>
      <xdr:rowOff>2959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250509"/>
          <a:ext cx="889000" cy="2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68935</xdr:rowOff>
    </xdr:from>
    <xdr:to>
      <xdr:col>112</xdr:col>
      <xdr:colOff>38100</xdr:colOff>
      <xdr:row>75</xdr:row>
      <xdr:rowOff>170535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161662</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77559</xdr:rowOff>
    </xdr:from>
    <xdr:to>
      <xdr:col>107</xdr:col>
      <xdr:colOff>50800</xdr:colOff>
      <xdr:row>72</xdr:row>
      <xdr:rowOff>48526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250509"/>
          <a:ext cx="889000" cy="14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61735</xdr:rowOff>
    </xdr:from>
    <xdr:to>
      <xdr:col>107</xdr:col>
      <xdr:colOff>101600</xdr:colOff>
      <xdr:row>75</xdr:row>
      <xdr:rowOff>163336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154461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48526</xdr:rowOff>
    </xdr:from>
    <xdr:to>
      <xdr:col>102</xdr:col>
      <xdr:colOff>114300</xdr:colOff>
      <xdr:row>73</xdr:row>
      <xdr:rowOff>11303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2392926"/>
          <a:ext cx="889000" cy="1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104940</xdr:rowOff>
    </xdr:from>
    <xdr:to>
      <xdr:col>102</xdr:col>
      <xdr:colOff>165100</xdr:colOff>
      <xdr:row>76</xdr:row>
      <xdr:rowOff>35089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26216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117246</xdr:rowOff>
    </xdr:from>
    <xdr:to>
      <xdr:col>98</xdr:col>
      <xdr:colOff>38100</xdr:colOff>
      <xdr:row>76</xdr:row>
      <xdr:rowOff>47396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38524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103683</xdr:rowOff>
    </xdr:from>
    <xdr:to>
      <xdr:col>116</xdr:col>
      <xdr:colOff>114300</xdr:colOff>
      <xdr:row>73</xdr:row>
      <xdr:rowOff>33833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4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126560</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2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123609</xdr:rowOff>
    </xdr:from>
    <xdr:to>
      <xdr:col>112</xdr:col>
      <xdr:colOff>38100</xdr:colOff>
      <xdr:row>73</xdr:row>
      <xdr:rowOff>53759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246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70286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24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26759</xdr:rowOff>
    </xdr:from>
    <xdr:to>
      <xdr:col>107</xdr:col>
      <xdr:colOff>101600</xdr:colOff>
      <xdr:row>71</xdr:row>
      <xdr:rowOff>128359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19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144886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19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169176</xdr:rowOff>
    </xdr:from>
    <xdr:to>
      <xdr:col>102</xdr:col>
      <xdr:colOff>165100</xdr:colOff>
      <xdr:row>72</xdr:row>
      <xdr:rowOff>99326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34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115853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1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131953</xdr:rowOff>
    </xdr:from>
    <xdr:to>
      <xdr:col>98</xdr:col>
      <xdr:colOff>38100</xdr:colOff>
      <xdr:row>73</xdr:row>
      <xdr:rowOff>62103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24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78630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22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本市における主な構成費目は、人件費・扶助費・公債費であり、中でも扶助費及び公債費は、類似団体と比較して住民一人当たりコストが高い状況となっている。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生活保護費が減となったものの、新型コロナウイルス感染症対策として住民税非課税世帯等臨時特別給付金や子育て世帯臨時特別給付金の支給を行ったほか、障がい者自立支援給付費が増となったことなど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また、公債費については、国の補正予算により臨時財政対策債の償還財源として措置された地方交付税相当額の借換中止を行ったことなどにより昨年度と比べ増加している。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そのほか、補助費等は、昨年度に新型コロナウイルス感染症対策として実施した特別定額給付金の終了などにより減少しており、普通建設事業費は、淀川左岸線（２期）事業の増などにより増加している。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2,732,197
2,593,449
225.33
2,003,680,509
1,962,155,183
30,796,464
899,578,624
1,702,596,158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53158</xdr:rowOff>
    </xdr:from>
    <xdr:to>
      <xdr:col>24</xdr:col>
      <xdr:colOff>62865</xdr:colOff>
      <xdr:row>39</xdr:row>
      <xdr:rowOff>123372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68108"/>
          <a:ext cx="1270" cy="144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127199</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3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123372</xdr:rowOff>
    </xdr:from>
    <xdr:to>
      <xdr:col>24</xdr:col>
      <xdr:colOff>152400</xdr:colOff>
      <xdr:row>39</xdr:row>
      <xdr:rowOff>123372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171285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53158</xdr:rowOff>
    </xdr:from>
    <xdr:to>
      <xdr:col>24</xdr:col>
      <xdr:colOff>152400</xdr:colOff>
      <xdr:row>31</xdr:row>
      <xdr:rowOff>53158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77651</xdr:rowOff>
    </xdr:from>
    <xdr:to>
      <xdr:col>24</xdr:col>
      <xdr:colOff>63500</xdr:colOff>
      <xdr:row>39</xdr:row>
      <xdr:rowOff>85816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6420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46463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72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23586</xdr:rowOff>
    </xdr:from>
    <xdr:to>
      <xdr:col>24</xdr:col>
      <xdr:colOff>114300</xdr:colOff>
      <xdr:row>36</xdr:row>
      <xdr:rowOff>125186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64588</xdr:rowOff>
    </xdr:from>
    <xdr:to>
      <xdr:col>19</xdr:col>
      <xdr:colOff>177800</xdr:colOff>
      <xdr:row>39</xdr:row>
      <xdr:rowOff>77651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5113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31750</xdr:rowOff>
    </xdr:from>
    <xdr:to>
      <xdr:col>20</xdr:col>
      <xdr:colOff>38100</xdr:colOff>
      <xdr:row>36</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100512</xdr:rowOff>
    </xdr:from>
    <xdr:to>
      <xdr:col>15</xdr:col>
      <xdr:colOff>50800</xdr:colOff>
      <xdr:row>39</xdr:row>
      <xdr:rowOff>64588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15612"/>
          <a:ext cx="889000" cy="13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162378</xdr:rowOff>
    </xdr:from>
    <xdr:to>
      <xdr:col>15</xdr:col>
      <xdr:colOff>101600</xdr:colOff>
      <xdr:row>36</xdr:row>
      <xdr:rowOff>92528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109055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100512</xdr:rowOff>
    </xdr:from>
    <xdr:to>
      <xdr:col>10</xdr:col>
      <xdr:colOff>114300</xdr:colOff>
      <xdr:row>38</xdr:row>
      <xdr:rowOff>157662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61561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141151</xdr:rowOff>
    </xdr:from>
    <xdr:to>
      <xdr:col>10</xdr:col>
      <xdr:colOff>165100</xdr:colOff>
      <xdr:row>36</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87828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128089</xdr:rowOff>
    </xdr:from>
    <xdr:to>
      <xdr:col>6</xdr:col>
      <xdr:colOff>38100</xdr:colOff>
      <xdr:row>36</xdr:row>
      <xdr:rowOff>58239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74766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35016</xdr:rowOff>
    </xdr:from>
    <xdr:to>
      <xdr:col>24</xdr:col>
      <xdr:colOff>114300</xdr:colOff>
      <xdr:row>39</xdr:row>
      <xdr:rowOff>136616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121393</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36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26851</xdr:rowOff>
    </xdr:from>
    <xdr:to>
      <xdr:col>20</xdr:col>
      <xdr:colOff>38100</xdr:colOff>
      <xdr:row>39</xdr:row>
      <xdr:rowOff>128451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119578</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0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13788</xdr:rowOff>
    </xdr:from>
    <xdr:to>
      <xdr:col>15</xdr:col>
      <xdr:colOff>101600</xdr:colOff>
      <xdr:row>39</xdr:row>
      <xdr:rowOff>115388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106515</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79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49712</xdr:rowOff>
    </xdr:from>
    <xdr:to>
      <xdr:col>10</xdr:col>
      <xdr:colOff>165100</xdr:colOff>
      <xdr:row>38</xdr:row>
      <xdr:rowOff>151312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142439</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657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106862</xdr:rowOff>
    </xdr:from>
    <xdr:to>
      <xdr:col>6</xdr:col>
      <xdr:colOff>38100</xdr:colOff>
      <xdr:row>39</xdr:row>
      <xdr:rowOff>37012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28139</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714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2184</xdr:rowOff>
    </xdr:from>
    <xdr:to>
      <xdr:col>24</xdr:col>
      <xdr:colOff>62865</xdr:colOff>
      <xdr:row>59</xdr:row>
      <xdr:rowOff>33604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774834"/>
          <a:ext cx="1270" cy="37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37431</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5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33604</xdr:rowOff>
    </xdr:from>
    <xdr:to>
      <xdr:col>24</xdr:col>
      <xdr:colOff>152400</xdr:colOff>
      <xdr:row>59</xdr:row>
      <xdr:rowOff>33604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49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120311</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55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2184</xdr:rowOff>
    </xdr:from>
    <xdr:to>
      <xdr:col>24</xdr:col>
      <xdr:colOff>152400</xdr:colOff>
      <xdr:row>57</xdr:row>
      <xdr:rowOff>2184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774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130201</xdr:rowOff>
    </xdr:from>
    <xdr:to>
      <xdr:col>24</xdr:col>
      <xdr:colOff>63500</xdr:colOff>
      <xdr:row>58</xdr:row>
      <xdr:rowOff>8852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74151"/>
          <a:ext cx="838200" cy="107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5681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4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27254</xdr:rowOff>
    </xdr:from>
    <xdr:to>
      <xdr:col>24</xdr:col>
      <xdr:colOff>114300</xdr:colOff>
      <xdr:row>58</xdr:row>
      <xdr:rowOff>128854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130201</xdr:rowOff>
    </xdr:from>
    <xdr:to>
      <xdr:col>19</xdr:col>
      <xdr:colOff>177800</xdr:colOff>
      <xdr:row>59</xdr:row>
      <xdr:rowOff>79197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74151"/>
          <a:ext cx="889000" cy="13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63462</xdr:rowOff>
    </xdr:from>
    <xdr:to>
      <xdr:col>20</xdr:col>
      <xdr:colOff>38100</xdr:colOff>
      <xdr:row>51</xdr:row>
      <xdr:rowOff>165062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10139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61938</xdr:rowOff>
    </xdr:from>
    <xdr:to>
      <xdr:col>15</xdr:col>
      <xdr:colOff>50800</xdr:colOff>
      <xdr:row>59</xdr:row>
      <xdr:rowOff>79197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77488"/>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109639</xdr:rowOff>
    </xdr:from>
    <xdr:to>
      <xdr:col>15</xdr:col>
      <xdr:colOff>101600</xdr:colOff>
      <xdr:row>59</xdr:row>
      <xdr:rowOff>39789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56316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18707</xdr:rowOff>
    </xdr:from>
    <xdr:to>
      <xdr:col>10</xdr:col>
      <xdr:colOff>114300</xdr:colOff>
      <xdr:row>59</xdr:row>
      <xdr:rowOff>61938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34257"/>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124841</xdr:rowOff>
    </xdr:from>
    <xdr:to>
      <xdr:col>10</xdr:col>
      <xdr:colOff>165100</xdr:colOff>
      <xdr:row>59</xdr:row>
      <xdr:rowOff>54991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71518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149555</xdr:rowOff>
    </xdr:from>
    <xdr:to>
      <xdr:col>6</xdr:col>
      <xdr:colOff>38100</xdr:colOff>
      <xdr:row>59</xdr:row>
      <xdr:rowOff>79705</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70832</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129502</xdr:rowOff>
    </xdr:from>
    <xdr:to>
      <xdr:col>24</xdr:col>
      <xdr:colOff>114300</xdr:colOff>
      <xdr:row>58</xdr:row>
      <xdr:rowOff>59652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0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152379</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79401</xdr:rowOff>
    </xdr:from>
    <xdr:to>
      <xdr:col>20</xdr:col>
      <xdr:colOff>38100</xdr:colOff>
      <xdr:row>52</xdr:row>
      <xdr:rowOff>9551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91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28397</xdr:rowOff>
    </xdr:from>
    <xdr:to>
      <xdr:col>15</xdr:col>
      <xdr:colOff>101600</xdr:colOff>
      <xdr:row>59</xdr:row>
      <xdr:rowOff>129997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121124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3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11138</xdr:rowOff>
    </xdr:from>
    <xdr:to>
      <xdr:col>10</xdr:col>
      <xdr:colOff>165100</xdr:colOff>
      <xdr:row>59</xdr:row>
      <xdr:rowOff>112738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103865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139357</xdr:rowOff>
    </xdr:from>
    <xdr:to>
      <xdr:col>6</xdr:col>
      <xdr:colOff>38100</xdr:colOff>
      <xdr:row>59</xdr:row>
      <xdr:rowOff>69507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86034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5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130499</xdr:rowOff>
    </xdr:from>
    <xdr:to>
      <xdr:col>24</xdr:col>
      <xdr:colOff>62865</xdr:colOff>
      <xdr:row>78</xdr:row>
      <xdr:rowOff>168247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31999"/>
          <a:ext cx="1270" cy="14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624</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4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168247</xdr:rowOff>
    </xdr:from>
    <xdr:to>
      <xdr:col>24</xdr:col>
      <xdr:colOff>152400</xdr:colOff>
      <xdr:row>78</xdr:row>
      <xdr:rowOff>168247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77176</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0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130499</xdr:rowOff>
    </xdr:from>
    <xdr:to>
      <xdr:col>24</xdr:col>
      <xdr:colOff>152400</xdr:colOff>
      <xdr:row>70</xdr:row>
      <xdr:rowOff>130499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3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130499</xdr:rowOff>
    </xdr:from>
    <xdr:to>
      <xdr:col>24</xdr:col>
      <xdr:colOff>63500</xdr:colOff>
      <xdr:row>72</xdr:row>
      <xdr:rowOff>88798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2131999"/>
          <a:ext cx="838200" cy="30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30427</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8891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52000</xdr:rowOff>
    </xdr:from>
    <xdr:to>
      <xdr:col>24</xdr:col>
      <xdr:colOff>114300</xdr:colOff>
      <xdr:row>75</xdr:row>
      <xdr:rowOff>153600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9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88798</xdr:rowOff>
    </xdr:from>
    <xdr:to>
      <xdr:col>19</xdr:col>
      <xdr:colOff>177800</xdr:colOff>
      <xdr:row>72</xdr:row>
      <xdr:rowOff>157093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2433198"/>
          <a:ext cx="889000" cy="6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131657</xdr:rowOff>
    </xdr:from>
    <xdr:to>
      <xdr:col>20</xdr:col>
      <xdr:colOff>38100</xdr:colOff>
      <xdr:row>77</xdr:row>
      <xdr:rowOff>61807</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31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52934</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3254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157093</xdr:rowOff>
    </xdr:from>
    <xdr:to>
      <xdr:col>15</xdr:col>
      <xdr:colOff>50800</xdr:colOff>
      <xdr:row>73</xdr:row>
      <xdr:rowOff>51203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2501493"/>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24330</xdr:rowOff>
    </xdr:from>
    <xdr:to>
      <xdr:col>15</xdr:col>
      <xdr:colOff>101600</xdr:colOff>
      <xdr:row>77</xdr:row>
      <xdr:rowOff>125930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322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117057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331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164361</xdr:rowOff>
    </xdr:from>
    <xdr:to>
      <xdr:col>10</xdr:col>
      <xdr:colOff>114300</xdr:colOff>
      <xdr:row>73</xdr:row>
      <xdr:rowOff>51203</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a:off x="1130300" y="12508761"/>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81147</xdr:rowOff>
    </xdr:from>
    <xdr:to>
      <xdr:col>10</xdr:col>
      <xdr:colOff>165100</xdr:colOff>
      <xdr:row>78</xdr:row>
      <xdr:rowOff>11297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328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2424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3375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72574</xdr:rowOff>
    </xdr:from>
    <xdr:to>
      <xdr:col>6</xdr:col>
      <xdr:colOff>38100</xdr:colOff>
      <xdr:row>78</xdr:row>
      <xdr:rowOff>2724</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27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165301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33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79699</xdr:rowOff>
    </xdr:from>
    <xdr:to>
      <xdr:col>24</xdr:col>
      <xdr:colOff>114300</xdr:colOff>
      <xdr:row>71</xdr:row>
      <xdr:rowOff>9849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20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32726</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203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37998</xdr:rowOff>
    </xdr:from>
    <xdr:to>
      <xdr:col>20</xdr:col>
      <xdr:colOff>38100</xdr:colOff>
      <xdr:row>72</xdr:row>
      <xdr:rowOff>139598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23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156125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215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106293</xdr:rowOff>
    </xdr:from>
    <xdr:to>
      <xdr:col>15</xdr:col>
      <xdr:colOff>101600</xdr:colOff>
      <xdr:row>73</xdr:row>
      <xdr:rowOff>36443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2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52970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222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403</xdr:rowOff>
    </xdr:from>
    <xdr:to>
      <xdr:col>10</xdr:col>
      <xdr:colOff>165100</xdr:colOff>
      <xdr:row>73</xdr:row>
      <xdr:rowOff>102003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251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118530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229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113561</xdr:rowOff>
    </xdr:from>
    <xdr:to>
      <xdr:col>6</xdr:col>
      <xdr:colOff>38100</xdr:colOff>
      <xdr:row>73</xdr:row>
      <xdr:rowOff>43711</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24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60238</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22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29939</xdr:rowOff>
    </xdr:from>
    <xdr:to>
      <xdr:col>24</xdr:col>
      <xdr:colOff>62865</xdr:colOff>
      <xdr:row>97</xdr:row>
      <xdr:rowOff>25825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60439"/>
          <a:ext cx="1270" cy="119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29652</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66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25825</xdr:rowOff>
    </xdr:from>
    <xdr:to>
      <xdr:col>24</xdr:col>
      <xdr:colOff>152400</xdr:colOff>
      <xdr:row>97</xdr:row>
      <xdr:rowOff>25825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65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148066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29939</xdr:rowOff>
    </xdr:from>
    <xdr:to>
      <xdr:col>24</xdr:col>
      <xdr:colOff>152400</xdr:colOff>
      <xdr:row>90</xdr:row>
      <xdr:rowOff>29939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6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50873</xdr:rowOff>
    </xdr:from>
    <xdr:to>
      <xdr:col>24</xdr:col>
      <xdr:colOff>63500</xdr:colOff>
      <xdr:row>98</xdr:row>
      <xdr:rowOff>112823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167173"/>
          <a:ext cx="838200" cy="7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114516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3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136089</xdr:rowOff>
    </xdr:from>
    <xdr:to>
      <xdr:col>24</xdr:col>
      <xdr:colOff>114300</xdr:colOff>
      <xdr:row>95</xdr:row>
      <xdr:rowOff>66239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2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38168</xdr:rowOff>
    </xdr:from>
    <xdr:to>
      <xdr:col>19</xdr:col>
      <xdr:colOff>177800</xdr:colOff>
      <xdr:row>98</xdr:row>
      <xdr:rowOff>112823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840268"/>
          <a:ext cx="889000" cy="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133640</xdr:rowOff>
    </xdr:from>
    <xdr:to>
      <xdr:col>20</xdr:col>
      <xdr:colOff>38100</xdr:colOff>
      <xdr:row>98</xdr:row>
      <xdr:rowOff>63790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76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80317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38168</xdr:rowOff>
    </xdr:from>
    <xdr:to>
      <xdr:col>15</xdr:col>
      <xdr:colOff>50800</xdr:colOff>
      <xdr:row>99</xdr:row>
      <xdr:rowOff>88134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840268"/>
          <a:ext cx="889000" cy="2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38119</xdr:rowOff>
    </xdr:from>
    <xdr:to>
      <xdr:col>15</xdr:col>
      <xdr:colOff>101600</xdr:colOff>
      <xdr:row>98</xdr:row>
      <xdr:rowOff>139719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84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130846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3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88134</xdr:rowOff>
    </xdr:from>
    <xdr:to>
      <xdr:col>10</xdr:col>
      <xdr:colOff>114300</xdr:colOff>
      <xdr:row>99</xdr:row>
      <xdr:rowOff>106096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706168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68751</xdr:rowOff>
    </xdr:from>
    <xdr:to>
      <xdr:col>10</xdr:col>
      <xdr:colOff>165100</xdr:colOff>
      <xdr:row>98</xdr:row>
      <xdr:rowOff>170351</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87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15428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101343</xdr:rowOff>
    </xdr:from>
    <xdr:to>
      <xdr:col>6</xdr:col>
      <xdr:colOff>38100</xdr:colOff>
      <xdr:row>99</xdr:row>
      <xdr:rowOff>31493</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90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48020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67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xdr:rowOff>
    </xdr:from>
    <xdr:to>
      <xdr:col>24</xdr:col>
      <xdr:colOff>114300</xdr:colOff>
      <xdr:row>94</xdr:row>
      <xdr:rowOff>101673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1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22950</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59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62023</xdr:rowOff>
    </xdr:from>
    <xdr:to>
      <xdr:col>20</xdr:col>
      <xdr:colOff>38100</xdr:colOff>
      <xdr:row>98</xdr:row>
      <xdr:rowOff>163623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8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154750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9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158818</xdr:rowOff>
    </xdr:from>
    <xdr:to>
      <xdr:col>15</xdr:col>
      <xdr:colOff>101600</xdr:colOff>
      <xdr:row>98</xdr:row>
      <xdr:rowOff>88968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105495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5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37334</xdr:rowOff>
    </xdr:from>
    <xdr:to>
      <xdr:col>10</xdr:col>
      <xdr:colOff>165100</xdr:colOff>
      <xdr:row>99</xdr:row>
      <xdr:rowOff>138934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70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130061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71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55296</xdr:rowOff>
    </xdr:from>
    <xdr:to>
      <xdr:col>6</xdr:col>
      <xdr:colOff>38100</xdr:colOff>
      <xdr:row>99</xdr:row>
      <xdr:rowOff>156896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702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148023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71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149606</xdr:rowOff>
    </xdr:from>
    <xdr:to>
      <xdr:col>54</xdr:col>
      <xdr:colOff>189865</xdr:colOff>
      <xdr:row>39</xdr:row>
      <xdr:rowOff>27686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93106"/>
          <a:ext cx="127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31513</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8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27686</xdr:rowOff>
    </xdr:from>
    <xdr:to>
      <xdr:col>55</xdr:col>
      <xdr:colOff>88900</xdr:colOff>
      <xdr:row>39</xdr:row>
      <xdr:rowOff>27686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96283</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6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149606</xdr:rowOff>
    </xdr:from>
    <xdr:to>
      <xdr:col>55</xdr:col>
      <xdr:colOff>88900</xdr:colOff>
      <xdr:row>30</xdr:row>
      <xdr:rowOff>149606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9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159512</xdr:rowOff>
    </xdr:from>
    <xdr:to>
      <xdr:col>55</xdr:col>
      <xdr:colOff>0</xdr:colOff>
      <xdr:row>38</xdr:row>
      <xdr:rowOff>159512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9639300" y="6674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56151</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228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33274</xdr:rowOff>
    </xdr:from>
    <xdr:to>
      <xdr:col>55</xdr:col>
      <xdr:colOff>50800</xdr:colOff>
      <xdr:row>37</xdr:row>
      <xdr:rowOff>134874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7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154940</xdr:rowOff>
    </xdr:from>
    <xdr:to>
      <xdr:col>50</xdr:col>
      <xdr:colOff>114300</xdr:colOff>
      <xdr:row>38</xdr:row>
      <xdr:rowOff>159512</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8750300" y="6670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146558</xdr:rowOff>
    </xdr:from>
    <xdr:to>
      <xdr:col>45</xdr:col>
      <xdr:colOff>177800</xdr:colOff>
      <xdr:row>38</xdr:row>
      <xdr:rowOff>154940</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a:off x="7861300" y="666165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146558</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a:off x="6972300" y="66548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62992</xdr:rowOff>
    </xdr:from>
    <xdr:to>
      <xdr:col>41</xdr:col>
      <xdr:colOff>101600</xdr:colOff>
      <xdr:row>37</xdr:row>
      <xdr:rowOff>164592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9669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32512</xdr:rowOff>
    </xdr:from>
    <xdr:to>
      <xdr:col>36</xdr:col>
      <xdr:colOff>165100</xdr:colOff>
      <xdr:row>37</xdr:row>
      <xdr:rowOff>134112</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150639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108712</xdr:rowOff>
    </xdr:from>
    <xdr:to>
      <xdr:col>55</xdr:col>
      <xdr:colOff>50800</xdr:colOff>
      <xdr:row>39</xdr:row>
      <xdr:rowOff>38862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23639</xdr:rowOff>
    </xdr:from>
    <xdr:ext cx="313932"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538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29989</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82333" y="6716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104140</xdr:rowOff>
    </xdr:from>
    <xdr:to>
      <xdr:col>46</xdr:col>
      <xdr:colOff>38100</xdr:colOff>
      <xdr:row>39</xdr:row>
      <xdr:rowOff>34290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25417</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93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95758</xdr:rowOff>
    </xdr:from>
    <xdr:to>
      <xdr:col>41</xdr:col>
      <xdr:colOff>101600</xdr:colOff>
      <xdr:row>39</xdr:row>
      <xdr:rowOff>25908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17035</xdr:rowOff>
    </xdr:from>
    <xdr:ext cx="31393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704333" y="67035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10177</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696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147955</xdr:rowOff>
    </xdr:from>
    <xdr:to>
      <xdr:col>54</xdr:col>
      <xdr:colOff>189865</xdr:colOff>
      <xdr:row>59</xdr:row>
      <xdr:rowOff>39878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720455"/>
          <a:ext cx="1270" cy="1434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43705</xdr:rowOff>
    </xdr:from>
    <xdr:ext cx="313932"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159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39878</xdr:rowOff>
    </xdr:from>
    <xdr:to>
      <xdr:col>55</xdr:col>
      <xdr:colOff>88900</xdr:colOff>
      <xdr:row>59</xdr:row>
      <xdr:rowOff>39878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15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94632</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4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147955</xdr:rowOff>
    </xdr:from>
    <xdr:to>
      <xdr:col>55</xdr:col>
      <xdr:colOff>88900</xdr:colOff>
      <xdr:row>50</xdr:row>
      <xdr:rowOff>147955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72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39878</xdr:rowOff>
    </xdr:from>
    <xdr:to>
      <xdr:col>55</xdr:col>
      <xdr:colOff>0</xdr:colOff>
      <xdr:row>59</xdr:row>
      <xdr:rowOff>39878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9639300" y="1015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75328</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52451</xdr:rowOff>
    </xdr:from>
    <xdr:to>
      <xdr:col>55</xdr:col>
      <xdr:colOff>50800</xdr:colOff>
      <xdr:row>57</xdr:row>
      <xdr:rowOff>154051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39624</xdr:rowOff>
    </xdr:from>
    <xdr:to>
      <xdr:col>50</xdr:col>
      <xdr:colOff>114300</xdr:colOff>
      <xdr:row>59</xdr:row>
      <xdr:rowOff>39878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8750300" y="10155174"/>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58547</xdr:rowOff>
    </xdr:from>
    <xdr:to>
      <xdr:col>50</xdr:col>
      <xdr:colOff>165100</xdr:colOff>
      <xdr:row>57</xdr:row>
      <xdr:rowOff>160147</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5224</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39624</xdr:rowOff>
    </xdr:from>
    <xdr:to>
      <xdr:col>45</xdr:col>
      <xdr:colOff>177800</xdr:colOff>
      <xdr:row>59</xdr:row>
      <xdr:rowOff>39751</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7861300" y="1015517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39751</xdr:rowOff>
    </xdr:from>
    <xdr:to>
      <xdr:col>41</xdr:col>
      <xdr:colOff>50800</xdr:colOff>
      <xdr:row>59</xdr:row>
      <xdr:rowOff>40132</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1553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71628</xdr:rowOff>
    </xdr:from>
    <xdr:to>
      <xdr:col>41</xdr:col>
      <xdr:colOff>101600</xdr:colOff>
      <xdr:row>58</xdr:row>
      <xdr:rowOff>1778</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18305</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49657</xdr:rowOff>
    </xdr:from>
    <xdr:to>
      <xdr:col>36</xdr:col>
      <xdr:colOff>165100</xdr:colOff>
      <xdr:row>57</xdr:row>
      <xdr:rowOff>151257</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167784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160528</xdr:rowOff>
    </xdr:from>
    <xdr:to>
      <xdr:col>55</xdr:col>
      <xdr:colOff>50800</xdr:colOff>
      <xdr:row>59</xdr:row>
      <xdr:rowOff>90678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75455</xdr:rowOff>
    </xdr:from>
    <xdr:ext cx="313932"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10019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160528</xdr:rowOff>
    </xdr:from>
    <xdr:to>
      <xdr:col>50</xdr:col>
      <xdr:colOff>165100</xdr:colOff>
      <xdr:row>59</xdr:row>
      <xdr:rowOff>90678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1010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81805</xdr:rowOff>
    </xdr:from>
    <xdr:ext cx="313932"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82333" y="1019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160274</xdr:rowOff>
    </xdr:from>
    <xdr:to>
      <xdr:col>46</xdr:col>
      <xdr:colOff>38100</xdr:colOff>
      <xdr:row>59</xdr:row>
      <xdr:rowOff>90424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101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59</xdr:row>
      <xdr:rowOff>81551</xdr:rowOff>
    </xdr:from>
    <xdr:ext cx="313932"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93333" y="1019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160401</xdr:rowOff>
    </xdr:from>
    <xdr:to>
      <xdr:col>41</xdr:col>
      <xdr:colOff>101600</xdr:colOff>
      <xdr:row>59</xdr:row>
      <xdr:rowOff>90551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1010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81678</xdr:rowOff>
    </xdr:from>
    <xdr:ext cx="313932"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704333" y="10197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160782</xdr:rowOff>
    </xdr:from>
    <xdr:to>
      <xdr:col>36</xdr:col>
      <xdr:colOff>165100</xdr:colOff>
      <xdr:row>59</xdr:row>
      <xdr:rowOff>90932</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1010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82059</xdr:rowOff>
    </xdr:from>
    <xdr:ext cx="313932"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815333" y="101976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90315</xdr:rowOff>
    </xdr:from>
    <xdr:to>
      <xdr:col>54</xdr:col>
      <xdr:colOff>189865</xdr:colOff>
      <xdr:row>79</xdr:row>
      <xdr:rowOff>15891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263265"/>
          <a:ext cx="1270" cy="129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19718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6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15891</xdr:rowOff>
    </xdr:from>
    <xdr:to>
      <xdr:col>55</xdr:col>
      <xdr:colOff>88900</xdr:colOff>
      <xdr:row>79</xdr:row>
      <xdr:rowOff>15891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6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36992</xdr:rowOff>
    </xdr:from>
    <xdr:ext cx="599010"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20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90315</xdr:rowOff>
    </xdr:from>
    <xdr:to>
      <xdr:col>55</xdr:col>
      <xdr:colOff>88900</xdr:colOff>
      <xdr:row>71</xdr:row>
      <xdr:rowOff>90315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26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53053</xdr:rowOff>
    </xdr:from>
    <xdr:to>
      <xdr:col>55</xdr:col>
      <xdr:colOff>0</xdr:colOff>
      <xdr:row>78</xdr:row>
      <xdr:rowOff>60444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9639300" y="13426153"/>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149023</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3007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126146</xdr:rowOff>
    </xdr:from>
    <xdr:to>
      <xdr:col>55</xdr:col>
      <xdr:colOff>50800</xdr:colOff>
      <xdr:row>77</xdr:row>
      <xdr:rowOff>56296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143053</xdr:rowOff>
    </xdr:from>
    <xdr:to>
      <xdr:col>50</xdr:col>
      <xdr:colOff>114300</xdr:colOff>
      <xdr:row>78</xdr:row>
      <xdr:rowOff>53053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344703"/>
          <a:ext cx="889000" cy="8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146340</xdr:rowOff>
    </xdr:from>
    <xdr:to>
      <xdr:col>50</xdr:col>
      <xdr:colOff>165100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93017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5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143053</xdr:rowOff>
    </xdr:from>
    <xdr:to>
      <xdr:col>45</xdr:col>
      <xdr:colOff>177800</xdr:colOff>
      <xdr:row>77</xdr:row>
      <xdr:rowOff>143221</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344703"/>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155910</xdr:rowOff>
    </xdr:from>
    <xdr:to>
      <xdr:col>46</xdr:col>
      <xdr:colOff>38100</xdr:colOff>
      <xdr:row>78</xdr:row>
      <xdr:rowOff>86060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77187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5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138579</xdr:rowOff>
    </xdr:from>
    <xdr:to>
      <xdr:col>41</xdr:col>
      <xdr:colOff>50800</xdr:colOff>
      <xdr:row>77</xdr:row>
      <xdr:rowOff>143221</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40229"/>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163362</xdr:rowOff>
    </xdr:from>
    <xdr:to>
      <xdr:col>41</xdr:col>
      <xdr:colOff>101600</xdr:colOff>
      <xdr:row>78</xdr:row>
      <xdr:rowOff>93512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84639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34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156451</xdr:rowOff>
    </xdr:from>
    <xdr:to>
      <xdr:col>36</xdr:col>
      <xdr:colOff>165100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77728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34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9644</xdr:rowOff>
    </xdr:from>
    <xdr:to>
      <xdr:col>55</xdr:col>
      <xdr:colOff>50800</xdr:colOff>
      <xdr:row>78</xdr:row>
      <xdr:rowOff>111244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38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96021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2253</xdr:rowOff>
    </xdr:from>
    <xdr:to>
      <xdr:col>50</xdr:col>
      <xdr:colOff>165100</xdr:colOff>
      <xdr:row>78</xdr:row>
      <xdr:rowOff>103853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94980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4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92253</xdr:rowOff>
    </xdr:from>
    <xdr:to>
      <xdr:col>46</xdr:col>
      <xdr:colOff>38100</xdr:colOff>
      <xdr:row>78</xdr:row>
      <xdr:rowOff>22403</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38930</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06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92421</xdr:rowOff>
    </xdr:from>
    <xdr:to>
      <xdr:col>41</xdr:col>
      <xdr:colOff>101600</xdr:colOff>
      <xdr:row>78</xdr:row>
      <xdr:rowOff>22571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39098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06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87779</xdr:rowOff>
    </xdr:from>
    <xdr:to>
      <xdr:col>36</xdr:col>
      <xdr:colOff>165100</xdr:colOff>
      <xdr:row>78</xdr:row>
      <xdr:rowOff>17929</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8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34456</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0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a:extLst>
            <a:ext uri="{FF2B5EF4-FFF2-40B4-BE49-F238E27FC236}">
              <a16:creationId xmlns:a16="http://schemas.microsoft.com/office/drawing/2014/main" id="{00000000-0008-0000-07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162331</xdr:rowOff>
    </xdr:from>
    <xdr:to>
      <xdr:col>54</xdr:col>
      <xdr:colOff>189865</xdr:colOff>
      <xdr:row>97</xdr:row>
      <xdr:rowOff>138976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10475595" y="15592831"/>
          <a:ext cx="1270" cy="117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142803</xdr:rowOff>
    </xdr:from>
    <xdr:ext cx="534377" cy="259045"/>
    <xdr:sp macro="" textlink="">
      <xdr:nvSpPr>
        <xdr:cNvPr id="468" name="土木費最小値テキスト">
          <a:extLst>
            <a:ext uri="{FF2B5EF4-FFF2-40B4-BE49-F238E27FC236}">
              <a16:creationId xmlns:a16="http://schemas.microsoft.com/office/drawing/2014/main" id="{00000000-0008-0000-0700-0000D4010000}"/>
            </a:ext>
          </a:extLst>
        </xdr:cNvPr>
        <xdr:cNvSpPr txBox="1"/>
      </xdr:nvSpPr>
      <xdr:spPr>
        <a:xfrm>
          <a:off x="10528300" y="167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138976</xdr:rowOff>
    </xdr:from>
    <xdr:to>
      <xdr:col>55</xdr:col>
      <xdr:colOff>88900</xdr:colOff>
      <xdr:row>97</xdr:row>
      <xdr:rowOff>138976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6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109008</xdr:rowOff>
    </xdr:from>
    <xdr:ext cx="534377" cy="259045"/>
    <xdr:sp macro="" textlink="">
      <xdr:nvSpPr>
        <xdr:cNvPr id="470" name="土木費最大値テキスト">
          <a:extLst>
            <a:ext uri="{FF2B5EF4-FFF2-40B4-BE49-F238E27FC236}">
              <a16:creationId xmlns:a16="http://schemas.microsoft.com/office/drawing/2014/main" id="{00000000-0008-0000-0700-0000D6010000}"/>
            </a:ext>
          </a:extLst>
        </xdr:cNvPr>
        <xdr:cNvSpPr txBox="1"/>
      </xdr:nvSpPr>
      <xdr:spPr>
        <a:xfrm>
          <a:off x="10528300" y="153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162331</xdr:rowOff>
    </xdr:from>
    <xdr:to>
      <xdr:col>55</xdr:col>
      <xdr:colOff>88900</xdr:colOff>
      <xdr:row>90</xdr:row>
      <xdr:rowOff>162331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5592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51022</xdr:rowOff>
    </xdr:from>
    <xdr:to>
      <xdr:col>55</xdr:col>
      <xdr:colOff>0</xdr:colOff>
      <xdr:row>93</xdr:row>
      <xdr:rowOff>41135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9639300" y="15824422"/>
          <a:ext cx="838200" cy="1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74052</xdr:rowOff>
    </xdr:from>
    <xdr:ext cx="534377" cy="259045"/>
    <xdr:sp macro="" textlink="">
      <xdr:nvSpPr>
        <xdr:cNvPr id="473" name="土木費平均値テキスト">
          <a:extLst>
            <a:ext uri="{FF2B5EF4-FFF2-40B4-BE49-F238E27FC236}">
              <a16:creationId xmlns:a16="http://schemas.microsoft.com/office/drawing/2014/main" id="{00000000-0008-0000-0700-0000D9010000}"/>
            </a:ext>
          </a:extLst>
        </xdr:cNvPr>
        <xdr:cNvSpPr txBox="1"/>
      </xdr:nvSpPr>
      <xdr:spPr>
        <a:xfrm>
          <a:off x="10528300" y="16018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95625</xdr:rowOff>
    </xdr:from>
    <xdr:to>
      <xdr:col>55</xdr:col>
      <xdr:colOff>50800</xdr:colOff>
      <xdr:row>94</xdr:row>
      <xdr:rowOff>25775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10426700" y="160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32372</xdr:rowOff>
    </xdr:from>
    <xdr:to>
      <xdr:col>50</xdr:col>
      <xdr:colOff>114300</xdr:colOff>
      <xdr:row>93</xdr:row>
      <xdr:rowOff>41135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8750300" y="1597722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19483</xdr:rowOff>
    </xdr:from>
    <xdr:to>
      <xdr:col>50</xdr:col>
      <xdr:colOff>165100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95885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112210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2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32372</xdr:rowOff>
    </xdr:from>
    <xdr:to>
      <xdr:col>45</xdr:col>
      <xdr:colOff>177800</xdr:colOff>
      <xdr:row>93</xdr:row>
      <xdr:rowOff>92799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7861300" y="15977222"/>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38608</xdr:rowOff>
    </xdr:from>
    <xdr:to>
      <xdr:col>46</xdr:col>
      <xdr:colOff>38100</xdr:colOff>
      <xdr:row>94</xdr:row>
      <xdr:rowOff>140208</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8699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131335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92799</xdr:rowOff>
    </xdr:from>
    <xdr:to>
      <xdr:col>41</xdr:col>
      <xdr:colOff>50800</xdr:colOff>
      <xdr:row>93</xdr:row>
      <xdr:rowOff>106896</xdr:rowOff>
    </xdr:to>
    <xdr:cxnSp macro="">
      <xdr:nvCxnSpPr>
        <xdr:cNvPr id="481" name="直線コネクタ 480">
          <a:extLst>
            <a:ext uri="{FF2B5EF4-FFF2-40B4-BE49-F238E27FC236}">
              <a16:creationId xmlns:a16="http://schemas.microsoft.com/office/drawing/2014/main" id="{00000000-0008-0000-0700-0000E1010000}"/>
            </a:ext>
          </a:extLst>
        </xdr:cNvPr>
        <xdr:cNvCxnSpPr/>
      </xdr:nvCxnSpPr>
      <xdr:spPr>
        <a:xfrm flipV="1">
          <a:off x="6972300" y="1603764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31235</xdr:rowOff>
    </xdr:from>
    <xdr:to>
      <xdr:col>41</xdr:col>
      <xdr:colOff>101600</xdr:colOff>
      <xdr:row>94</xdr:row>
      <xdr:rowOff>132835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7810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123962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28397</xdr:rowOff>
    </xdr:from>
    <xdr:to>
      <xdr:col>36</xdr:col>
      <xdr:colOff>165100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6921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222</xdr:rowOff>
    </xdr:from>
    <xdr:to>
      <xdr:col>55</xdr:col>
      <xdr:colOff>50800</xdr:colOff>
      <xdr:row>92</xdr:row>
      <xdr:rowOff>101822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10426700" y="157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23099</xdr:rowOff>
    </xdr:from>
    <xdr:ext cx="534377" cy="259045"/>
    <xdr:sp macro="" textlink="">
      <xdr:nvSpPr>
        <xdr:cNvPr id="492" name="土木費該当値テキスト">
          <a:extLst>
            <a:ext uri="{FF2B5EF4-FFF2-40B4-BE49-F238E27FC236}">
              <a16:creationId xmlns:a16="http://schemas.microsoft.com/office/drawing/2014/main" id="{00000000-0008-0000-0700-0000EC010000}"/>
            </a:ext>
          </a:extLst>
        </xdr:cNvPr>
        <xdr:cNvSpPr txBox="1"/>
      </xdr:nvSpPr>
      <xdr:spPr>
        <a:xfrm>
          <a:off x="10528300" y="156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161785</xdr:rowOff>
    </xdr:from>
    <xdr:to>
      <xdr:col>50</xdr:col>
      <xdr:colOff>165100</xdr:colOff>
      <xdr:row>93</xdr:row>
      <xdr:rowOff>91935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9588500" y="159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108462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9372111" y="1571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153022</xdr:rowOff>
    </xdr:from>
    <xdr:to>
      <xdr:col>46</xdr:col>
      <xdr:colOff>38100</xdr:colOff>
      <xdr:row>93</xdr:row>
      <xdr:rowOff>83172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8699500" y="1592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99699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8483111" y="1570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41999</xdr:rowOff>
    </xdr:from>
    <xdr:to>
      <xdr:col>41</xdr:col>
      <xdr:colOff>101600</xdr:colOff>
      <xdr:row>93</xdr:row>
      <xdr:rowOff>143599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7810500" y="159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160126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7594111" y="157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56096</xdr:rowOff>
    </xdr:from>
    <xdr:to>
      <xdr:col>36</xdr:col>
      <xdr:colOff>165100</xdr:colOff>
      <xdr:row>93</xdr:row>
      <xdr:rowOff>157696</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6921500" y="160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2773</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6705111" y="1577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58710</xdr:rowOff>
    </xdr:from>
    <xdr:to>
      <xdr:col>85</xdr:col>
      <xdr:colOff>126364</xdr:colOff>
      <xdr:row>38</xdr:row>
      <xdr:rowOff>169091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202210"/>
          <a:ext cx="1269" cy="148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6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169091</xdr:rowOff>
    </xdr:from>
    <xdr:to>
      <xdr:col>86</xdr:col>
      <xdr:colOff>25400</xdr:colOff>
      <xdr:row>38</xdr:row>
      <xdr:rowOff>169091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6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5387</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58710</xdr:rowOff>
    </xdr:from>
    <xdr:to>
      <xdr:col>86</xdr:col>
      <xdr:colOff>25400</xdr:colOff>
      <xdr:row>30</xdr:row>
      <xdr:rowOff>58710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20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153906</xdr:rowOff>
    </xdr:from>
    <xdr:to>
      <xdr:col>85</xdr:col>
      <xdr:colOff>127000</xdr:colOff>
      <xdr:row>34</xdr:row>
      <xdr:rowOff>5969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640306"/>
          <a:ext cx="8382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149296</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978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170869</xdr:rowOff>
    </xdr:from>
    <xdr:to>
      <xdr:col>85</xdr:col>
      <xdr:colOff>177800</xdr:colOff>
      <xdr:row>35</xdr:row>
      <xdr:rowOff>101019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5969</xdr:rowOff>
    </xdr:from>
    <xdr:to>
      <xdr:col>81</xdr:col>
      <xdr:colOff>50800</xdr:colOff>
      <xdr:row>34</xdr:row>
      <xdr:rowOff>29972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583526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29137</xdr:rowOff>
    </xdr:from>
    <xdr:to>
      <xdr:col>81</xdr:col>
      <xdr:colOff>101600</xdr:colOff>
      <xdr:row>35</xdr:row>
      <xdr:rowOff>130737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121864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29156</xdr:rowOff>
    </xdr:from>
    <xdr:to>
      <xdr:col>76</xdr:col>
      <xdr:colOff>114300</xdr:colOff>
      <xdr:row>34</xdr:row>
      <xdr:rowOff>29972</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5858456"/>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105555</xdr:rowOff>
    </xdr:from>
    <xdr:to>
      <xdr:col>76</xdr:col>
      <xdr:colOff>165100</xdr:colOff>
      <xdr:row>35</xdr:row>
      <xdr:rowOff>35705</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26832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2703</xdr:rowOff>
    </xdr:from>
    <xdr:to>
      <xdr:col>71</xdr:col>
      <xdr:colOff>177800</xdr:colOff>
      <xdr:row>34</xdr:row>
      <xdr:rowOff>29156</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832003"/>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48895</xdr:rowOff>
    </xdr:from>
    <xdr:to>
      <xdr:col>72</xdr:col>
      <xdr:colOff>38100</xdr:colOff>
      <xdr:row>35</xdr:row>
      <xdr:rowOff>150495</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141622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33710</xdr:rowOff>
    </xdr:from>
    <xdr:to>
      <xdr:col>67</xdr:col>
      <xdr:colOff>101600</xdr:colOff>
      <xdr:row>35</xdr:row>
      <xdr:rowOff>135310</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126437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12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103106</xdr:rowOff>
    </xdr:from>
    <xdr:to>
      <xdr:col>85</xdr:col>
      <xdr:colOff>177800</xdr:colOff>
      <xdr:row>33</xdr:row>
      <xdr:rowOff>33256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125983</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4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126619</xdr:rowOff>
    </xdr:from>
    <xdr:to>
      <xdr:col>81</xdr:col>
      <xdr:colOff>101600</xdr:colOff>
      <xdr:row>34</xdr:row>
      <xdr:rowOff>56769</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7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73296</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55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150622</xdr:rowOff>
    </xdr:from>
    <xdr:to>
      <xdr:col>76</xdr:col>
      <xdr:colOff>165100</xdr:colOff>
      <xdr:row>34</xdr:row>
      <xdr:rowOff>80772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8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97299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558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149806</xdr:rowOff>
    </xdr:from>
    <xdr:to>
      <xdr:col>72</xdr:col>
      <xdr:colOff>38100</xdr:colOff>
      <xdr:row>34</xdr:row>
      <xdr:rowOff>79956</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96483</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55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123353</xdr:rowOff>
    </xdr:from>
    <xdr:to>
      <xdr:col>67</xdr:col>
      <xdr:colOff>101600</xdr:colOff>
      <xdr:row>34</xdr:row>
      <xdr:rowOff>53503</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78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70030</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55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4" name="教育費グラフ枠">
          <a:extLst>
            <a:ext uri="{FF2B5EF4-FFF2-40B4-BE49-F238E27FC236}">
              <a16:creationId xmlns:a16="http://schemas.microsoft.com/office/drawing/2014/main" id="{00000000-0008-0000-0700-00004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114783</xdr:rowOff>
    </xdr:from>
    <xdr:to>
      <xdr:col>85</xdr:col>
      <xdr:colOff>126364</xdr:colOff>
      <xdr:row>59</xdr:row>
      <xdr:rowOff>115963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6317595" y="8687283"/>
          <a:ext cx="1269" cy="1544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119790</xdr:rowOff>
    </xdr:from>
    <xdr:ext cx="534377" cy="259045"/>
    <xdr:sp macro="" textlink="">
      <xdr:nvSpPr>
        <xdr:cNvPr id="586" name="教育費最小値テキスト">
          <a:extLst>
            <a:ext uri="{FF2B5EF4-FFF2-40B4-BE49-F238E27FC236}">
              <a16:creationId xmlns:a16="http://schemas.microsoft.com/office/drawing/2014/main" id="{00000000-0008-0000-0700-00004A020000}"/>
            </a:ext>
          </a:extLst>
        </xdr:cNvPr>
        <xdr:cNvSpPr txBox="1"/>
      </xdr:nvSpPr>
      <xdr:spPr>
        <a:xfrm>
          <a:off x="16370300" y="1023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115963</xdr:rowOff>
    </xdr:from>
    <xdr:to>
      <xdr:col>86</xdr:col>
      <xdr:colOff>25400</xdr:colOff>
      <xdr:row>59</xdr:row>
      <xdr:rowOff>115963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102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61460</xdr:rowOff>
    </xdr:from>
    <xdr:ext cx="599010" cy="259045"/>
    <xdr:sp macro="" textlink="">
      <xdr:nvSpPr>
        <xdr:cNvPr id="588" name="教育費最大値テキスト">
          <a:extLst>
            <a:ext uri="{FF2B5EF4-FFF2-40B4-BE49-F238E27FC236}">
              <a16:creationId xmlns:a16="http://schemas.microsoft.com/office/drawing/2014/main" id="{00000000-0008-0000-0700-00004C020000}"/>
            </a:ext>
          </a:extLst>
        </xdr:cNvPr>
        <xdr:cNvSpPr txBox="1"/>
      </xdr:nvSpPr>
      <xdr:spPr>
        <a:xfrm>
          <a:off x="16370300" y="846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114783</xdr:rowOff>
    </xdr:from>
    <xdr:to>
      <xdr:col>86</xdr:col>
      <xdr:colOff>25400</xdr:colOff>
      <xdr:row>50</xdr:row>
      <xdr:rowOff>114783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868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59728</xdr:rowOff>
    </xdr:from>
    <xdr:to>
      <xdr:col>85</xdr:col>
      <xdr:colOff>127000</xdr:colOff>
      <xdr:row>51</xdr:row>
      <xdr:rowOff>103772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5481300" y="8803678"/>
          <a:ext cx="8382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88358</xdr:rowOff>
    </xdr:from>
    <xdr:ext cx="534377" cy="259045"/>
    <xdr:sp macro="" textlink="">
      <xdr:nvSpPr>
        <xdr:cNvPr id="591" name="教育費平均値テキスト">
          <a:extLst>
            <a:ext uri="{FF2B5EF4-FFF2-40B4-BE49-F238E27FC236}">
              <a16:creationId xmlns:a16="http://schemas.microsoft.com/office/drawing/2014/main" id="{00000000-0008-0000-0700-00004F020000}"/>
            </a:ext>
          </a:extLst>
        </xdr:cNvPr>
        <xdr:cNvSpPr txBox="1"/>
      </xdr:nvSpPr>
      <xdr:spPr>
        <a:xfrm>
          <a:off x="16370300" y="9346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109931</xdr:rowOff>
    </xdr:from>
    <xdr:to>
      <xdr:col>85</xdr:col>
      <xdr:colOff>177800</xdr:colOff>
      <xdr:row>55</xdr:row>
      <xdr:rowOff>40081</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62687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103772</xdr:rowOff>
    </xdr:from>
    <xdr:to>
      <xdr:col>81</xdr:col>
      <xdr:colOff>50800</xdr:colOff>
      <xdr:row>53</xdr:row>
      <xdr:rowOff>712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4592300" y="8847722"/>
          <a:ext cx="889000" cy="2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30835</xdr:rowOff>
    </xdr:from>
    <xdr:to>
      <xdr:col>81</xdr:col>
      <xdr:colOff>101600</xdr:colOff>
      <xdr:row>54</xdr:row>
      <xdr:rowOff>132435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5430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123562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712</xdr:rowOff>
    </xdr:from>
    <xdr:to>
      <xdr:col>76</xdr:col>
      <xdr:colOff>114300</xdr:colOff>
      <xdr:row>54</xdr:row>
      <xdr:rowOff>111544</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3703300" y="9087562"/>
          <a:ext cx="889000" cy="28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73889</xdr:rowOff>
    </xdr:from>
    <xdr:to>
      <xdr:col>76</xdr:col>
      <xdr:colOff>165100</xdr:colOff>
      <xdr:row>56</xdr:row>
      <xdr:rowOff>4039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4541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166616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85331</xdr:rowOff>
    </xdr:from>
    <xdr:to>
      <xdr:col>71</xdr:col>
      <xdr:colOff>177800</xdr:colOff>
      <xdr:row>54</xdr:row>
      <xdr:rowOff>111544</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814300" y="9343631"/>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13157</xdr:rowOff>
    </xdr:from>
    <xdr:to>
      <xdr:col>72</xdr:col>
      <xdr:colOff>38100</xdr:colOff>
      <xdr:row>56</xdr:row>
      <xdr:rowOff>114757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3652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105884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3175</xdr:rowOff>
    </xdr:from>
    <xdr:to>
      <xdr:col>67</xdr:col>
      <xdr:colOff>101600</xdr:colOff>
      <xdr:row>56</xdr:row>
      <xdr:rowOff>104775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276350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95902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8928</xdr:rowOff>
    </xdr:from>
    <xdr:to>
      <xdr:col>85</xdr:col>
      <xdr:colOff>177800</xdr:colOff>
      <xdr:row>51</xdr:row>
      <xdr:rowOff>110528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6268700" y="875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95305</xdr:rowOff>
    </xdr:from>
    <xdr:ext cx="599010" cy="259045"/>
    <xdr:sp macro="" textlink="">
      <xdr:nvSpPr>
        <xdr:cNvPr id="610" name="教育費該当値テキスト">
          <a:extLst>
            <a:ext uri="{FF2B5EF4-FFF2-40B4-BE49-F238E27FC236}">
              <a16:creationId xmlns:a16="http://schemas.microsoft.com/office/drawing/2014/main" id="{00000000-0008-0000-0700-000062020000}"/>
            </a:ext>
          </a:extLst>
        </xdr:cNvPr>
        <xdr:cNvSpPr txBox="1"/>
      </xdr:nvSpPr>
      <xdr:spPr>
        <a:xfrm>
          <a:off x="16370300" y="866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52972</xdr:rowOff>
    </xdr:from>
    <xdr:to>
      <xdr:col>81</xdr:col>
      <xdr:colOff>101600</xdr:colOff>
      <xdr:row>51</xdr:row>
      <xdr:rowOff>154572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5430500" y="87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171099</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5181795" y="8572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121362</xdr:rowOff>
    </xdr:from>
    <xdr:to>
      <xdr:col>76</xdr:col>
      <xdr:colOff>165100</xdr:colOff>
      <xdr:row>53</xdr:row>
      <xdr:rowOff>51512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4541500" y="903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68039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4325111" y="88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60744</xdr:rowOff>
    </xdr:from>
    <xdr:to>
      <xdr:col>72</xdr:col>
      <xdr:colOff>38100</xdr:colOff>
      <xdr:row>54</xdr:row>
      <xdr:rowOff>162344</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3652500" y="93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7421</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3436111" y="90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34531</xdr:rowOff>
    </xdr:from>
    <xdr:to>
      <xdr:col>67</xdr:col>
      <xdr:colOff>101600</xdr:colOff>
      <xdr:row>54</xdr:row>
      <xdr:rowOff>136131</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2763500" y="929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152658</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547111" y="906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136499</xdr:rowOff>
    </xdr:from>
    <xdr:to>
      <xdr:col>85</xdr:col>
      <xdr:colOff>126364</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37999"/>
          <a:ext cx="1269" cy="1374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83176</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91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136499</xdr:rowOff>
    </xdr:from>
    <xdr:to>
      <xdr:col>86</xdr:col>
      <xdr:colOff>25400</xdr:colOff>
      <xdr:row>70</xdr:row>
      <xdr:rowOff>136499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3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115239</xdr:rowOff>
    </xdr:from>
    <xdr:to>
      <xdr:col>85</xdr:col>
      <xdr:colOff>127000</xdr:colOff>
      <xdr:row>78</xdr:row>
      <xdr:rowOff>135356</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48833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69257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099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46380</xdr:rowOff>
    </xdr:from>
    <xdr:to>
      <xdr:col>85</xdr:col>
      <xdr:colOff>177800</xdr:colOff>
      <xdr:row>77</xdr:row>
      <xdr:rowOff>147980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59004</xdr:rowOff>
    </xdr:from>
    <xdr:to>
      <xdr:col>81</xdr:col>
      <xdr:colOff>50800</xdr:colOff>
      <xdr:row>78</xdr:row>
      <xdr:rowOff>115239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32104"/>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125248</xdr:rowOff>
    </xdr:from>
    <xdr:to>
      <xdr:col>81</xdr:col>
      <xdr:colOff>101600</xdr:colOff>
      <xdr:row>77</xdr:row>
      <xdr:rowOff>55398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1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71924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45289</xdr:rowOff>
    </xdr:from>
    <xdr:to>
      <xdr:col>76</xdr:col>
      <xdr:colOff>114300</xdr:colOff>
      <xdr:row>78</xdr:row>
      <xdr:rowOff>59004</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246939"/>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50267</xdr:rowOff>
    </xdr:from>
    <xdr:to>
      <xdr:col>76</xdr:col>
      <xdr:colOff>165100</xdr:colOff>
      <xdr:row>76</xdr:row>
      <xdr:rowOff>151867</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08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168394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28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45289</xdr:rowOff>
    </xdr:from>
    <xdr:to>
      <xdr:col>71</xdr:col>
      <xdr:colOff>177800</xdr:colOff>
      <xdr:row>78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246939"/>
          <a:ext cx="889000" cy="2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100788</xdr:rowOff>
    </xdr:from>
    <xdr:to>
      <xdr:col>72</xdr:col>
      <xdr:colOff>38100</xdr:colOff>
      <xdr:row>77</xdr:row>
      <xdr:rowOff>30938</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13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47464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290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74498</xdr:rowOff>
    </xdr:from>
    <xdr:to>
      <xdr:col>67</xdr:col>
      <xdr:colOff>101600</xdr:colOff>
      <xdr:row>78</xdr:row>
      <xdr:rowOff>4648</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21175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05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84556</xdr:rowOff>
    </xdr:from>
    <xdr:to>
      <xdr:col>85</xdr:col>
      <xdr:colOff>177800</xdr:colOff>
      <xdr:row>79</xdr:row>
      <xdr:rowOff>14706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170933</xdr:rowOff>
    </xdr:from>
    <xdr:ext cx="313932"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372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64439</xdr:rowOff>
    </xdr:from>
    <xdr:to>
      <xdr:col>81</xdr:col>
      <xdr:colOff>101600</xdr:colOff>
      <xdr:row>78</xdr:row>
      <xdr:rowOff>166039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157166</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92017" y="13530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8204</xdr:rowOff>
    </xdr:from>
    <xdr:to>
      <xdr:col>76</xdr:col>
      <xdr:colOff>165100</xdr:colOff>
      <xdr:row>78</xdr:row>
      <xdr:rowOff>109804</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100931</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474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165939</xdr:rowOff>
    </xdr:from>
    <xdr:to>
      <xdr:col>72</xdr:col>
      <xdr:colOff>38100</xdr:colOff>
      <xdr:row>77</xdr:row>
      <xdr:rowOff>96089</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19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87216</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28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61576</xdr:rowOff>
    </xdr:from>
    <xdr:to>
      <xdr:col>85</xdr:col>
      <xdr:colOff>126364</xdr:colOff>
      <xdr:row>99</xdr:row>
      <xdr:rowOff>81750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6349326"/>
          <a:ext cx="1269" cy="70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85577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81750</xdr:rowOff>
    </xdr:from>
    <xdr:to>
      <xdr:col>86</xdr:col>
      <xdr:colOff>25400</xdr:colOff>
      <xdr:row>99</xdr:row>
      <xdr:rowOff>81750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8253</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612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95</xdr:row>
      <xdr:rowOff>61576</xdr:rowOff>
    </xdr:from>
    <xdr:to>
      <xdr:col>86</xdr:col>
      <xdr:colOff>25400</xdr:colOff>
      <xdr:row>95</xdr:row>
      <xdr:rowOff>61576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34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61576</xdr:rowOff>
    </xdr:from>
    <xdr:to>
      <xdr:col>85</xdr:col>
      <xdr:colOff>127000</xdr:colOff>
      <xdr:row>95</xdr:row>
      <xdr:rowOff>128823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349326"/>
          <a:ext cx="8382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140955</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60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162528</xdr:rowOff>
    </xdr:from>
    <xdr:to>
      <xdr:col>85</xdr:col>
      <xdr:colOff>177800</xdr:colOff>
      <xdr:row>97</xdr:row>
      <xdr:rowOff>92678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6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87503</xdr:rowOff>
    </xdr:from>
    <xdr:to>
      <xdr:col>81</xdr:col>
      <xdr:colOff>50800</xdr:colOff>
      <xdr:row>95</xdr:row>
      <xdr:rowOff>128823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203803"/>
          <a:ext cx="889000" cy="2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37103</xdr:rowOff>
    </xdr:from>
    <xdr:to>
      <xdr:col>81</xdr:col>
      <xdr:colOff>101600</xdr:colOff>
      <xdr:row>97</xdr:row>
      <xdr:rowOff>138703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66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129830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121355</xdr:rowOff>
    </xdr:from>
    <xdr:to>
      <xdr:col>76</xdr:col>
      <xdr:colOff>114300</xdr:colOff>
      <xdr:row>94</xdr:row>
      <xdr:rowOff>87503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5723305"/>
          <a:ext cx="889000" cy="4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6756</xdr:rowOff>
    </xdr:from>
    <xdr:to>
      <xdr:col>76</xdr:col>
      <xdr:colOff>165100</xdr:colOff>
      <xdr:row>97</xdr:row>
      <xdr:rowOff>108356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63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99483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3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121355</xdr:rowOff>
    </xdr:from>
    <xdr:to>
      <xdr:col>71</xdr:col>
      <xdr:colOff>177800</xdr:colOff>
      <xdr:row>92</xdr:row>
      <xdr:rowOff>147377</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5723305"/>
          <a:ext cx="889000" cy="19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150240</xdr:rowOff>
    </xdr:from>
    <xdr:to>
      <xdr:col>72</xdr:col>
      <xdr:colOff>38100</xdr:colOff>
      <xdr:row>97</xdr:row>
      <xdr:rowOff>80390</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71517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0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161310</xdr:rowOff>
    </xdr:from>
    <xdr:to>
      <xdr:col>67</xdr:col>
      <xdr:colOff>101600</xdr:colOff>
      <xdr:row>97</xdr:row>
      <xdr:rowOff>91460</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82587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10776</xdr:rowOff>
    </xdr:from>
    <xdr:to>
      <xdr:col>85</xdr:col>
      <xdr:colOff>177800</xdr:colOff>
      <xdr:row>95</xdr:row>
      <xdr:rowOff>112376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2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135253</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2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78023</xdr:rowOff>
    </xdr:from>
    <xdr:to>
      <xdr:col>81</xdr:col>
      <xdr:colOff>101600</xdr:colOff>
      <xdr:row>96</xdr:row>
      <xdr:rowOff>8173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3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24700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14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36703</xdr:rowOff>
    </xdr:from>
    <xdr:to>
      <xdr:col>76</xdr:col>
      <xdr:colOff>165100</xdr:colOff>
      <xdr:row>94</xdr:row>
      <xdr:rowOff>138303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15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154830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9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70555</xdr:rowOff>
    </xdr:from>
    <xdr:to>
      <xdr:col>72</xdr:col>
      <xdr:colOff>38100</xdr:colOff>
      <xdr:row>92</xdr:row>
      <xdr:rowOff>705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5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17232</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03795" y="1544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96577</xdr:rowOff>
    </xdr:from>
    <xdr:to>
      <xdr:col>67</xdr:col>
      <xdr:colOff>101600</xdr:colOff>
      <xdr:row>93</xdr:row>
      <xdr:rowOff>26727</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586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43254</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64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110617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425567"/>
          <a:ext cx="1269" cy="130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57294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20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110617</xdr:rowOff>
    </xdr:from>
    <xdr:to>
      <xdr:col>116</xdr:col>
      <xdr:colOff>152400</xdr:colOff>
      <xdr:row>31</xdr:row>
      <xdr:rowOff>110617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425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29845</xdr:rowOff>
    </xdr:from>
    <xdr:to>
      <xdr:col>116</xdr:col>
      <xdr:colOff>63500</xdr:colOff>
      <xdr:row>38</xdr:row>
      <xdr:rowOff>30353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1323300" y="6544945"/>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141241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41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118364</xdr:rowOff>
    </xdr:from>
    <xdr:to>
      <xdr:col>116</xdr:col>
      <xdr:colOff>114300</xdr:colOff>
      <xdr:row>37</xdr:row>
      <xdr:rowOff>48514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92583</xdr:rowOff>
    </xdr:from>
    <xdr:to>
      <xdr:col>111</xdr:col>
      <xdr:colOff>177800</xdr:colOff>
      <xdr:row>38</xdr:row>
      <xdr:rowOff>30353</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436233"/>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102616</xdr:rowOff>
    </xdr:from>
    <xdr:to>
      <xdr:col>112</xdr:col>
      <xdr:colOff>38100</xdr:colOff>
      <xdr:row>37</xdr:row>
      <xdr:rowOff>32766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49293</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110363</xdr:rowOff>
    </xdr:from>
    <xdr:to>
      <xdr:col>107</xdr:col>
      <xdr:colOff>50800</xdr:colOff>
      <xdr:row>37</xdr:row>
      <xdr:rowOff>92583</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282563"/>
          <a:ext cx="8890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96774</xdr:rowOff>
    </xdr:from>
    <xdr:to>
      <xdr:col>107</xdr:col>
      <xdr:colOff>101600</xdr:colOff>
      <xdr:row>37</xdr:row>
      <xdr:rowOff>26924</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43451</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110363</xdr:rowOff>
    </xdr:from>
    <xdr:to>
      <xdr:col>102</xdr:col>
      <xdr:colOff>114300</xdr:colOff>
      <xdr:row>37</xdr:row>
      <xdr:rowOff>169926</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flipV="1">
          <a:off x="18656300" y="6282563"/>
          <a:ext cx="889000" cy="2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58674</xdr:rowOff>
    </xdr:from>
    <xdr:to>
      <xdr:col>102</xdr:col>
      <xdr:colOff>165100</xdr:colOff>
      <xdr:row>36</xdr:row>
      <xdr:rowOff>160274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5351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29972</xdr:rowOff>
    </xdr:from>
    <xdr:to>
      <xdr:col>98</xdr:col>
      <xdr:colOff>38100</xdr:colOff>
      <xdr:row>36</xdr:row>
      <xdr:rowOff>131572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148099</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150495</xdr:rowOff>
    </xdr:from>
    <xdr:to>
      <xdr:col>116</xdr:col>
      <xdr:colOff>114300</xdr:colOff>
      <xdr:row>38</xdr:row>
      <xdr:rowOff>80645</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128922</xdr:rowOff>
    </xdr:from>
    <xdr:ext cx="469744"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4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151003</xdr:rowOff>
    </xdr:from>
    <xdr:to>
      <xdr:col>112</xdr:col>
      <xdr:colOff>38100</xdr:colOff>
      <xdr:row>38</xdr:row>
      <xdr:rowOff>81153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72280</xdr:rowOff>
    </xdr:from>
    <xdr:ext cx="469744"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088428"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41783</xdr:rowOff>
    </xdr:from>
    <xdr:to>
      <xdr:col>107</xdr:col>
      <xdr:colOff>101600</xdr:colOff>
      <xdr:row>37</xdr:row>
      <xdr:rowOff>143383</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3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134510</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199428" y="647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59563</xdr:rowOff>
    </xdr:from>
    <xdr:to>
      <xdr:col>102</xdr:col>
      <xdr:colOff>165100</xdr:colOff>
      <xdr:row>36</xdr:row>
      <xdr:rowOff>161163</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152290</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10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119126</xdr:rowOff>
    </xdr:from>
    <xdr:to>
      <xdr:col>98</xdr:col>
      <xdr:colOff>38100</xdr:colOff>
      <xdr:row>38</xdr:row>
      <xdr:rowOff>49276</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40403</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421428" y="65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民生費、教育費及び公債費において、類似団体と比較して住民一人当たりコストが高い状況となっている。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については、生活保護費が減となったものの、新型コロナウイルス感染症対策として住民税非課税世帯等臨時特別給付金や子育て世帯臨時特別給付金の支給を行ったほか、障がい者自立支援給付費が増となったことなどにより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教育費については、校舎補修等整備事業の増などにより増加している。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公債費については、国の補正予算により臨時財政対策債の償還財源として措置された地方交付税相当額の借換中止を行ったことなどにより昨年度と比べ増加している。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そのほか、総務費は、昨年度に新型コロナウイルス感染症対策として実施した特別定額給付金の終了などにより減少している。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令和３年度決算については、令和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た特別定額給付金事業（全額国支出金）の減が大きく、歳出・歳入の規模はともに減となった。そのほか、歳出は、扶助費や投資的経費に加え、収支改善分の財政調整基金への積立などが増となっている。歳入は、市税の増に加え、地方交付税・臨時財政対策債や譲与税・交付金が大きく増となっている。実質収支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億円の剰余となり、標準財政規模に占める割合は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財政調整基金残高は、前年度決算剰余金の積立等に伴い増加し、標準財政規模に占める割合は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％となっている。また、</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収支</a:t>
          </a:r>
          <a:r>
            <a:rPr lang="ja-JP" altLang="en-US" sz="1100" b="0" i="0">
              <a:solidFill>
                <a:srgbClr val="333333"/>
              </a:solidFill>
              <a:effectLst/>
              <a:latin typeface="ＭＳ Ｐゴシック" panose="020B0600070205080204" pitchFamily="50" charset="-128"/>
              <a:ea typeface="ＭＳ Ｐゴシック" panose="020B0600070205080204" pitchFamily="50" charset="-128"/>
            </a:rPr>
            <a:t>改善見込額</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を財政調整基金に積立をしていることから、実質単年度収支も令和元年度以降、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令和３年度決算においても、全ての会計において、黒字（資金剰余）となったため、連結実質赤字比率は生じていない。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63" customWidth="1"/>
    <col min="12" max="12" width="2.26953125" style="163" customWidth="1"/>
    <col min="13" max="17" width="2.36328125" style="163" customWidth="1"/>
    <col min="18" max="119" width="2.08984375" style="163" customWidth="1"/>
    <col min="120" max="16384" width="0" style="163" hidden="1"/>
  </cols>
  <sheetData>
    <row r="1" spans="1:119" ht="33" customHeight="1" x14ac:dyDescent="0.2">
      <c r="B1" s="597" t="s">
        <v>80</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7"/>
      <c r="DF1" s="597"/>
      <c r="DG1" s="597"/>
      <c r="DH1" s="597"/>
      <c r="DI1" s="597"/>
      <c r="DJ1" s="164"/>
      <c r="DK1" s="164"/>
      <c r="DL1" s="164"/>
      <c r="DM1" s="164"/>
      <c r="DN1" s="164"/>
      <c r="DO1" s="164"/>
    </row>
    <row r="2" spans="1:119" ht="24" thickBot="1" x14ac:dyDescent="0.25">
      <c r="B2" s="165" t="s">
        <v>81</v>
      </c>
      <c r="C2" s="165"/>
      <c r="D2" s="166"/>
    </row>
    <row r="3" spans="1:119" ht="18.75" customHeight="1" thickBot="1" x14ac:dyDescent="0.25">
      <c r="A3" s="164"/>
      <c r="B3" s="598" t="s">
        <v>82</v>
      </c>
      <c r="C3" s="599"/>
      <c r="D3" s="599"/>
      <c r="E3" s="600"/>
      <c r="F3" s="600"/>
      <c r="G3" s="600"/>
      <c r="H3" s="600"/>
      <c r="I3" s="600"/>
      <c r="J3" s="600"/>
      <c r="K3" s="600"/>
      <c r="L3" s="600" t="s">
        <v>83</v>
      </c>
      <c r="M3" s="600"/>
      <c r="N3" s="600"/>
      <c r="O3" s="600"/>
      <c r="P3" s="600"/>
      <c r="Q3" s="600"/>
      <c r="R3" s="603"/>
      <c r="S3" s="603"/>
      <c r="T3" s="603"/>
      <c r="U3" s="603"/>
      <c r="V3" s="604"/>
      <c r="W3" s="494" t="s">
        <v>84</v>
      </c>
      <c r="X3" s="495"/>
      <c r="Y3" s="495"/>
      <c r="Z3" s="495"/>
      <c r="AA3" s="495"/>
      <c r="AB3" s="599"/>
      <c r="AC3" s="603" t="s">
        <v>85</v>
      </c>
      <c r="AD3" s="495"/>
      <c r="AE3" s="495"/>
      <c r="AF3" s="495"/>
      <c r="AG3" s="495"/>
      <c r="AH3" s="495"/>
      <c r="AI3" s="495"/>
      <c r="AJ3" s="495"/>
      <c r="AK3" s="495"/>
      <c r="AL3" s="565"/>
      <c r="AM3" s="494" t="s">
        <v>86</v>
      </c>
      <c r="AN3" s="495"/>
      <c r="AO3" s="495"/>
      <c r="AP3" s="495"/>
      <c r="AQ3" s="495"/>
      <c r="AR3" s="495"/>
      <c r="AS3" s="495"/>
      <c r="AT3" s="495"/>
      <c r="AU3" s="495"/>
      <c r="AV3" s="495"/>
      <c r="AW3" s="495"/>
      <c r="AX3" s="565"/>
      <c r="AY3" s="557" t="s">
        <v>1</v>
      </c>
      <c r="AZ3" s="558"/>
      <c r="BA3" s="558"/>
      <c r="BB3" s="558"/>
      <c r="BC3" s="558"/>
      <c r="BD3" s="558"/>
      <c r="BE3" s="558"/>
      <c r="BF3" s="558"/>
      <c r="BG3" s="558"/>
      <c r="BH3" s="558"/>
      <c r="BI3" s="558"/>
      <c r="BJ3" s="558"/>
      <c r="BK3" s="558"/>
      <c r="BL3" s="558"/>
      <c r="BM3" s="607"/>
      <c r="BN3" s="494" t="s">
        <v>87</v>
      </c>
      <c r="BO3" s="495"/>
      <c r="BP3" s="495"/>
      <c r="BQ3" s="495"/>
      <c r="BR3" s="495"/>
      <c r="BS3" s="495"/>
      <c r="BT3" s="495"/>
      <c r="BU3" s="565"/>
      <c r="BV3" s="494" t="s">
        <v>88</v>
      </c>
      <c r="BW3" s="495"/>
      <c r="BX3" s="495"/>
      <c r="BY3" s="495"/>
      <c r="BZ3" s="495"/>
      <c r="CA3" s="495"/>
      <c r="CB3" s="495"/>
      <c r="CC3" s="565"/>
      <c r="CD3" s="557" t="s">
        <v>1</v>
      </c>
      <c r="CE3" s="558"/>
      <c r="CF3" s="558"/>
      <c r="CG3" s="558"/>
      <c r="CH3" s="558"/>
      <c r="CI3" s="558"/>
      <c r="CJ3" s="558"/>
      <c r="CK3" s="558"/>
      <c r="CL3" s="558"/>
      <c r="CM3" s="558"/>
      <c r="CN3" s="558"/>
      <c r="CO3" s="558"/>
      <c r="CP3" s="558"/>
      <c r="CQ3" s="558"/>
      <c r="CR3" s="558"/>
      <c r="CS3" s="607"/>
      <c r="CT3" s="494" t="s">
        <v>89</v>
      </c>
      <c r="CU3" s="495"/>
      <c r="CV3" s="495"/>
      <c r="CW3" s="495"/>
      <c r="CX3" s="495"/>
      <c r="CY3" s="495"/>
      <c r="CZ3" s="495"/>
      <c r="DA3" s="565"/>
      <c r="DB3" s="494" t="s">
        <v>90</v>
      </c>
      <c r="DC3" s="495"/>
      <c r="DD3" s="495"/>
      <c r="DE3" s="495"/>
      <c r="DF3" s="495"/>
      <c r="DG3" s="495"/>
      <c r="DH3" s="495"/>
      <c r="DI3" s="565"/>
    </row>
    <row r="4" spans="1:119" ht="18.75" customHeight="1" x14ac:dyDescent="0.2">
      <c r="A4" s="164"/>
      <c r="B4" s="573"/>
      <c r="C4" s="574"/>
      <c r="D4" s="574"/>
      <c r="E4" s="575"/>
      <c r="F4" s="575"/>
      <c r="G4" s="575"/>
      <c r="H4" s="575"/>
      <c r="I4" s="575"/>
      <c r="J4" s="575"/>
      <c r="K4" s="575"/>
      <c r="L4" s="575"/>
      <c r="M4" s="575"/>
      <c r="N4" s="575"/>
      <c r="O4" s="575"/>
      <c r="P4" s="575"/>
      <c r="Q4" s="575"/>
      <c r="R4" s="579"/>
      <c r="S4" s="579"/>
      <c r="T4" s="579"/>
      <c r="U4" s="579"/>
      <c r="V4" s="580"/>
      <c r="W4" s="566"/>
      <c r="X4" s="376"/>
      <c r="Y4" s="376"/>
      <c r="Z4" s="376"/>
      <c r="AA4" s="376"/>
      <c r="AB4" s="574"/>
      <c r="AC4" s="579"/>
      <c r="AD4" s="376"/>
      <c r="AE4" s="376"/>
      <c r="AF4" s="376"/>
      <c r="AG4" s="376"/>
      <c r="AH4" s="376"/>
      <c r="AI4" s="376"/>
      <c r="AJ4" s="376"/>
      <c r="AK4" s="376"/>
      <c r="AL4" s="567"/>
      <c r="AM4" s="516"/>
      <c r="AN4" s="414"/>
      <c r="AO4" s="414"/>
      <c r="AP4" s="414"/>
      <c r="AQ4" s="414"/>
      <c r="AR4" s="414"/>
      <c r="AS4" s="414"/>
      <c r="AT4" s="414"/>
      <c r="AU4" s="414"/>
      <c r="AV4" s="414"/>
      <c r="AW4" s="414"/>
      <c r="AX4" s="606"/>
      <c r="AY4" s="451" t="s">
        <v>91</v>
      </c>
      <c r="AZ4" s="452"/>
      <c r="BA4" s="452"/>
      <c r="BB4" s="452"/>
      <c r="BC4" s="452"/>
      <c r="BD4" s="452"/>
      <c r="BE4" s="452"/>
      <c r="BF4" s="452"/>
      <c r="BG4" s="452"/>
      <c r="BH4" s="452"/>
      <c r="BI4" s="452"/>
      <c r="BJ4" s="452"/>
      <c r="BK4" s="452"/>
      <c r="BL4" s="452"/>
      <c r="BM4" s="453"/>
      <c r="BN4" s="454">
        <v>2003680509</v>
      </c>
      <c r="BO4" s="455"/>
      <c r="BP4" s="455"/>
      <c r="BQ4" s="455"/>
      <c r="BR4" s="455"/>
      <c r="BS4" s="455"/>
      <c r="BT4" s="455"/>
      <c r="BU4" s="456"/>
      <c r="BV4" s="454">
        <v>2042685098</v>
      </c>
      <c r="BW4" s="455"/>
      <c r="BX4" s="455"/>
      <c r="BY4" s="455"/>
      <c r="BZ4" s="455"/>
      <c r="CA4" s="455"/>
      <c r="CB4" s="455"/>
      <c r="CC4" s="456"/>
      <c r="CD4" s="591" t="s">
        <v>92</v>
      </c>
      <c r="CE4" s="592"/>
      <c r="CF4" s="592"/>
      <c r="CG4" s="592"/>
      <c r="CH4" s="592"/>
      <c r="CI4" s="592"/>
      <c r="CJ4" s="592"/>
      <c r="CK4" s="592"/>
      <c r="CL4" s="592"/>
      <c r="CM4" s="592"/>
      <c r="CN4" s="592"/>
      <c r="CO4" s="592"/>
      <c r="CP4" s="592"/>
      <c r="CQ4" s="592"/>
      <c r="CR4" s="592"/>
      <c r="CS4" s="593"/>
      <c r="CT4" s="594">
        <v>3.4</v>
      </c>
      <c r="CU4" s="595"/>
      <c r="CV4" s="595"/>
      <c r="CW4" s="595"/>
      <c r="CX4" s="595"/>
      <c r="CY4" s="595"/>
      <c r="CZ4" s="595"/>
      <c r="DA4" s="596"/>
      <c r="DB4" s="594">
        <v>1.5</v>
      </c>
      <c r="DC4" s="595"/>
      <c r="DD4" s="595"/>
      <c r="DE4" s="595"/>
      <c r="DF4" s="595"/>
      <c r="DG4" s="595"/>
      <c r="DH4" s="595"/>
      <c r="DI4" s="596"/>
    </row>
    <row r="5" spans="1:119" ht="18.75" customHeight="1" x14ac:dyDescent="0.2">
      <c r="A5" s="164"/>
      <c r="B5" s="601"/>
      <c r="C5" s="415"/>
      <c r="D5" s="415"/>
      <c r="E5" s="602"/>
      <c r="F5" s="602"/>
      <c r="G5" s="602"/>
      <c r="H5" s="602"/>
      <c r="I5" s="602"/>
      <c r="J5" s="602"/>
      <c r="K5" s="602"/>
      <c r="L5" s="602"/>
      <c r="M5" s="602"/>
      <c r="N5" s="602"/>
      <c r="O5" s="602"/>
      <c r="P5" s="602"/>
      <c r="Q5" s="602"/>
      <c r="R5" s="413"/>
      <c r="S5" s="413"/>
      <c r="T5" s="413"/>
      <c r="U5" s="413"/>
      <c r="V5" s="605"/>
      <c r="W5" s="516"/>
      <c r="X5" s="414"/>
      <c r="Y5" s="414"/>
      <c r="Z5" s="414"/>
      <c r="AA5" s="414"/>
      <c r="AB5" s="415"/>
      <c r="AC5" s="413"/>
      <c r="AD5" s="414"/>
      <c r="AE5" s="414"/>
      <c r="AF5" s="414"/>
      <c r="AG5" s="414"/>
      <c r="AH5" s="414"/>
      <c r="AI5" s="414"/>
      <c r="AJ5" s="414"/>
      <c r="AK5" s="414"/>
      <c r="AL5" s="606"/>
      <c r="AM5" s="482" t="s">
        <v>93</v>
      </c>
      <c r="AN5" s="382"/>
      <c r="AO5" s="382"/>
      <c r="AP5" s="382"/>
      <c r="AQ5" s="382"/>
      <c r="AR5" s="382"/>
      <c r="AS5" s="382"/>
      <c r="AT5" s="383"/>
      <c r="AU5" s="483" t="s">
        <v>94</v>
      </c>
      <c r="AV5" s="484"/>
      <c r="AW5" s="484"/>
      <c r="AX5" s="484"/>
      <c r="AY5" s="439" t="s">
        <v>95</v>
      </c>
      <c r="AZ5" s="440"/>
      <c r="BA5" s="440"/>
      <c r="BB5" s="440"/>
      <c r="BC5" s="440"/>
      <c r="BD5" s="440"/>
      <c r="BE5" s="440"/>
      <c r="BF5" s="440"/>
      <c r="BG5" s="440"/>
      <c r="BH5" s="440"/>
      <c r="BI5" s="440"/>
      <c r="BJ5" s="440"/>
      <c r="BK5" s="440"/>
      <c r="BL5" s="440"/>
      <c r="BM5" s="441"/>
      <c r="BN5" s="425">
        <v>1962155183</v>
      </c>
      <c r="BO5" s="426"/>
      <c r="BP5" s="426"/>
      <c r="BQ5" s="426"/>
      <c r="BR5" s="426"/>
      <c r="BS5" s="426"/>
      <c r="BT5" s="426"/>
      <c r="BU5" s="427"/>
      <c r="BV5" s="425">
        <v>2014653275</v>
      </c>
      <c r="BW5" s="426"/>
      <c r="BX5" s="426"/>
      <c r="BY5" s="426"/>
      <c r="BZ5" s="426"/>
      <c r="CA5" s="426"/>
      <c r="CB5" s="426"/>
      <c r="CC5" s="427"/>
      <c r="CD5" s="465" t="s">
        <v>96</v>
      </c>
      <c r="CE5" s="385"/>
      <c r="CF5" s="385"/>
      <c r="CG5" s="385"/>
      <c r="CH5" s="385"/>
      <c r="CI5" s="385"/>
      <c r="CJ5" s="385"/>
      <c r="CK5" s="385"/>
      <c r="CL5" s="385"/>
      <c r="CM5" s="385"/>
      <c r="CN5" s="385"/>
      <c r="CO5" s="385"/>
      <c r="CP5" s="385"/>
      <c r="CQ5" s="385"/>
      <c r="CR5" s="385"/>
      <c r="CS5" s="466"/>
      <c r="CT5" s="422">
        <v>85.1</v>
      </c>
      <c r="CU5" s="423"/>
      <c r="CV5" s="423"/>
      <c r="CW5" s="423"/>
      <c r="CX5" s="423"/>
      <c r="CY5" s="423"/>
      <c r="CZ5" s="423"/>
      <c r="DA5" s="424"/>
      <c r="DB5" s="422">
        <v>94.3</v>
      </c>
      <c r="DC5" s="423"/>
      <c r="DD5" s="423"/>
      <c r="DE5" s="423"/>
      <c r="DF5" s="423"/>
      <c r="DG5" s="423"/>
      <c r="DH5" s="423"/>
      <c r="DI5" s="424"/>
    </row>
    <row r="6" spans="1:119" ht="18.75" customHeight="1" x14ac:dyDescent="0.2">
      <c r="A6" s="164"/>
      <c r="B6" s="571" t="s">
        <v>97</v>
      </c>
      <c r="C6" s="412"/>
      <c r="D6" s="412"/>
      <c r="E6" s="572"/>
      <c r="F6" s="572"/>
      <c r="G6" s="572"/>
      <c r="H6" s="572"/>
      <c r="I6" s="572"/>
      <c r="J6" s="572"/>
      <c r="K6" s="572"/>
      <c r="L6" s="572" t="s">
        <v>98</v>
      </c>
      <c r="M6" s="572"/>
      <c r="N6" s="572"/>
      <c r="O6" s="572"/>
      <c r="P6" s="572"/>
      <c r="Q6" s="572"/>
      <c r="R6" s="410"/>
      <c r="S6" s="410"/>
      <c r="T6" s="410"/>
      <c r="U6" s="410"/>
      <c r="V6" s="578"/>
      <c r="W6" s="515" t="s">
        <v>99</v>
      </c>
      <c r="X6" s="411"/>
      <c r="Y6" s="411"/>
      <c r="Z6" s="411"/>
      <c r="AA6" s="411"/>
      <c r="AB6" s="412"/>
      <c r="AC6" s="583" t="s">
        <v>100</v>
      </c>
      <c r="AD6" s="584"/>
      <c r="AE6" s="584"/>
      <c r="AF6" s="584"/>
      <c r="AG6" s="584"/>
      <c r="AH6" s="584"/>
      <c r="AI6" s="584"/>
      <c r="AJ6" s="584"/>
      <c r="AK6" s="584"/>
      <c r="AL6" s="585"/>
      <c r="AM6" s="482" t="s">
        <v>101</v>
      </c>
      <c r="AN6" s="382"/>
      <c r="AO6" s="382"/>
      <c r="AP6" s="382"/>
      <c r="AQ6" s="382"/>
      <c r="AR6" s="382"/>
      <c r="AS6" s="382"/>
      <c r="AT6" s="383"/>
      <c r="AU6" s="483" t="s">
        <v>94</v>
      </c>
      <c r="AV6" s="484"/>
      <c r="AW6" s="484"/>
      <c r="AX6" s="484"/>
      <c r="AY6" s="439" t="s">
        <v>102</v>
      </c>
      <c r="AZ6" s="440"/>
      <c r="BA6" s="440"/>
      <c r="BB6" s="440"/>
      <c r="BC6" s="440"/>
      <c r="BD6" s="440"/>
      <c r="BE6" s="440"/>
      <c r="BF6" s="440"/>
      <c r="BG6" s="440"/>
      <c r="BH6" s="440"/>
      <c r="BI6" s="440"/>
      <c r="BJ6" s="440"/>
      <c r="BK6" s="440"/>
      <c r="BL6" s="440"/>
      <c r="BM6" s="441"/>
      <c r="BN6" s="425">
        <v>41525326</v>
      </c>
      <c r="BO6" s="426"/>
      <c r="BP6" s="426"/>
      <c r="BQ6" s="426"/>
      <c r="BR6" s="426"/>
      <c r="BS6" s="426"/>
      <c r="BT6" s="426"/>
      <c r="BU6" s="427"/>
      <c r="BV6" s="425">
        <v>28031823</v>
      </c>
      <c r="BW6" s="426"/>
      <c r="BX6" s="426"/>
      <c r="BY6" s="426"/>
      <c r="BZ6" s="426"/>
      <c r="CA6" s="426"/>
      <c r="CB6" s="426"/>
      <c r="CC6" s="427"/>
      <c r="CD6" s="465" t="s">
        <v>103</v>
      </c>
      <c r="CE6" s="385"/>
      <c r="CF6" s="385"/>
      <c r="CG6" s="385"/>
      <c r="CH6" s="385"/>
      <c r="CI6" s="385"/>
      <c r="CJ6" s="385"/>
      <c r="CK6" s="385"/>
      <c r="CL6" s="385"/>
      <c r="CM6" s="385"/>
      <c r="CN6" s="385"/>
      <c r="CO6" s="385"/>
      <c r="CP6" s="385"/>
      <c r="CQ6" s="385"/>
      <c r="CR6" s="385"/>
      <c r="CS6" s="466"/>
      <c r="CT6" s="568">
        <v>91.4</v>
      </c>
      <c r="CU6" s="569"/>
      <c r="CV6" s="569"/>
      <c r="CW6" s="569"/>
      <c r="CX6" s="569"/>
      <c r="CY6" s="569"/>
      <c r="CZ6" s="569"/>
      <c r="DA6" s="570"/>
      <c r="DB6" s="568">
        <v>98.7</v>
      </c>
      <c r="DC6" s="569"/>
      <c r="DD6" s="569"/>
      <c r="DE6" s="569"/>
      <c r="DF6" s="569"/>
      <c r="DG6" s="569"/>
      <c r="DH6" s="569"/>
      <c r="DI6" s="570"/>
    </row>
    <row r="7" spans="1:119" ht="18.75" customHeight="1" x14ac:dyDescent="0.2">
      <c r="A7" s="164"/>
      <c r="B7" s="573"/>
      <c r="C7" s="574"/>
      <c r="D7" s="574"/>
      <c r="E7" s="575"/>
      <c r="F7" s="575"/>
      <c r="G7" s="575"/>
      <c r="H7" s="575"/>
      <c r="I7" s="575"/>
      <c r="J7" s="575"/>
      <c r="K7" s="575"/>
      <c r="L7" s="575"/>
      <c r="M7" s="575"/>
      <c r="N7" s="575"/>
      <c r="O7" s="575"/>
      <c r="P7" s="575"/>
      <c r="Q7" s="575"/>
      <c r="R7" s="579"/>
      <c r="S7" s="579"/>
      <c r="T7" s="579"/>
      <c r="U7" s="579"/>
      <c r="V7" s="580"/>
      <c r="W7" s="566"/>
      <c r="X7" s="376"/>
      <c r="Y7" s="376"/>
      <c r="Z7" s="376"/>
      <c r="AA7" s="376"/>
      <c r="AB7" s="574"/>
      <c r="AC7" s="586"/>
      <c r="AD7" s="377"/>
      <c r="AE7" s="377"/>
      <c r="AF7" s="377"/>
      <c r="AG7" s="377"/>
      <c r="AH7" s="377"/>
      <c r="AI7" s="377"/>
      <c r="AJ7" s="377"/>
      <c r="AK7" s="377"/>
      <c r="AL7" s="587"/>
      <c r="AM7" s="482" t="s">
        <v>104</v>
      </c>
      <c r="AN7" s="382"/>
      <c r="AO7" s="382"/>
      <c r="AP7" s="382"/>
      <c r="AQ7" s="382"/>
      <c r="AR7" s="382"/>
      <c r="AS7" s="382"/>
      <c r="AT7" s="383"/>
      <c r="AU7" s="483" t="s">
        <v>94</v>
      </c>
      <c r="AV7" s="484"/>
      <c r="AW7" s="484"/>
      <c r="AX7" s="484"/>
      <c r="AY7" s="439" t="s">
        <v>105</v>
      </c>
      <c r="AZ7" s="440"/>
      <c r="BA7" s="440"/>
      <c r="BB7" s="440"/>
      <c r="BC7" s="440"/>
      <c r="BD7" s="440"/>
      <c r="BE7" s="440"/>
      <c r="BF7" s="440"/>
      <c r="BG7" s="440"/>
      <c r="BH7" s="440"/>
      <c r="BI7" s="440"/>
      <c r="BJ7" s="440"/>
      <c r="BK7" s="440"/>
      <c r="BL7" s="440"/>
      <c r="BM7" s="441"/>
      <c r="BN7" s="425">
        <v>10728862</v>
      </c>
      <c r="BO7" s="426"/>
      <c r="BP7" s="426"/>
      <c r="BQ7" s="426"/>
      <c r="BR7" s="426"/>
      <c r="BS7" s="426"/>
      <c r="BT7" s="426"/>
      <c r="BU7" s="427"/>
      <c r="BV7" s="425">
        <v>14990794</v>
      </c>
      <c r="BW7" s="426"/>
      <c r="BX7" s="426"/>
      <c r="BY7" s="426"/>
      <c r="BZ7" s="426"/>
      <c r="CA7" s="426"/>
      <c r="CB7" s="426"/>
      <c r="CC7" s="427"/>
      <c r="CD7" s="465" t="s">
        <v>106</v>
      </c>
      <c r="CE7" s="385"/>
      <c r="CF7" s="385"/>
      <c r="CG7" s="385"/>
      <c r="CH7" s="385"/>
      <c r="CI7" s="385"/>
      <c r="CJ7" s="385"/>
      <c r="CK7" s="385"/>
      <c r="CL7" s="385"/>
      <c r="CM7" s="385"/>
      <c r="CN7" s="385"/>
      <c r="CO7" s="385"/>
      <c r="CP7" s="385"/>
      <c r="CQ7" s="385"/>
      <c r="CR7" s="385"/>
      <c r="CS7" s="466"/>
      <c r="CT7" s="425">
        <v>899578624</v>
      </c>
      <c r="CU7" s="426"/>
      <c r="CV7" s="426"/>
      <c r="CW7" s="426"/>
      <c r="CX7" s="426"/>
      <c r="CY7" s="426"/>
      <c r="CZ7" s="426"/>
      <c r="DA7" s="427"/>
      <c r="DB7" s="425">
        <v>864930635</v>
      </c>
      <c r="DC7" s="426"/>
      <c r="DD7" s="426"/>
      <c r="DE7" s="426"/>
      <c r="DF7" s="426"/>
      <c r="DG7" s="426"/>
      <c r="DH7" s="426"/>
      <c r="DI7" s="427"/>
    </row>
    <row r="8" spans="1:119" ht="18.75" customHeight="1" thickBot="1" x14ac:dyDescent="0.25">
      <c r="A8" s="164"/>
      <c r="B8" s="576"/>
      <c r="C8" s="521"/>
      <c r="D8" s="521"/>
      <c r="E8" s="577"/>
      <c r="F8" s="577"/>
      <c r="G8" s="577"/>
      <c r="H8" s="577"/>
      <c r="I8" s="577"/>
      <c r="J8" s="577"/>
      <c r="K8" s="577"/>
      <c r="L8" s="577"/>
      <c r="M8" s="577"/>
      <c r="N8" s="577"/>
      <c r="O8" s="577"/>
      <c r="P8" s="577"/>
      <c r="Q8" s="577"/>
      <c r="R8" s="581"/>
      <c r="S8" s="581"/>
      <c r="T8" s="581"/>
      <c r="U8" s="581"/>
      <c r="V8" s="582"/>
      <c r="W8" s="496"/>
      <c r="X8" s="497"/>
      <c r="Y8" s="497"/>
      <c r="Z8" s="497"/>
      <c r="AA8" s="497"/>
      <c r="AB8" s="521"/>
      <c r="AC8" s="588"/>
      <c r="AD8" s="589"/>
      <c r="AE8" s="589"/>
      <c r="AF8" s="589"/>
      <c r="AG8" s="589"/>
      <c r="AH8" s="589"/>
      <c r="AI8" s="589"/>
      <c r="AJ8" s="589"/>
      <c r="AK8" s="589"/>
      <c r="AL8" s="590"/>
      <c r="AM8" s="482" t="s">
        <v>107</v>
      </c>
      <c r="AN8" s="382"/>
      <c r="AO8" s="382"/>
      <c r="AP8" s="382"/>
      <c r="AQ8" s="382"/>
      <c r="AR8" s="382"/>
      <c r="AS8" s="382"/>
      <c r="AT8" s="383"/>
      <c r="AU8" s="483" t="s">
        <v>94</v>
      </c>
      <c r="AV8" s="484"/>
      <c r="AW8" s="484"/>
      <c r="AX8" s="484"/>
      <c r="AY8" s="439" t="s">
        <v>108</v>
      </c>
      <c r="AZ8" s="440"/>
      <c r="BA8" s="440"/>
      <c r="BB8" s="440"/>
      <c r="BC8" s="440"/>
      <c r="BD8" s="440"/>
      <c r="BE8" s="440"/>
      <c r="BF8" s="440"/>
      <c r="BG8" s="440"/>
      <c r="BH8" s="440"/>
      <c r="BI8" s="440"/>
      <c r="BJ8" s="440"/>
      <c r="BK8" s="440"/>
      <c r="BL8" s="440"/>
      <c r="BM8" s="441"/>
      <c r="BN8" s="425">
        <v>30796464</v>
      </c>
      <c r="BO8" s="426"/>
      <c r="BP8" s="426"/>
      <c r="BQ8" s="426"/>
      <c r="BR8" s="426"/>
      <c r="BS8" s="426"/>
      <c r="BT8" s="426"/>
      <c r="BU8" s="427"/>
      <c r="BV8" s="425">
        <v>13041029</v>
      </c>
      <c r="BW8" s="426"/>
      <c r="BX8" s="426"/>
      <c r="BY8" s="426"/>
      <c r="BZ8" s="426"/>
      <c r="CA8" s="426"/>
      <c r="CB8" s="426"/>
      <c r="CC8" s="427"/>
      <c r="CD8" s="465" t="s">
        <v>109</v>
      </c>
      <c r="CE8" s="385"/>
      <c r="CF8" s="385"/>
      <c r="CG8" s="385"/>
      <c r="CH8" s="385"/>
      <c r="CI8" s="385"/>
      <c r="CJ8" s="385"/>
      <c r="CK8" s="385"/>
      <c r="CL8" s="385"/>
      <c r="CM8" s="385"/>
      <c r="CN8" s="385"/>
      <c r="CO8" s="385"/>
      <c r="CP8" s="385"/>
      <c r="CQ8" s="385"/>
      <c r="CR8" s="385"/>
      <c r="CS8" s="466"/>
      <c r="CT8" s="528">
        <v>0.92</v>
      </c>
      <c r="CU8" s="529"/>
      <c r="CV8" s="529"/>
      <c r="CW8" s="529"/>
      <c r="CX8" s="529"/>
      <c r="CY8" s="529"/>
      <c r="CZ8" s="529"/>
      <c r="DA8" s="530"/>
      <c r="DB8" s="528">
        <v>0.94</v>
      </c>
      <c r="DC8" s="529"/>
      <c r="DD8" s="529"/>
      <c r="DE8" s="529"/>
      <c r="DF8" s="529"/>
      <c r="DG8" s="529"/>
      <c r="DH8" s="529"/>
      <c r="DI8" s="530"/>
    </row>
    <row r="9" spans="1:119" ht="18.75" customHeight="1" thickBot="1" x14ac:dyDescent="0.25">
      <c r="A9" s="164"/>
      <c r="B9" s="557" t="s">
        <v>110</v>
      </c>
      <c r="C9" s="558"/>
      <c r="D9" s="558"/>
      <c r="E9" s="558"/>
      <c r="F9" s="558"/>
      <c r="G9" s="558"/>
      <c r="H9" s="558"/>
      <c r="I9" s="558"/>
      <c r="J9" s="558"/>
      <c r="K9" s="476"/>
      <c r="L9" s="559" t="s">
        <v>111</v>
      </c>
      <c r="M9" s="560"/>
      <c r="N9" s="560"/>
      <c r="O9" s="560"/>
      <c r="P9" s="560"/>
      <c r="Q9" s="561"/>
      <c r="R9" s="562">
        <v>2752412</v>
      </c>
      <c r="S9" s="563"/>
      <c r="T9" s="563"/>
      <c r="U9" s="563"/>
      <c r="V9" s="564"/>
      <c r="W9" s="494" t="s">
        <v>112</v>
      </c>
      <c r="X9" s="495"/>
      <c r="Y9" s="495"/>
      <c r="Z9" s="495"/>
      <c r="AA9" s="495"/>
      <c r="AB9" s="495"/>
      <c r="AC9" s="495"/>
      <c r="AD9" s="495"/>
      <c r="AE9" s="495"/>
      <c r="AF9" s="495"/>
      <c r="AG9" s="495"/>
      <c r="AH9" s="495"/>
      <c r="AI9" s="495"/>
      <c r="AJ9" s="495"/>
      <c r="AK9" s="495"/>
      <c r="AL9" s="565"/>
      <c r="AM9" s="482" t="s">
        <v>113</v>
      </c>
      <c r="AN9" s="382"/>
      <c r="AO9" s="382"/>
      <c r="AP9" s="382"/>
      <c r="AQ9" s="382"/>
      <c r="AR9" s="382"/>
      <c r="AS9" s="382"/>
      <c r="AT9" s="383"/>
      <c r="AU9" s="483" t="s">
        <v>114</v>
      </c>
      <c r="AV9" s="484"/>
      <c r="AW9" s="484"/>
      <c r="AX9" s="484"/>
      <c r="AY9" s="439" t="s">
        <v>115</v>
      </c>
      <c r="AZ9" s="440"/>
      <c r="BA9" s="440"/>
      <c r="BB9" s="440"/>
      <c r="BC9" s="440"/>
      <c r="BD9" s="440"/>
      <c r="BE9" s="440"/>
      <c r="BF9" s="440"/>
      <c r="BG9" s="440"/>
      <c r="BH9" s="440"/>
      <c r="BI9" s="440"/>
      <c r="BJ9" s="440"/>
      <c r="BK9" s="440"/>
      <c r="BL9" s="440"/>
      <c r="BM9" s="441"/>
      <c r="BN9" s="425">
        <v>17755435</v>
      </c>
      <c r="BO9" s="426"/>
      <c r="BP9" s="426"/>
      <c r="BQ9" s="426"/>
      <c r="BR9" s="426"/>
      <c r="BS9" s="426"/>
      <c r="BT9" s="426"/>
      <c r="BU9" s="427"/>
      <c r="BV9" s="425">
        <v>10368934</v>
      </c>
      <c r="BW9" s="426"/>
      <c r="BX9" s="426"/>
      <c r="BY9" s="426"/>
      <c r="BZ9" s="426"/>
      <c r="CA9" s="426"/>
      <c r="CB9" s="426"/>
      <c r="CC9" s="427"/>
      <c r="CD9" s="465" t="s">
        <v>116</v>
      </c>
      <c r="CE9" s="385"/>
      <c r="CF9" s="385"/>
      <c r="CG9" s="385"/>
      <c r="CH9" s="385"/>
      <c r="CI9" s="385"/>
      <c r="CJ9" s="385"/>
      <c r="CK9" s="385"/>
      <c r="CL9" s="385"/>
      <c r="CM9" s="385"/>
      <c r="CN9" s="385"/>
      <c r="CO9" s="385"/>
      <c r="CP9" s="385"/>
      <c r="CQ9" s="385"/>
      <c r="CR9" s="385"/>
      <c r="CS9" s="466"/>
      <c r="CT9" s="422">
        <v>16.100000000000001</v>
      </c>
      <c r="CU9" s="423"/>
      <c r="CV9" s="423"/>
      <c r="CW9" s="423"/>
      <c r="CX9" s="423"/>
      <c r="CY9" s="423"/>
      <c r="CZ9" s="423"/>
      <c r="DA9" s="424"/>
      <c r="DB9" s="422">
        <v>16.600000000000001</v>
      </c>
      <c r="DC9" s="423"/>
      <c r="DD9" s="423"/>
      <c r="DE9" s="423"/>
      <c r="DF9" s="423"/>
      <c r="DG9" s="423"/>
      <c r="DH9" s="423"/>
      <c r="DI9" s="424"/>
    </row>
    <row r="10" spans="1:119" ht="18.75" customHeight="1" thickBot="1" x14ac:dyDescent="0.25">
      <c r="A10" s="164"/>
      <c r="B10" s="557"/>
      <c r="C10" s="558"/>
      <c r="D10" s="558"/>
      <c r="E10" s="558"/>
      <c r="F10" s="558"/>
      <c r="G10" s="558"/>
      <c r="H10" s="558"/>
      <c r="I10" s="558"/>
      <c r="J10" s="558"/>
      <c r="K10" s="476"/>
      <c r="L10" s="381" t="s">
        <v>117</v>
      </c>
      <c r="M10" s="382"/>
      <c r="N10" s="382"/>
      <c r="O10" s="382"/>
      <c r="P10" s="382"/>
      <c r="Q10" s="383"/>
      <c r="R10" s="378">
        <v>2691185</v>
      </c>
      <c r="S10" s="379"/>
      <c r="T10" s="379"/>
      <c r="U10" s="379"/>
      <c r="V10" s="438"/>
      <c r="W10" s="566"/>
      <c r="X10" s="376"/>
      <c r="Y10" s="376"/>
      <c r="Z10" s="376"/>
      <c r="AA10" s="376"/>
      <c r="AB10" s="376"/>
      <c r="AC10" s="376"/>
      <c r="AD10" s="376"/>
      <c r="AE10" s="376"/>
      <c r="AF10" s="376"/>
      <c r="AG10" s="376"/>
      <c r="AH10" s="376"/>
      <c r="AI10" s="376"/>
      <c r="AJ10" s="376"/>
      <c r="AK10" s="376"/>
      <c r="AL10" s="567"/>
      <c r="AM10" s="482" t="s">
        <v>118</v>
      </c>
      <c r="AN10" s="382"/>
      <c r="AO10" s="382"/>
      <c r="AP10" s="382"/>
      <c r="AQ10" s="382"/>
      <c r="AR10" s="382"/>
      <c r="AS10" s="382"/>
      <c r="AT10" s="383"/>
      <c r="AU10" s="483" t="s">
        <v>119</v>
      </c>
      <c r="AV10" s="484"/>
      <c r="AW10" s="484"/>
      <c r="AX10" s="484"/>
      <c r="AY10" s="439" t="s">
        <v>120</v>
      </c>
      <c r="AZ10" s="440"/>
      <c r="BA10" s="440"/>
      <c r="BB10" s="440"/>
      <c r="BC10" s="440"/>
      <c r="BD10" s="440"/>
      <c r="BE10" s="440"/>
      <c r="BF10" s="440"/>
      <c r="BG10" s="440"/>
      <c r="BH10" s="440"/>
      <c r="BI10" s="440"/>
      <c r="BJ10" s="440"/>
      <c r="BK10" s="440"/>
      <c r="BL10" s="440"/>
      <c r="BM10" s="441"/>
      <c r="BN10" s="425">
        <v>46706101</v>
      </c>
      <c r="BO10" s="426"/>
      <c r="BP10" s="426"/>
      <c r="BQ10" s="426"/>
      <c r="BR10" s="426"/>
      <c r="BS10" s="426"/>
      <c r="BT10" s="426"/>
      <c r="BU10" s="427"/>
      <c r="BV10" s="425">
        <v>4779071</v>
      </c>
      <c r="BW10" s="426"/>
      <c r="BX10" s="426"/>
      <c r="BY10" s="426"/>
      <c r="BZ10" s="426"/>
      <c r="CA10" s="426"/>
      <c r="CB10" s="426"/>
      <c r="CC10" s="427"/>
      <c r="CD10" s="167" t="s">
        <v>121</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row>
    <row r="11" spans="1:119" ht="18.75" customHeight="1" thickBot="1" x14ac:dyDescent="0.25">
      <c r="A11" s="164"/>
      <c r="B11" s="557"/>
      <c r="C11" s="558"/>
      <c r="D11" s="558"/>
      <c r="E11" s="558"/>
      <c r="F11" s="558"/>
      <c r="G11" s="558"/>
      <c r="H11" s="558"/>
      <c r="I11" s="558"/>
      <c r="J11" s="558"/>
      <c r="K11" s="476"/>
      <c r="L11" s="386" t="s">
        <v>122</v>
      </c>
      <c r="M11" s="387"/>
      <c r="N11" s="387"/>
      <c r="O11" s="387"/>
      <c r="P11" s="387"/>
      <c r="Q11" s="388"/>
      <c r="R11" s="554" t="s">
        <v>123</v>
      </c>
      <c r="S11" s="555"/>
      <c r="T11" s="555"/>
      <c r="U11" s="555"/>
      <c r="V11" s="556"/>
      <c r="W11" s="566"/>
      <c r="X11" s="376"/>
      <c r="Y11" s="376"/>
      <c r="Z11" s="376"/>
      <c r="AA11" s="376"/>
      <c r="AB11" s="376"/>
      <c r="AC11" s="376"/>
      <c r="AD11" s="376"/>
      <c r="AE11" s="376"/>
      <c r="AF11" s="376"/>
      <c r="AG11" s="376"/>
      <c r="AH11" s="376"/>
      <c r="AI11" s="376"/>
      <c r="AJ11" s="376"/>
      <c r="AK11" s="376"/>
      <c r="AL11" s="567"/>
      <c r="AM11" s="482" t="s">
        <v>124</v>
      </c>
      <c r="AN11" s="382"/>
      <c r="AO11" s="382"/>
      <c r="AP11" s="382"/>
      <c r="AQ11" s="382"/>
      <c r="AR11" s="382"/>
      <c r="AS11" s="382"/>
      <c r="AT11" s="383"/>
      <c r="AU11" s="483" t="s">
        <v>125</v>
      </c>
      <c r="AV11" s="484"/>
      <c r="AW11" s="484"/>
      <c r="AX11" s="484"/>
      <c r="AY11" s="439" t="s">
        <v>126</v>
      </c>
      <c r="AZ11" s="440"/>
      <c r="BA11" s="440"/>
      <c r="BB11" s="440"/>
      <c r="BC11" s="440"/>
      <c r="BD11" s="440"/>
      <c r="BE11" s="440"/>
      <c r="BF11" s="440"/>
      <c r="BG11" s="440"/>
      <c r="BH11" s="440"/>
      <c r="BI11" s="440"/>
      <c r="BJ11" s="440"/>
      <c r="BK11" s="440"/>
      <c r="BL11" s="440"/>
      <c r="BM11" s="441"/>
      <c r="BN11" s="425">
        <v>0</v>
      </c>
      <c r="BO11" s="426"/>
      <c r="BP11" s="426"/>
      <c r="BQ11" s="426"/>
      <c r="BR11" s="426"/>
      <c r="BS11" s="426"/>
      <c r="BT11" s="426"/>
      <c r="BU11" s="427"/>
      <c r="BV11" s="425">
        <v>0</v>
      </c>
      <c r="BW11" s="426"/>
      <c r="BX11" s="426"/>
      <c r="BY11" s="426"/>
      <c r="BZ11" s="426"/>
      <c r="CA11" s="426"/>
      <c r="CB11" s="426"/>
      <c r="CC11" s="427"/>
      <c r="CD11" s="465" t="s">
        <v>127</v>
      </c>
      <c r="CE11" s="385"/>
      <c r="CF11" s="385"/>
      <c r="CG11" s="385"/>
      <c r="CH11" s="385"/>
      <c r="CI11" s="385"/>
      <c r="CJ11" s="385"/>
      <c r="CK11" s="385"/>
      <c r="CL11" s="385"/>
      <c r="CM11" s="385"/>
      <c r="CN11" s="385"/>
      <c r="CO11" s="385"/>
      <c r="CP11" s="385"/>
      <c r="CQ11" s="385"/>
      <c r="CR11" s="385"/>
      <c r="CS11" s="466"/>
      <c r="CT11" s="528" t="s">
        <v>128</v>
      </c>
      <c r="CU11" s="529"/>
      <c r="CV11" s="529"/>
      <c r="CW11" s="529"/>
      <c r="CX11" s="529"/>
      <c r="CY11" s="529"/>
      <c r="CZ11" s="529"/>
      <c r="DA11" s="530"/>
      <c r="DB11" s="528" t="s">
        <v>129</v>
      </c>
      <c r="DC11" s="529"/>
      <c r="DD11" s="529"/>
      <c r="DE11" s="529"/>
      <c r="DF11" s="529"/>
      <c r="DG11" s="529"/>
      <c r="DH11" s="529"/>
      <c r="DI11" s="530"/>
    </row>
    <row r="12" spans="1:119" ht="18.75" customHeight="1" x14ac:dyDescent="0.2">
      <c r="A12" s="164"/>
      <c r="B12" s="531" t="s">
        <v>130</v>
      </c>
      <c r="C12" s="532"/>
      <c r="D12" s="532"/>
      <c r="E12" s="532"/>
      <c r="F12" s="532"/>
      <c r="G12" s="532"/>
      <c r="H12" s="532"/>
      <c r="I12" s="532"/>
      <c r="J12" s="532"/>
      <c r="K12" s="533"/>
      <c r="L12" s="540" t="s">
        <v>131</v>
      </c>
      <c r="M12" s="541"/>
      <c r="N12" s="541"/>
      <c r="O12" s="541"/>
      <c r="P12" s="541"/>
      <c r="Q12" s="542"/>
      <c r="R12" s="543">
        <v>2732197</v>
      </c>
      <c r="S12" s="544"/>
      <c r="T12" s="544"/>
      <c r="U12" s="544"/>
      <c r="V12" s="545"/>
      <c r="W12" s="546" t="s">
        <v>1</v>
      </c>
      <c r="X12" s="484"/>
      <c r="Y12" s="484"/>
      <c r="Z12" s="484"/>
      <c r="AA12" s="484"/>
      <c r="AB12" s="547"/>
      <c r="AC12" s="548" t="s">
        <v>132</v>
      </c>
      <c r="AD12" s="549"/>
      <c r="AE12" s="549"/>
      <c r="AF12" s="549"/>
      <c r="AG12" s="550"/>
      <c r="AH12" s="548" t="s">
        <v>133</v>
      </c>
      <c r="AI12" s="549"/>
      <c r="AJ12" s="549"/>
      <c r="AK12" s="549"/>
      <c r="AL12" s="551"/>
      <c r="AM12" s="482" t="s">
        <v>134</v>
      </c>
      <c r="AN12" s="382"/>
      <c r="AO12" s="382"/>
      <c r="AP12" s="382"/>
      <c r="AQ12" s="382"/>
      <c r="AR12" s="382"/>
      <c r="AS12" s="382"/>
      <c r="AT12" s="383"/>
      <c r="AU12" s="483" t="s">
        <v>125</v>
      </c>
      <c r="AV12" s="484"/>
      <c r="AW12" s="484"/>
      <c r="AX12" s="484"/>
      <c r="AY12" s="439" t="s">
        <v>135</v>
      </c>
      <c r="AZ12" s="440"/>
      <c r="BA12" s="440"/>
      <c r="BB12" s="440"/>
      <c r="BC12" s="440"/>
      <c r="BD12" s="440"/>
      <c r="BE12" s="440"/>
      <c r="BF12" s="440"/>
      <c r="BG12" s="440"/>
      <c r="BH12" s="440"/>
      <c r="BI12" s="440"/>
      <c r="BJ12" s="440"/>
      <c r="BK12" s="440"/>
      <c r="BL12" s="440"/>
      <c r="BM12" s="441"/>
      <c r="BN12" s="425">
        <v>357640</v>
      </c>
      <c r="BO12" s="426"/>
      <c r="BP12" s="426"/>
      <c r="BQ12" s="426"/>
      <c r="BR12" s="426"/>
      <c r="BS12" s="426"/>
      <c r="BT12" s="426"/>
      <c r="BU12" s="427"/>
      <c r="BV12" s="425">
        <v>2564</v>
      </c>
      <c r="BW12" s="426"/>
      <c r="BX12" s="426"/>
      <c r="BY12" s="426"/>
      <c r="BZ12" s="426"/>
      <c r="CA12" s="426"/>
      <c r="CB12" s="426"/>
      <c r="CC12" s="427"/>
      <c r="CD12" s="465" t="s">
        <v>136</v>
      </c>
      <c r="CE12" s="385"/>
      <c r="CF12" s="385"/>
      <c r="CG12" s="385"/>
      <c r="CH12" s="385"/>
      <c r="CI12" s="385"/>
      <c r="CJ12" s="385"/>
      <c r="CK12" s="385"/>
      <c r="CL12" s="385"/>
      <c r="CM12" s="385"/>
      <c r="CN12" s="385"/>
      <c r="CO12" s="385"/>
      <c r="CP12" s="385"/>
      <c r="CQ12" s="385"/>
      <c r="CR12" s="385"/>
      <c r="CS12" s="466"/>
      <c r="CT12" s="528" t="s">
        <v>137</v>
      </c>
      <c r="CU12" s="529"/>
      <c r="CV12" s="529"/>
      <c r="CW12" s="529"/>
      <c r="CX12" s="529"/>
      <c r="CY12" s="529"/>
      <c r="CZ12" s="529"/>
      <c r="DA12" s="530"/>
      <c r="DB12" s="528" t="s">
        <v>138</v>
      </c>
      <c r="DC12" s="529"/>
      <c r="DD12" s="529"/>
      <c r="DE12" s="529"/>
      <c r="DF12" s="529"/>
      <c r="DG12" s="529"/>
      <c r="DH12" s="529"/>
      <c r="DI12" s="530"/>
    </row>
    <row r="13" spans="1:119" ht="18.75" customHeight="1" x14ac:dyDescent="0.2">
      <c r="A13" s="164"/>
      <c r="B13" s="534"/>
      <c r="C13" s="535"/>
      <c r="D13" s="535"/>
      <c r="E13" s="535"/>
      <c r="F13" s="535"/>
      <c r="G13" s="535"/>
      <c r="H13" s="535"/>
      <c r="I13" s="535"/>
      <c r="J13" s="535"/>
      <c r="K13" s="536"/>
      <c r="L13" s="173"/>
      <c r="M13" s="509" t="s">
        <v>139</v>
      </c>
      <c r="N13" s="510"/>
      <c r="O13" s="510"/>
      <c r="P13" s="510"/>
      <c r="Q13" s="511"/>
      <c r="R13" s="512">
        <v>2593449</v>
      </c>
      <c r="S13" s="513"/>
      <c r="T13" s="513"/>
      <c r="U13" s="513"/>
      <c r="V13" s="514"/>
      <c r="W13" s="515" t="s">
        <v>140</v>
      </c>
      <c r="X13" s="411"/>
      <c r="Y13" s="411"/>
      <c r="Z13" s="411"/>
      <c r="AA13" s="411"/>
      <c r="AB13" s="412"/>
      <c r="AC13" s="378">
        <v>1144</v>
      </c>
      <c r="AD13" s="379"/>
      <c r="AE13" s="379"/>
      <c r="AF13" s="379"/>
      <c r="AG13" s="380"/>
      <c r="AH13" s="378">
        <v>1122</v>
      </c>
      <c r="AI13" s="379"/>
      <c r="AJ13" s="379"/>
      <c r="AK13" s="379"/>
      <c r="AL13" s="438"/>
      <c r="AM13" s="482" t="s">
        <v>141</v>
      </c>
      <c r="AN13" s="382"/>
      <c r="AO13" s="382"/>
      <c r="AP13" s="382"/>
      <c r="AQ13" s="382"/>
      <c r="AR13" s="382"/>
      <c r="AS13" s="382"/>
      <c r="AT13" s="383"/>
      <c r="AU13" s="483" t="s">
        <v>142</v>
      </c>
      <c r="AV13" s="484"/>
      <c r="AW13" s="484"/>
      <c r="AX13" s="484"/>
      <c r="AY13" s="439" t="s">
        <v>143</v>
      </c>
      <c r="AZ13" s="440"/>
      <c r="BA13" s="440"/>
      <c r="BB13" s="440"/>
      <c r="BC13" s="440"/>
      <c r="BD13" s="440"/>
      <c r="BE13" s="440"/>
      <c r="BF13" s="440"/>
      <c r="BG13" s="440"/>
      <c r="BH13" s="440"/>
      <c r="BI13" s="440"/>
      <c r="BJ13" s="440"/>
      <c r="BK13" s="440"/>
      <c r="BL13" s="440"/>
      <c r="BM13" s="441"/>
      <c r="BN13" s="425">
        <v>64103896</v>
      </c>
      <c r="BO13" s="426"/>
      <c r="BP13" s="426"/>
      <c r="BQ13" s="426"/>
      <c r="BR13" s="426"/>
      <c r="BS13" s="426"/>
      <c r="BT13" s="426"/>
      <c r="BU13" s="427"/>
      <c r="BV13" s="425">
        <v>15145441</v>
      </c>
      <c r="BW13" s="426"/>
      <c r="BX13" s="426"/>
      <c r="BY13" s="426"/>
      <c r="BZ13" s="426"/>
      <c r="CA13" s="426"/>
      <c r="CB13" s="426"/>
      <c r="CC13" s="427"/>
      <c r="CD13" s="465" t="s">
        <v>144</v>
      </c>
      <c r="CE13" s="385"/>
      <c r="CF13" s="385"/>
      <c r="CG13" s="385"/>
      <c r="CH13" s="385"/>
      <c r="CI13" s="385"/>
      <c r="CJ13" s="385"/>
      <c r="CK13" s="385"/>
      <c r="CL13" s="385"/>
      <c r="CM13" s="385"/>
      <c r="CN13" s="385"/>
      <c r="CO13" s="385"/>
      <c r="CP13" s="385"/>
      <c r="CQ13" s="385"/>
      <c r="CR13" s="385"/>
      <c r="CS13" s="466"/>
      <c r="CT13" s="422">
        <v>1.8</v>
      </c>
      <c r="CU13" s="423"/>
      <c r="CV13" s="423"/>
      <c r="CW13" s="423"/>
      <c r="CX13" s="423"/>
      <c r="CY13" s="423"/>
      <c r="CZ13" s="423"/>
      <c r="DA13" s="424"/>
      <c r="DB13" s="422">
        <v>2.7</v>
      </c>
      <c r="DC13" s="423"/>
      <c r="DD13" s="423"/>
      <c r="DE13" s="423"/>
      <c r="DF13" s="423"/>
      <c r="DG13" s="423"/>
      <c r="DH13" s="423"/>
      <c r="DI13" s="424"/>
    </row>
    <row r="14" spans="1:119" ht="18.75" customHeight="1" thickBot="1" x14ac:dyDescent="0.25">
      <c r="A14" s="164"/>
      <c r="B14" s="534"/>
      <c r="C14" s="535"/>
      <c r="D14" s="535"/>
      <c r="E14" s="535"/>
      <c r="F14" s="535"/>
      <c r="G14" s="535"/>
      <c r="H14" s="535"/>
      <c r="I14" s="535"/>
      <c r="J14" s="535"/>
      <c r="K14" s="536"/>
      <c r="L14" s="499" t="s">
        <v>145</v>
      </c>
      <c r="M14" s="552"/>
      <c r="N14" s="552"/>
      <c r="O14" s="552"/>
      <c r="P14" s="552"/>
      <c r="Q14" s="553"/>
      <c r="R14" s="512">
        <v>2739963</v>
      </c>
      <c r="S14" s="513"/>
      <c r="T14" s="513"/>
      <c r="U14" s="513"/>
      <c r="V14" s="514"/>
      <c r="W14" s="516"/>
      <c r="X14" s="414"/>
      <c r="Y14" s="414"/>
      <c r="Z14" s="414"/>
      <c r="AA14" s="414"/>
      <c r="AB14" s="415"/>
      <c r="AC14" s="505">
        <v>0.1</v>
      </c>
      <c r="AD14" s="506"/>
      <c r="AE14" s="506"/>
      <c r="AF14" s="506"/>
      <c r="AG14" s="507"/>
      <c r="AH14" s="505">
        <v>0.1</v>
      </c>
      <c r="AI14" s="506"/>
      <c r="AJ14" s="506"/>
      <c r="AK14" s="506"/>
      <c r="AL14" s="508"/>
      <c r="AM14" s="482"/>
      <c r="AN14" s="382"/>
      <c r="AO14" s="382"/>
      <c r="AP14" s="382"/>
      <c r="AQ14" s="382"/>
      <c r="AR14" s="382"/>
      <c r="AS14" s="382"/>
      <c r="AT14" s="383"/>
      <c r="AU14" s="483"/>
      <c r="AV14" s="484"/>
      <c r="AW14" s="484"/>
      <c r="AX14" s="484"/>
      <c r="AY14" s="439"/>
      <c r="AZ14" s="440"/>
      <c r="BA14" s="440"/>
      <c r="BB14" s="440"/>
      <c r="BC14" s="440"/>
      <c r="BD14" s="440"/>
      <c r="BE14" s="440"/>
      <c r="BF14" s="440"/>
      <c r="BG14" s="440"/>
      <c r="BH14" s="440"/>
      <c r="BI14" s="440"/>
      <c r="BJ14" s="440"/>
      <c r="BK14" s="440"/>
      <c r="BL14" s="440"/>
      <c r="BM14" s="441"/>
      <c r="BN14" s="425"/>
      <c r="BO14" s="426"/>
      <c r="BP14" s="426"/>
      <c r="BQ14" s="426"/>
      <c r="BR14" s="426"/>
      <c r="BS14" s="426"/>
      <c r="BT14" s="426"/>
      <c r="BU14" s="427"/>
      <c r="BV14" s="425"/>
      <c r="BW14" s="426"/>
      <c r="BX14" s="426"/>
      <c r="BY14" s="426"/>
      <c r="BZ14" s="426"/>
      <c r="CA14" s="426"/>
      <c r="CB14" s="426"/>
      <c r="CC14" s="427"/>
      <c r="CD14" s="462" t="s">
        <v>146</v>
      </c>
      <c r="CE14" s="463"/>
      <c r="CF14" s="463"/>
      <c r="CG14" s="463"/>
      <c r="CH14" s="463"/>
      <c r="CI14" s="463"/>
      <c r="CJ14" s="463"/>
      <c r="CK14" s="463"/>
      <c r="CL14" s="463"/>
      <c r="CM14" s="463"/>
      <c r="CN14" s="463"/>
      <c r="CO14" s="463"/>
      <c r="CP14" s="463"/>
      <c r="CQ14" s="463"/>
      <c r="CR14" s="463"/>
      <c r="CS14" s="464"/>
      <c r="CT14" s="522" t="s">
        <v>129</v>
      </c>
      <c r="CU14" s="523"/>
      <c r="CV14" s="523"/>
      <c r="CW14" s="523"/>
      <c r="CX14" s="523"/>
      <c r="CY14" s="523"/>
      <c r="CZ14" s="523"/>
      <c r="DA14" s="524"/>
      <c r="DB14" s="522">
        <v>5.3</v>
      </c>
      <c r="DC14" s="523"/>
      <c r="DD14" s="523"/>
      <c r="DE14" s="523"/>
      <c r="DF14" s="523"/>
      <c r="DG14" s="523"/>
      <c r="DH14" s="523"/>
      <c r="DI14" s="524"/>
    </row>
    <row r="15" spans="1:119" ht="18.75" customHeight="1" x14ac:dyDescent="0.2">
      <c r="A15" s="164"/>
      <c r="B15" s="534"/>
      <c r="C15" s="535"/>
      <c r="D15" s="535"/>
      <c r="E15" s="535"/>
      <c r="F15" s="535"/>
      <c r="G15" s="535"/>
      <c r="H15" s="535"/>
      <c r="I15" s="535"/>
      <c r="J15" s="535"/>
      <c r="K15" s="536"/>
      <c r="L15" s="173"/>
      <c r="M15" s="509" t="s">
        <v>139</v>
      </c>
      <c r="N15" s="510"/>
      <c r="O15" s="510"/>
      <c r="P15" s="510"/>
      <c r="Q15" s="511"/>
      <c r="R15" s="512">
        <v>2595840</v>
      </c>
      <c r="S15" s="513"/>
      <c r="T15" s="513"/>
      <c r="U15" s="513"/>
      <c r="V15" s="514"/>
      <c r="W15" s="515" t="s">
        <v>147</v>
      </c>
      <c r="X15" s="411"/>
      <c r="Y15" s="411"/>
      <c r="Z15" s="411"/>
      <c r="AA15" s="411"/>
      <c r="AB15" s="412"/>
      <c r="AC15" s="378">
        <v>211891</v>
      </c>
      <c r="AD15" s="379"/>
      <c r="AE15" s="379"/>
      <c r="AF15" s="379"/>
      <c r="AG15" s="380"/>
      <c r="AH15" s="378">
        <v>220980</v>
      </c>
      <c r="AI15" s="379"/>
      <c r="AJ15" s="379"/>
      <c r="AK15" s="379"/>
      <c r="AL15" s="438"/>
      <c r="AM15" s="482"/>
      <c r="AN15" s="382"/>
      <c r="AO15" s="382"/>
      <c r="AP15" s="382"/>
      <c r="AQ15" s="382"/>
      <c r="AR15" s="382"/>
      <c r="AS15" s="382"/>
      <c r="AT15" s="383"/>
      <c r="AU15" s="483"/>
      <c r="AV15" s="484"/>
      <c r="AW15" s="484"/>
      <c r="AX15" s="484"/>
      <c r="AY15" s="451" t="s">
        <v>148</v>
      </c>
      <c r="AZ15" s="452"/>
      <c r="BA15" s="452"/>
      <c r="BB15" s="452"/>
      <c r="BC15" s="452"/>
      <c r="BD15" s="452"/>
      <c r="BE15" s="452"/>
      <c r="BF15" s="452"/>
      <c r="BG15" s="452"/>
      <c r="BH15" s="452"/>
      <c r="BI15" s="452"/>
      <c r="BJ15" s="452"/>
      <c r="BK15" s="452"/>
      <c r="BL15" s="452"/>
      <c r="BM15" s="453"/>
      <c r="BN15" s="454">
        <v>578971411</v>
      </c>
      <c r="BO15" s="455"/>
      <c r="BP15" s="455"/>
      <c r="BQ15" s="455"/>
      <c r="BR15" s="455"/>
      <c r="BS15" s="455"/>
      <c r="BT15" s="455"/>
      <c r="BU15" s="456"/>
      <c r="BV15" s="454">
        <v>621727850</v>
      </c>
      <c r="BW15" s="455"/>
      <c r="BX15" s="455"/>
      <c r="BY15" s="455"/>
      <c r="BZ15" s="455"/>
      <c r="CA15" s="455"/>
      <c r="CB15" s="455"/>
      <c r="CC15" s="456"/>
      <c r="CD15" s="525" t="s">
        <v>149</v>
      </c>
      <c r="CE15" s="526"/>
      <c r="CF15" s="526"/>
      <c r="CG15" s="526"/>
      <c r="CH15" s="526"/>
      <c r="CI15" s="526"/>
      <c r="CJ15" s="526"/>
      <c r="CK15" s="526"/>
      <c r="CL15" s="526"/>
      <c r="CM15" s="526"/>
      <c r="CN15" s="526"/>
      <c r="CO15" s="526"/>
      <c r="CP15" s="526"/>
      <c r="CQ15" s="526"/>
      <c r="CR15" s="526"/>
      <c r="CS15" s="527"/>
      <c r="CT15" s="174"/>
      <c r="CU15" s="175"/>
      <c r="CV15" s="175"/>
      <c r="CW15" s="175"/>
      <c r="CX15" s="175"/>
      <c r="CY15" s="175"/>
      <c r="CZ15" s="175"/>
      <c r="DA15" s="176"/>
      <c r="DB15" s="174"/>
      <c r="DC15" s="175"/>
      <c r="DD15" s="175"/>
      <c r="DE15" s="175"/>
      <c r="DF15" s="175"/>
      <c r="DG15" s="175"/>
      <c r="DH15" s="175"/>
      <c r="DI15" s="176"/>
    </row>
    <row r="16" spans="1:119" ht="18.75" customHeight="1" x14ac:dyDescent="0.2">
      <c r="A16" s="164"/>
      <c r="B16" s="534"/>
      <c r="C16" s="535"/>
      <c r="D16" s="535"/>
      <c r="E16" s="535"/>
      <c r="F16" s="535"/>
      <c r="G16" s="535"/>
      <c r="H16" s="535"/>
      <c r="I16" s="535"/>
      <c r="J16" s="535"/>
      <c r="K16" s="536"/>
      <c r="L16" s="499" t="s">
        <v>150</v>
      </c>
      <c r="M16" s="500"/>
      <c r="N16" s="500"/>
      <c r="O16" s="500"/>
      <c r="P16" s="500"/>
      <c r="Q16" s="501"/>
      <c r="R16" s="502" t="s">
        <v>151</v>
      </c>
      <c r="S16" s="503"/>
      <c r="T16" s="503"/>
      <c r="U16" s="503"/>
      <c r="V16" s="504"/>
      <c r="W16" s="516"/>
      <c r="X16" s="414"/>
      <c r="Y16" s="414"/>
      <c r="Z16" s="414"/>
      <c r="AA16" s="414"/>
      <c r="AB16" s="415"/>
      <c r="AC16" s="505">
        <v>20.7</v>
      </c>
      <c r="AD16" s="506"/>
      <c r="AE16" s="506"/>
      <c r="AF16" s="506"/>
      <c r="AG16" s="507"/>
      <c r="AH16" s="505">
        <v>22.7</v>
      </c>
      <c r="AI16" s="506"/>
      <c r="AJ16" s="506"/>
      <c r="AK16" s="506"/>
      <c r="AL16" s="508"/>
      <c r="AM16" s="482"/>
      <c r="AN16" s="382"/>
      <c r="AO16" s="382"/>
      <c r="AP16" s="382"/>
      <c r="AQ16" s="382"/>
      <c r="AR16" s="382"/>
      <c r="AS16" s="382"/>
      <c r="AT16" s="383"/>
      <c r="AU16" s="483"/>
      <c r="AV16" s="484"/>
      <c r="AW16" s="484"/>
      <c r="AX16" s="484"/>
      <c r="AY16" s="439" t="s">
        <v>152</v>
      </c>
      <c r="AZ16" s="440"/>
      <c r="BA16" s="440"/>
      <c r="BB16" s="440"/>
      <c r="BC16" s="440"/>
      <c r="BD16" s="440"/>
      <c r="BE16" s="440"/>
      <c r="BF16" s="440"/>
      <c r="BG16" s="440"/>
      <c r="BH16" s="440"/>
      <c r="BI16" s="440"/>
      <c r="BJ16" s="440"/>
      <c r="BK16" s="440"/>
      <c r="BL16" s="440"/>
      <c r="BM16" s="441"/>
      <c r="BN16" s="425">
        <v>650156728</v>
      </c>
      <c r="BO16" s="426"/>
      <c r="BP16" s="426"/>
      <c r="BQ16" s="426"/>
      <c r="BR16" s="426"/>
      <c r="BS16" s="426"/>
      <c r="BT16" s="426"/>
      <c r="BU16" s="427"/>
      <c r="BV16" s="425">
        <v>654898101</v>
      </c>
      <c r="BW16" s="426"/>
      <c r="BX16" s="426"/>
      <c r="BY16" s="426"/>
      <c r="BZ16" s="426"/>
      <c r="CA16" s="426"/>
      <c r="CB16" s="426"/>
      <c r="CC16" s="427"/>
      <c r="CD16" s="177"/>
      <c r="CE16" s="457"/>
      <c r="CF16" s="457"/>
      <c r="CG16" s="457"/>
      <c r="CH16" s="457"/>
      <c r="CI16" s="457"/>
      <c r="CJ16" s="457"/>
      <c r="CK16" s="457"/>
      <c r="CL16" s="457"/>
      <c r="CM16" s="457"/>
      <c r="CN16" s="457"/>
      <c r="CO16" s="457"/>
      <c r="CP16" s="457"/>
      <c r="CQ16" s="457"/>
      <c r="CR16" s="457"/>
      <c r="CS16" s="458"/>
      <c r="CT16" s="422"/>
      <c r="CU16" s="423"/>
      <c r="CV16" s="423"/>
      <c r="CW16" s="423"/>
      <c r="CX16" s="423"/>
      <c r="CY16" s="423"/>
      <c r="CZ16" s="423"/>
      <c r="DA16" s="424"/>
      <c r="DB16" s="422"/>
      <c r="DC16" s="423"/>
      <c r="DD16" s="423"/>
      <c r="DE16" s="423"/>
      <c r="DF16" s="423"/>
      <c r="DG16" s="423"/>
      <c r="DH16" s="423"/>
      <c r="DI16" s="424"/>
    </row>
    <row r="17" spans="1:113" ht="18.75" customHeight="1" thickBot="1" x14ac:dyDescent="0.25">
      <c r="A17" s="164"/>
      <c r="B17" s="537"/>
      <c r="C17" s="538"/>
      <c r="D17" s="538"/>
      <c r="E17" s="538"/>
      <c r="F17" s="538"/>
      <c r="G17" s="538"/>
      <c r="H17" s="538"/>
      <c r="I17" s="538"/>
      <c r="J17" s="538"/>
      <c r="K17" s="539"/>
      <c r="L17" s="178"/>
      <c r="M17" s="518" t="s">
        <v>153</v>
      </c>
      <c r="N17" s="519"/>
      <c r="O17" s="519"/>
      <c r="P17" s="519"/>
      <c r="Q17" s="520"/>
      <c r="R17" s="502" t="s">
        <v>154</v>
      </c>
      <c r="S17" s="503"/>
      <c r="T17" s="503"/>
      <c r="U17" s="503"/>
      <c r="V17" s="504"/>
      <c r="W17" s="515" t="s">
        <v>155</v>
      </c>
      <c r="X17" s="411"/>
      <c r="Y17" s="411"/>
      <c r="Z17" s="411"/>
      <c r="AA17" s="411"/>
      <c r="AB17" s="412"/>
      <c r="AC17" s="378">
        <v>808471</v>
      </c>
      <c r="AD17" s="379"/>
      <c r="AE17" s="379"/>
      <c r="AF17" s="379"/>
      <c r="AG17" s="380"/>
      <c r="AH17" s="378">
        <v>752032</v>
      </c>
      <c r="AI17" s="379"/>
      <c r="AJ17" s="379"/>
      <c r="AK17" s="379"/>
      <c r="AL17" s="438"/>
      <c r="AM17" s="482"/>
      <c r="AN17" s="382"/>
      <c r="AO17" s="382"/>
      <c r="AP17" s="382"/>
      <c r="AQ17" s="382"/>
      <c r="AR17" s="382"/>
      <c r="AS17" s="382"/>
      <c r="AT17" s="383"/>
      <c r="AU17" s="483"/>
      <c r="AV17" s="484"/>
      <c r="AW17" s="484"/>
      <c r="AX17" s="484"/>
      <c r="AY17" s="439" t="s">
        <v>156</v>
      </c>
      <c r="AZ17" s="440"/>
      <c r="BA17" s="440"/>
      <c r="BB17" s="440"/>
      <c r="BC17" s="440"/>
      <c r="BD17" s="440"/>
      <c r="BE17" s="440"/>
      <c r="BF17" s="440"/>
      <c r="BG17" s="440"/>
      <c r="BH17" s="440"/>
      <c r="BI17" s="440"/>
      <c r="BJ17" s="440"/>
      <c r="BK17" s="440"/>
      <c r="BL17" s="440"/>
      <c r="BM17" s="441"/>
      <c r="BN17" s="425">
        <v>735766679</v>
      </c>
      <c r="BO17" s="426"/>
      <c r="BP17" s="426"/>
      <c r="BQ17" s="426"/>
      <c r="BR17" s="426"/>
      <c r="BS17" s="426"/>
      <c r="BT17" s="426"/>
      <c r="BU17" s="427"/>
      <c r="BV17" s="425">
        <v>792950088</v>
      </c>
      <c r="BW17" s="426"/>
      <c r="BX17" s="426"/>
      <c r="BY17" s="426"/>
      <c r="BZ17" s="426"/>
      <c r="CA17" s="426"/>
      <c r="CB17" s="426"/>
      <c r="CC17" s="427"/>
      <c r="CD17" s="177"/>
      <c r="CE17" s="457"/>
      <c r="CF17" s="457"/>
      <c r="CG17" s="457"/>
      <c r="CH17" s="457"/>
      <c r="CI17" s="457"/>
      <c r="CJ17" s="457"/>
      <c r="CK17" s="457"/>
      <c r="CL17" s="457"/>
      <c r="CM17" s="457"/>
      <c r="CN17" s="457"/>
      <c r="CO17" s="457"/>
      <c r="CP17" s="457"/>
      <c r="CQ17" s="457"/>
      <c r="CR17" s="457"/>
      <c r="CS17" s="458"/>
      <c r="CT17" s="422"/>
      <c r="CU17" s="423"/>
      <c r="CV17" s="423"/>
      <c r="CW17" s="423"/>
      <c r="CX17" s="423"/>
      <c r="CY17" s="423"/>
      <c r="CZ17" s="423"/>
      <c r="DA17" s="424"/>
      <c r="DB17" s="422"/>
      <c r="DC17" s="423"/>
      <c r="DD17" s="423"/>
      <c r="DE17" s="423"/>
      <c r="DF17" s="423"/>
      <c r="DG17" s="423"/>
      <c r="DH17" s="423"/>
      <c r="DI17" s="424"/>
    </row>
    <row r="18" spans="1:113" ht="18.75" customHeight="1" thickBot="1" x14ac:dyDescent="0.25">
      <c r="A18" s="164"/>
      <c r="B18" s="475" t="s">
        <v>157</v>
      </c>
      <c r="C18" s="476"/>
      <c r="D18" s="476"/>
      <c r="E18" s="477"/>
      <c r="F18" s="477"/>
      <c r="G18" s="477"/>
      <c r="H18" s="477"/>
      <c r="I18" s="477"/>
      <c r="J18" s="477"/>
      <c r="K18" s="477"/>
      <c r="L18" s="478">
        <v>225.33</v>
      </c>
      <c r="M18" s="478"/>
      <c r="N18" s="478"/>
      <c r="O18" s="478"/>
      <c r="P18" s="478"/>
      <c r="Q18" s="478"/>
      <c r="R18" s="479"/>
      <c r="S18" s="479"/>
      <c r="T18" s="479"/>
      <c r="U18" s="479"/>
      <c r="V18" s="480"/>
      <c r="W18" s="496"/>
      <c r="X18" s="497"/>
      <c r="Y18" s="497"/>
      <c r="Z18" s="497"/>
      <c r="AA18" s="497"/>
      <c r="AB18" s="521"/>
      <c r="AC18" s="395">
        <v>79.099999999999994</v>
      </c>
      <c r="AD18" s="396"/>
      <c r="AE18" s="396"/>
      <c r="AF18" s="396"/>
      <c r="AG18" s="481"/>
      <c r="AH18" s="395">
        <v>77.2</v>
      </c>
      <c r="AI18" s="396"/>
      <c r="AJ18" s="396"/>
      <c r="AK18" s="396"/>
      <c r="AL18" s="397"/>
      <c r="AM18" s="482"/>
      <c r="AN18" s="382"/>
      <c r="AO18" s="382"/>
      <c r="AP18" s="382"/>
      <c r="AQ18" s="382"/>
      <c r="AR18" s="382"/>
      <c r="AS18" s="382"/>
      <c r="AT18" s="383"/>
      <c r="AU18" s="483"/>
      <c r="AV18" s="484"/>
      <c r="AW18" s="484"/>
      <c r="AX18" s="484"/>
      <c r="AY18" s="439" t="s">
        <v>158</v>
      </c>
      <c r="AZ18" s="440"/>
      <c r="BA18" s="440"/>
      <c r="BB18" s="440"/>
      <c r="BC18" s="440"/>
      <c r="BD18" s="440"/>
      <c r="BE18" s="440"/>
      <c r="BF18" s="440"/>
      <c r="BG18" s="440"/>
      <c r="BH18" s="440"/>
      <c r="BI18" s="440"/>
      <c r="BJ18" s="440"/>
      <c r="BK18" s="440"/>
      <c r="BL18" s="440"/>
      <c r="BM18" s="441"/>
      <c r="BN18" s="425">
        <v>830405720</v>
      </c>
      <c r="BO18" s="426"/>
      <c r="BP18" s="426"/>
      <c r="BQ18" s="426"/>
      <c r="BR18" s="426"/>
      <c r="BS18" s="426"/>
      <c r="BT18" s="426"/>
      <c r="BU18" s="427"/>
      <c r="BV18" s="425">
        <v>837725925</v>
      </c>
      <c r="BW18" s="426"/>
      <c r="BX18" s="426"/>
      <c r="BY18" s="426"/>
      <c r="BZ18" s="426"/>
      <c r="CA18" s="426"/>
      <c r="CB18" s="426"/>
      <c r="CC18" s="427"/>
      <c r="CD18" s="177"/>
      <c r="CE18" s="457"/>
      <c r="CF18" s="457"/>
      <c r="CG18" s="457"/>
      <c r="CH18" s="457"/>
      <c r="CI18" s="457"/>
      <c r="CJ18" s="457"/>
      <c r="CK18" s="457"/>
      <c r="CL18" s="457"/>
      <c r="CM18" s="457"/>
      <c r="CN18" s="457"/>
      <c r="CO18" s="457"/>
      <c r="CP18" s="457"/>
      <c r="CQ18" s="457"/>
      <c r="CR18" s="457"/>
      <c r="CS18" s="458"/>
      <c r="CT18" s="422"/>
      <c r="CU18" s="423"/>
      <c r="CV18" s="423"/>
      <c r="CW18" s="423"/>
      <c r="CX18" s="423"/>
      <c r="CY18" s="423"/>
      <c r="CZ18" s="423"/>
      <c r="DA18" s="424"/>
      <c r="DB18" s="422"/>
      <c r="DC18" s="423"/>
      <c r="DD18" s="423"/>
      <c r="DE18" s="423"/>
      <c r="DF18" s="423"/>
      <c r="DG18" s="423"/>
      <c r="DH18" s="423"/>
      <c r="DI18" s="424"/>
    </row>
    <row r="19" spans="1:113" ht="18.75" customHeight="1" thickBot="1" x14ac:dyDescent="0.25">
      <c r="A19" s="164"/>
      <c r="B19" s="475" t="s">
        <v>159</v>
      </c>
      <c r="C19" s="476"/>
      <c r="D19" s="476"/>
      <c r="E19" s="477"/>
      <c r="F19" s="477"/>
      <c r="G19" s="477"/>
      <c r="H19" s="477"/>
      <c r="I19" s="477"/>
      <c r="J19" s="477"/>
      <c r="K19" s="477"/>
      <c r="L19" s="485">
        <v>12215</v>
      </c>
      <c r="M19" s="485"/>
      <c r="N19" s="485"/>
      <c r="O19" s="485"/>
      <c r="P19" s="485"/>
      <c r="Q19" s="485"/>
      <c r="R19" s="486"/>
      <c r="S19" s="486"/>
      <c r="T19" s="486"/>
      <c r="U19" s="486"/>
      <c r="V19" s="487"/>
      <c r="W19" s="494"/>
      <c r="X19" s="495"/>
      <c r="Y19" s="495"/>
      <c r="Z19" s="495"/>
      <c r="AA19" s="495"/>
      <c r="AB19" s="495"/>
      <c r="AC19" s="498"/>
      <c r="AD19" s="498"/>
      <c r="AE19" s="498"/>
      <c r="AF19" s="498"/>
      <c r="AG19" s="498"/>
      <c r="AH19" s="498"/>
      <c r="AI19" s="498"/>
      <c r="AJ19" s="498"/>
      <c r="AK19" s="498"/>
      <c r="AL19" s="517"/>
      <c r="AM19" s="482"/>
      <c r="AN19" s="382"/>
      <c r="AO19" s="382"/>
      <c r="AP19" s="382"/>
      <c r="AQ19" s="382"/>
      <c r="AR19" s="382"/>
      <c r="AS19" s="382"/>
      <c r="AT19" s="383"/>
      <c r="AU19" s="483"/>
      <c r="AV19" s="484"/>
      <c r="AW19" s="484"/>
      <c r="AX19" s="484"/>
      <c r="AY19" s="439" t="s">
        <v>160</v>
      </c>
      <c r="AZ19" s="440"/>
      <c r="BA19" s="440"/>
      <c r="BB19" s="440"/>
      <c r="BC19" s="440"/>
      <c r="BD19" s="440"/>
      <c r="BE19" s="440"/>
      <c r="BF19" s="440"/>
      <c r="BG19" s="440"/>
      <c r="BH19" s="440"/>
      <c r="BI19" s="440"/>
      <c r="BJ19" s="440"/>
      <c r="BK19" s="440"/>
      <c r="BL19" s="440"/>
      <c r="BM19" s="441"/>
      <c r="BN19" s="425">
        <v>1110237284</v>
      </c>
      <c r="BO19" s="426"/>
      <c r="BP19" s="426"/>
      <c r="BQ19" s="426"/>
      <c r="BR19" s="426"/>
      <c r="BS19" s="426"/>
      <c r="BT19" s="426"/>
      <c r="BU19" s="427"/>
      <c r="BV19" s="425">
        <v>1016203199</v>
      </c>
      <c r="BW19" s="426"/>
      <c r="BX19" s="426"/>
      <c r="BY19" s="426"/>
      <c r="BZ19" s="426"/>
      <c r="CA19" s="426"/>
      <c r="CB19" s="426"/>
      <c r="CC19" s="427"/>
      <c r="CD19" s="177"/>
      <c r="CE19" s="457"/>
      <c r="CF19" s="457"/>
      <c r="CG19" s="457"/>
      <c r="CH19" s="457"/>
      <c r="CI19" s="457"/>
      <c r="CJ19" s="457"/>
      <c r="CK19" s="457"/>
      <c r="CL19" s="457"/>
      <c r="CM19" s="457"/>
      <c r="CN19" s="457"/>
      <c r="CO19" s="457"/>
      <c r="CP19" s="457"/>
      <c r="CQ19" s="457"/>
      <c r="CR19" s="457"/>
      <c r="CS19" s="458"/>
      <c r="CT19" s="422"/>
      <c r="CU19" s="423"/>
      <c r="CV19" s="423"/>
      <c r="CW19" s="423"/>
      <c r="CX19" s="423"/>
      <c r="CY19" s="423"/>
      <c r="CZ19" s="423"/>
      <c r="DA19" s="424"/>
      <c r="DB19" s="422"/>
      <c r="DC19" s="423"/>
      <c r="DD19" s="423"/>
      <c r="DE19" s="423"/>
      <c r="DF19" s="423"/>
      <c r="DG19" s="423"/>
      <c r="DH19" s="423"/>
      <c r="DI19" s="424"/>
    </row>
    <row r="20" spans="1:113" ht="18.75" customHeight="1" thickBot="1" x14ac:dyDescent="0.25">
      <c r="A20" s="164"/>
      <c r="B20" s="475" t="s">
        <v>161</v>
      </c>
      <c r="C20" s="476"/>
      <c r="D20" s="476"/>
      <c r="E20" s="477"/>
      <c r="F20" s="477"/>
      <c r="G20" s="477"/>
      <c r="H20" s="477"/>
      <c r="I20" s="477"/>
      <c r="J20" s="477"/>
      <c r="K20" s="477"/>
      <c r="L20" s="485">
        <v>1469718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387"/>
      <c r="AO20" s="387"/>
      <c r="AP20" s="387"/>
      <c r="AQ20" s="387"/>
      <c r="AR20" s="387"/>
      <c r="AS20" s="387"/>
      <c r="AT20" s="388"/>
      <c r="AU20" s="491"/>
      <c r="AV20" s="492"/>
      <c r="AW20" s="492"/>
      <c r="AX20" s="493"/>
      <c r="AY20" s="439"/>
      <c r="AZ20" s="440"/>
      <c r="BA20" s="440"/>
      <c r="BB20" s="440"/>
      <c r="BC20" s="440"/>
      <c r="BD20" s="440"/>
      <c r="BE20" s="440"/>
      <c r="BF20" s="440"/>
      <c r="BG20" s="440"/>
      <c r="BH20" s="440"/>
      <c r="BI20" s="440"/>
      <c r="BJ20" s="440"/>
      <c r="BK20" s="440"/>
      <c r="BL20" s="440"/>
      <c r="BM20" s="441"/>
      <c r="BN20" s="425"/>
      <c r="BO20" s="426"/>
      <c r="BP20" s="426"/>
      <c r="BQ20" s="426"/>
      <c r="BR20" s="426"/>
      <c r="BS20" s="426"/>
      <c r="BT20" s="426"/>
      <c r="BU20" s="427"/>
      <c r="BV20" s="425"/>
      <c r="BW20" s="426"/>
      <c r="BX20" s="426"/>
      <c r="BY20" s="426"/>
      <c r="BZ20" s="426"/>
      <c r="CA20" s="426"/>
      <c r="CB20" s="426"/>
      <c r="CC20" s="427"/>
      <c r="CD20" s="177"/>
      <c r="CE20" s="457"/>
      <c r="CF20" s="457"/>
      <c r="CG20" s="457"/>
      <c r="CH20" s="457"/>
      <c r="CI20" s="457"/>
      <c r="CJ20" s="457"/>
      <c r="CK20" s="457"/>
      <c r="CL20" s="457"/>
      <c r="CM20" s="457"/>
      <c r="CN20" s="457"/>
      <c r="CO20" s="457"/>
      <c r="CP20" s="457"/>
      <c r="CQ20" s="457"/>
      <c r="CR20" s="457"/>
      <c r="CS20" s="458"/>
      <c r="CT20" s="422"/>
      <c r="CU20" s="423"/>
      <c r="CV20" s="423"/>
      <c r="CW20" s="423"/>
      <c r="CX20" s="423"/>
      <c r="CY20" s="423"/>
      <c r="CZ20" s="423"/>
      <c r="DA20" s="424"/>
      <c r="DB20" s="422"/>
      <c r="DC20" s="423"/>
      <c r="DD20" s="423"/>
      <c r="DE20" s="423"/>
      <c r="DF20" s="423"/>
      <c r="DG20" s="423"/>
      <c r="DH20" s="423"/>
      <c r="DI20" s="424"/>
    </row>
    <row r="21" spans="1:113" ht="18.75" customHeight="1" thickBot="1" x14ac:dyDescent="0.25">
      <c r="A21" s="164"/>
      <c r="B21" s="472" t="s">
        <v>162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8"/>
      <c r="AZ21" s="399"/>
      <c r="BA21" s="399"/>
      <c r="BB21" s="399"/>
      <c r="BC21" s="399"/>
      <c r="BD21" s="399"/>
      <c r="BE21" s="399"/>
      <c r="BF21" s="399"/>
      <c r="BG21" s="399"/>
      <c r="BH21" s="399"/>
      <c r="BI21" s="399"/>
      <c r="BJ21" s="399"/>
      <c r="BK21" s="399"/>
      <c r="BL21" s="399"/>
      <c r="BM21" s="400"/>
      <c r="BN21" s="459"/>
      <c r="BO21" s="460"/>
      <c r="BP21" s="460"/>
      <c r="BQ21" s="460"/>
      <c r="BR21" s="460"/>
      <c r="BS21" s="460"/>
      <c r="BT21" s="460"/>
      <c r="BU21" s="461"/>
      <c r="BV21" s="459"/>
      <c r="BW21" s="460"/>
      <c r="BX21" s="460"/>
      <c r="BY21" s="460"/>
      <c r="BZ21" s="460"/>
      <c r="CA21" s="460"/>
      <c r="CB21" s="460"/>
      <c r="CC21" s="461"/>
      <c r="CD21" s="177"/>
      <c r="CE21" s="457"/>
      <c r="CF21" s="457"/>
      <c r="CG21" s="457"/>
      <c r="CH21" s="457"/>
      <c r="CI21" s="457"/>
      <c r="CJ21" s="457"/>
      <c r="CK21" s="457"/>
      <c r="CL21" s="457"/>
      <c r="CM21" s="457"/>
      <c r="CN21" s="457"/>
      <c r="CO21" s="457"/>
      <c r="CP21" s="457"/>
      <c r="CQ21" s="457"/>
      <c r="CR21" s="457"/>
      <c r="CS21" s="458"/>
      <c r="CT21" s="422"/>
      <c r="CU21" s="423"/>
      <c r="CV21" s="423"/>
      <c r="CW21" s="423"/>
      <c r="CX21" s="423"/>
      <c r="CY21" s="423"/>
      <c r="CZ21" s="423"/>
      <c r="DA21" s="424"/>
      <c r="DB21" s="422"/>
      <c r="DC21" s="423"/>
      <c r="DD21" s="423"/>
      <c r="DE21" s="423"/>
      <c r="DF21" s="423"/>
      <c r="DG21" s="423"/>
      <c r="DH21" s="423"/>
      <c r="DI21" s="424"/>
    </row>
    <row r="22" spans="1:113" ht="18.75" customHeight="1" x14ac:dyDescent="0.2">
      <c r="A22" s="164"/>
      <c r="B22" s="401" t="s">
        <v>163</v>
      </c>
      <c r="C22" s="402"/>
      <c r="D22" s="403"/>
      <c r="E22" s="410" t="s">
        <v>1</v>
      </c>
      <c r="F22" s="411"/>
      <c r="G22" s="411"/>
      <c r="H22" s="411"/>
      <c r="I22" s="411"/>
      <c r="J22" s="411"/>
      <c r="K22" s="412"/>
      <c r="L22" s="410" t="s">
        <v>164</v>
      </c>
      <c r="M22" s="411"/>
      <c r="N22" s="411"/>
      <c r="O22" s="411"/>
      <c r="P22" s="412"/>
      <c r="Q22" s="416" t="s">
        <v>165</v>
      </c>
      <c r="R22" s="417"/>
      <c r="S22" s="417"/>
      <c r="T22" s="417"/>
      <c r="U22" s="417"/>
      <c r="V22" s="418"/>
      <c r="W22" s="467" t="s">
        <v>166</v>
      </c>
      <c r="X22" s="402"/>
      <c r="Y22" s="403"/>
      <c r="Z22" s="410" t="s">
        <v>1</v>
      </c>
      <c r="AA22" s="411"/>
      <c r="AB22" s="411"/>
      <c r="AC22" s="411"/>
      <c r="AD22" s="411"/>
      <c r="AE22" s="411"/>
      <c r="AF22" s="411"/>
      <c r="AG22" s="412"/>
      <c r="AH22" s="428" t="s">
        <v>167</v>
      </c>
      <c r="AI22" s="411"/>
      <c r="AJ22" s="411"/>
      <c r="AK22" s="411"/>
      <c r="AL22" s="412"/>
      <c r="AM22" s="428" t="s">
        <v>168</v>
      </c>
      <c r="AN22" s="429"/>
      <c r="AO22" s="429"/>
      <c r="AP22" s="429"/>
      <c r="AQ22" s="429"/>
      <c r="AR22" s="430"/>
      <c r="AS22" s="416" t="s">
        <v>165</v>
      </c>
      <c r="AT22" s="417"/>
      <c r="AU22" s="417"/>
      <c r="AV22" s="417"/>
      <c r="AW22" s="417"/>
      <c r="AX22" s="434"/>
      <c r="AY22" s="451" t="s">
        <v>169</v>
      </c>
      <c r="AZ22" s="452"/>
      <c r="BA22" s="452"/>
      <c r="BB22" s="452"/>
      <c r="BC22" s="452"/>
      <c r="BD22" s="452"/>
      <c r="BE22" s="452"/>
      <c r="BF22" s="452"/>
      <c r="BG22" s="452"/>
      <c r="BH22" s="452"/>
      <c r="BI22" s="452"/>
      <c r="BJ22" s="452"/>
      <c r="BK22" s="452"/>
      <c r="BL22" s="452"/>
      <c r="BM22" s="453"/>
      <c r="BN22" s="454">
        <v>1702596158</v>
      </c>
      <c r="BO22" s="455"/>
      <c r="BP22" s="455"/>
      <c r="BQ22" s="455"/>
      <c r="BR22" s="455"/>
      <c r="BS22" s="455"/>
      <c r="BT22" s="455"/>
      <c r="BU22" s="456"/>
      <c r="BV22" s="454">
        <v>1734634236</v>
      </c>
      <c r="BW22" s="455"/>
      <c r="BX22" s="455"/>
      <c r="BY22" s="455"/>
      <c r="BZ22" s="455"/>
      <c r="CA22" s="455"/>
      <c r="CB22" s="455"/>
      <c r="CC22" s="456"/>
      <c r="CD22" s="177"/>
      <c r="CE22" s="457"/>
      <c r="CF22" s="457"/>
      <c r="CG22" s="457"/>
      <c r="CH22" s="457"/>
      <c r="CI22" s="457"/>
      <c r="CJ22" s="457"/>
      <c r="CK22" s="457"/>
      <c r="CL22" s="457"/>
      <c r="CM22" s="457"/>
      <c r="CN22" s="457"/>
      <c r="CO22" s="457"/>
      <c r="CP22" s="457"/>
      <c r="CQ22" s="457"/>
      <c r="CR22" s="457"/>
      <c r="CS22" s="458"/>
      <c r="CT22" s="422"/>
      <c r="CU22" s="423"/>
      <c r="CV22" s="423"/>
      <c r="CW22" s="423"/>
      <c r="CX22" s="423"/>
      <c r="CY22" s="423"/>
      <c r="CZ22" s="423"/>
      <c r="DA22" s="424"/>
      <c r="DB22" s="422"/>
      <c r="DC22" s="423"/>
      <c r="DD22" s="423"/>
      <c r="DE22" s="423"/>
      <c r="DF22" s="423"/>
      <c r="DG22" s="423"/>
      <c r="DH22" s="423"/>
      <c r="DI22" s="424"/>
    </row>
    <row r="23" spans="1:113" ht="18.75" customHeight="1" x14ac:dyDescent="0.2">
      <c r="A23" s="164"/>
      <c r="B23" s="404"/>
      <c r="C23" s="405"/>
      <c r="D23" s="406"/>
      <c r="E23" s="413"/>
      <c r="F23" s="414"/>
      <c r="G23" s="414"/>
      <c r="H23" s="414"/>
      <c r="I23" s="414"/>
      <c r="J23" s="414"/>
      <c r="K23" s="415"/>
      <c r="L23" s="413"/>
      <c r="M23" s="414"/>
      <c r="N23" s="414"/>
      <c r="O23" s="414"/>
      <c r="P23" s="415"/>
      <c r="Q23" s="419"/>
      <c r="R23" s="420"/>
      <c r="S23" s="420"/>
      <c r="T23" s="420"/>
      <c r="U23" s="420"/>
      <c r="V23" s="421"/>
      <c r="W23" s="468"/>
      <c r="X23" s="405"/>
      <c r="Y23" s="406"/>
      <c r="Z23" s="413"/>
      <c r="AA23" s="414"/>
      <c r="AB23" s="414"/>
      <c r="AC23" s="414"/>
      <c r="AD23" s="414"/>
      <c r="AE23" s="414"/>
      <c r="AF23" s="414"/>
      <c r="AG23" s="415"/>
      <c r="AH23" s="413"/>
      <c r="AI23" s="414"/>
      <c r="AJ23" s="414"/>
      <c r="AK23" s="414"/>
      <c r="AL23" s="415"/>
      <c r="AM23" s="431"/>
      <c r="AN23" s="432"/>
      <c r="AO23" s="432"/>
      <c r="AP23" s="432"/>
      <c r="AQ23" s="432"/>
      <c r="AR23" s="433"/>
      <c r="AS23" s="419"/>
      <c r="AT23" s="420"/>
      <c r="AU23" s="420"/>
      <c r="AV23" s="420"/>
      <c r="AW23" s="420"/>
      <c r="AX23" s="435"/>
      <c r="AY23" s="439" t="s">
        <v>170</v>
      </c>
      <c r="AZ23" s="440"/>
      <c r="BA23" s="440"/>
      <c r="BB23" s="440"/>
      <c r="BC23" s="440"/>
      <c r="BD23" s="440"/>
      <c r="BE23" s="440"/>
      <c r="BF23" s="440"/>
      <c r="BG23" s="440"/>
      <c r="BH23" s="440"/>
      <c r="BI23" s="440"/>
      <c r="BJ23" s="440"/>
      <c r="BK23" s="440"/>
      <c r="BL23" s="440"/>
      <c r="BM23" s="441"/>
      <c r="BN23" s="425">
        <v>232501614</v>
      </c>
      <c r="BO23" s="426"/>
      <c r="BP23" s="426"/>
      <c r="BQ23" s="426"/>
      <c r="BR23" s="426"/>
      <c r="BS23" s="426"/>
      <c r="BT23" s="426"/>
      <c r="BU23" s="427"/>
      <c r="BV23" s="425">
        <v>240913723</v>
      </c>
      <c r="BW23" s="426"/>
      <c r="BX23" s="426"/>
      <c r="BY23" s="426"/>
      <c r="BZ23" s="426"/>
      <c r="CA23" s="426"/>
      <c r="CB23" s="426"/>
      <c r="CC23" s="427"/>
      <c r="CD23" s="177"/>
      <c r="CE23" s="457"/>
      <c r="CF23" s="457"/>
      <c r="CG23" s="457"/>
      <c r="CH23" s="457"/>
      <c r="CI23" s="457"/>
      <c r="CJ23" s="457"/>
      <c r="CK23" s="457"/>
      <c r="CL23" s="457"/>
      <c r="CM23" s="457"/>
      <c r="CN23" s="457"/>
      <c r="CO23" s="457"/>
      <c r="CP23" s="457"/>
      <c r="CQ23" s="457"/>
      <c r="CR23" s="457"/>
      <c r="CS23" s="458"/>
      <c r="CT23" s="422"/>
      <c r="CU23" s="423"/>
      <c r="CV23" s="423"/>
      <c r="CW23" s="423"/>
      <c r="CX23" s="423"/>
      <c r="CY23" s="423"/>
      <c r="CZ23" s="423"/>
      <c r="DA23" s="424"/>
      <c r="DB23" s="422"/>
      <c r="DC23" s="423"/>
      <c r="DD23" s="423"/>
      <c r="DE23" s="423"/>
      <c r="DF23" s="423"/>
      <c r="DG23" s="423"/>
      <c r="DH23" s="423"/>
      <c r="DI23" s="424"/>
    </row>
    <row r="24" spans="1:113" ht="18.75" customHeight="1" thickBot="1" x14ac:dyDescent="0.25">
      <c r="A24" s="164"/>
      <c r="B24" s="404"/>
      <c r="C24" s="405"/>
      <c r="D24" s="406"/>
      <c r="E24" s="381" t="s">
        <v>171</v>
      </c>
      <c r="F24" s="382"/>
      <c r="G24" s="382"/>
      <c r="H24" s="382"/>
      <c r="I24" s="382"/>
      <c r="J24" s="382"/>
      <c r="K24" s="383"/>
      <c r="L24" s="378">
        <v>1</v>
      </c>
      <c r="M24" s="379"/>
      <c r="N24" s="379"/>
      <c r="O24" s="379"/>
      <c r="P24" s="380"/>
      <c r="Q24" s="378">
        <v>10014</v>
      </c>
      <c r="R24" s="379"/>
      <c r="S24" s="379"/>
      <c r="T24" s="379"/>
      <c r="U24" s="379"/>
      <c r="V24" s="380"/>
      <c r="W24" s="468"/>
      <c r="X24" s="405"/>
      <c r="Y24" s="406"/>
      <c r="Z24" s="381" t="s">
        <v>172</v>
      </c>
      <c r="AA24" s="382"/>
      <c r="AB24" s="382"/>
      <c r="AC24" s="382"/>
      <c r="AD24" s="382"/>
      <c r="AE24" s="382"/>
      <c r="AF24" s="382"/>
      <c r="AG24" s="383"/>
      <c r="AH24" s="378">
        <v>20662</v>
      </c>
      <c r="AI24" s="379"/>
      <c r="AJ24" s="379"/>
      <c r="AK24" s="379"/>
      <c r="AL24" s="380"/>
      <c r="AM24" s="378">
        <v>62192620</v>
      </c>
      <c r="AN24" s="379"/>
      <c r="AO24" s="379"/>
      <c r="AP24" s="379"/>
      <c r="AQ24" s="379"/>
      <c r="AR24" s="380"/>
      <c r="AS24" s="378">
        <v>3010</v>
      </c>
      <c r="AT24" s="379"/>
      <c r="AU24" s="379"/>
      <c r="AV24" s="379"/>
      <c r="AW24" s="379"/>
      <c r="AX24" s="438"/>
      <c r="AY24" s="398" t="s">
        <v>173</v>
      </c>
      <c r="AZ24" s="399"/>
      <c r="BA24" s="399"/>
      <c r="BB24" s="399"/>
      <c r="BC24" s="399"/>
      <c r="BD24" s="399"/>
      <c r="BE24" s="399"/>
      <c r="BF24" s="399"/>
      <c r="BG24" s="399"/>
      <c r="BH24" s="399"/>
      <c r="BI24" s="399"/>
      <c r="BJ24" s="399"/>
      <c r="BK24" s="399"/>
      <c r="BL24" s="399"/>
      <c r="BM24" s="400"/>
      <c r="BN24" s="425">
        <v>945248993</v>
      </c>
      <c r="BO24" s="426"/>
      <c r="BP24" s="426"/>
      <c r="BQ24" s="426"/>
      <c r="BR24" s="426"/>
      <c r="BS24" s="426"/>
      <c r="BT24" s="426"/>
      <c r="BU24" s="427"/>
      <c r="BV24" s="425">
        <v>966603764</v>
      </c>
      <c r="BW24" s="426"/>
      <c r="BX24" s="426"/>
      <c r="BY24" s="426"/>
      <c r="BZ24" s="426"/>
      <c r="CA24" s="426"/>
      <c r="CB24" s="426"/>
      <c r="CC24" s="427"/>
      <c r="CD24" s="177"/>
      <c r="CE24" s="457"/>
      <c r="CF24" s="457"/>
      <c r="CG24" s="457"/>
      <c r="CH24" s="457"/>
      <c r="CI24" s="457"/>
      <c r="CJ24" s="457"/>
      <c r="CK24" s="457"/>
      <c r="CL24" s="457"/>
      <c r="CM24" s="457"/>
      <c r="CN24" s="457"/>
      <c r="CO24" s="457"/>
      <c r="CP24" s="457"/>
      <c r="CQ24" s="457"/>
      <c r="CR24" s="457"/>
      <c r="CS24" s="458"/>
      <c r="CT24" s="422"/>
      <c r="CU24" s="423"/>
      <c r="CV24" s="423"/>
      <c r="CW24" s="423"/>
      <c r="CX24" s="423"/>
      <c r="CY24" s="423"/>
      <c r="CZ24" s="423"/>
      <c r="DA24" s="424"/>
      <c r="DB24" s="422"/>
      <c r="DC24" s="423"/>
      <c r="DD24" s="423"/>
      <c r="DE24" s="423"/>
      <c r="DF24" s="423"/>
      <c r="DG24" s="423"/>
      <c r="DH24" s="423"/>
      <c r="DI24" s="424"/>
    </row>
    <row r="25" spans="1:113" ht="18.75" customHeight="1" x14ac:dyDescent="0.2">
      <c r="A25" s="164"/>
      <c r="B25" s="404"/>
      <c r="C25" s="405"/>
      <c r="D25" s="406"/>
      <c r="E25" s="381" t="s">
        <v>174</v>
      </c>
      <c r="F25" s="382"/>
      <c r="G25" s="382"/>
      <c r="H25" s="382"/>
      <c r="I25" s="382"/>
      <c r="J25" s="382"/>
      <c r="K25" s="383"/>
      <c r="L25" s="378">
        <v>3</v>
      </c>
      <c r="M25" s="379"/>
      <c r="N25" s="379"/>
      <c r="O25" s="379"/>
      <c r="P25" s="380"/>
      <c r="Q25" s="378">
        <v>9426</v>
      </c>
      <c r="R25" s="379"/>
      <c r="S25" s="379"/>
      <c r="T25" s="379"/>
      <c r="U25" s="379"/>
      <c r="V25" s="380"/>
      <c r="W25" s="468"/>
      <c r="X25" s="405"/>
      <c r="Y25" s="406"/>
      <c r="Z25" s="381" t="s">
        <v>175</v>
      </c>
      <c r="AA25" s="382"/>
      <c r="AB25" s="382"/>
      <c r="AC25" s="382"/>
      <c r="AD25" s="382"/>
      <c r="AE25" s="382"/>
      <c r="AF25" s="382"/>
      <c r="AG25" s="383"/>
      <c r="AH25" s="378">
        <v>3543</v>
      </c>
      <c r="AI25" s="379"/>
      <c r="AJ25" s="379"/>
      <c r="AK25" s="379"/>
      <c r="AL25" s="380"/>
      <c r="AM25" s="378">
        <v>10334931</v>
      </c>
      <c r="AN25" s="379"/>
      <c r="AO25" s="379"/>
      <c r="AP25" s="379"/>
      <c r="AQ25" s="379"/>
      <c r="AR25" s="380"/>
      <c r="AS25" s="378">
        <v>2917</v>
      </c>
      <c r="AT25" s="379"/>
      <c r="AU25" s="379"/>
      <c r="AV25" s="379"/>
      <c r="AW25" s="379"/>
      <c r="AX25" s="438"/>
      <c r="AY25" s="451" t="s">
        <v>176</v>
      </c>
      <c r="AZ25" s="452"/>
      <c r="BA25" s="452"/>
      <c r="BB25" s="452"/>
      <c r="BC25" s="452"/>
      <c r="BD25" s="452"/>
      <c r="BE25" s="452"/>
      <c r="BF25" s="452"/>
      <c r="BG25" s="452"/>
      <c r="BH25" s="452"/>
      <c r="BI25" s="452"/>
      <c r="BJ25" s="452"/>
      <c r="BK25" s="452"/>
      <c r="BL25" s="452"/>
      <c r="BM25" s="453"/>
      <c r="BN25" s="454">
        <v>296523818</v>
      </c>
      <c r="BO25" s="455"/>
      <c r="BP25" s="455"/>
      <c r="BQ25" s="455"/>
      <c r="BR25" s="455"/>
      <c r="BS25" s="455"/>
      <c r="BT25" s="455"/>
      <c r="BU25" s="456"/>
      <c r="BV25" s="454">
        <v>268314879</v>
      </c>
      <c r="BW25" s="455"/>
      <c r="BX25" s="455"/>
      <c r="BY25" s="455"/>
      <c r="BZ25" s="455"/>
      <c r="CA25" s="455"/>
      <c r="CB25" s="455"/>
      <c r="CC25" s="456"/>
      <c r="CD25" s="177"/>
      <c r="CE25" s="457"/>
      <c r="CF25" s="457"/>
      <c r="CG25" s="457"/>
      <c r="CH25" s="457"/>
      <c r="CI25" s="457"/>
      <c r="CJ25" s="457"/>
      <c r="CK25" s="457"/>
      <c r="CL25" s="457"/>
      <c r="CM25" s="457"/>
      <c r="CN25" s="457"/>
      <c r="CO25" s="457"/>
      <c r="CP25" s="457"/>
      <c r="CQ25" s="457"/>
      <c r="CR25" s="457"/>
      <c r="CS25" s="458"/>
      <c r="CT25" s="422"/>
      <c r="CU25" s="423"/>
      <c r="CV25" s="423"/>
      <c r="CW25" s="423"/>
      <c r="CX25" s="423"/>
      <c r="CY25" s="423"/>
      <c r="CZ25" s="423"/>
      <c r="DA25" s="424"/>
      <c r="DB25" s="422"/>
      <c r="DC25" s="423"/>
      <c r="DD25" s="423"/>
      <c r="DE25" s="423"/>
      <c r="DF25" s="423"/>
      <c r="DG25" s="423"/>
      <c r="DH25" s="423"/>
      <c r="DI25" s="424"/>
    </row>
    <row r="26" spans="1:113" ht="18.75" customHeight="1" x14ac:dyDescent="0.2">
      <c r="A26" s="164"/>
      <c r="B26" s="404"/>
      <c r="C26" s="405"/>
      <c r="D26" s="406"/>
      <c r="E26" s="381" t="s">
        <v>177</v>
      </c>
      <c r="F26" s="382"/>
      <c r="G26" s="382"/>
      <c r="H26" s="382"/>
      <c r="I26" s="382"/>
      <c r="J26" s="382"/>
      <c r="K26" s="383"/>
      <c r="L26" s="378">
        <v>1</v>
      </c>
      <c r="M26" s="379"/>
      <c r="N26" s="379"/>
      <c r="O26" s="379"/>
      <c r="P26" s="380"/>
      <c r="Q26" s="378">
        <v>8163</v>
      </c>
      <c r="R26" s="379"/>
      <c r="S26" s="379"/>
      <c r="T26" s="379"/>
      <c r="U26" s="379"/>
      <c r="V26" s="380"/>
      <c r="W26" s="468"/>
      <c r="X26" s="405"/>
      <c r="Y26" s="406"/>
      <c r="Z26" s="381" t="s">
        <v>178</v>
      </c>
      <c r="AA26" s="436"/>
      <c r="AB26" s="436"/>
      <c r="AC26" s="436"/>
      <c r="AD26" s="436"/>
      <c r="AE26" s="436"/>
      <c r="AF26" s="436"/>
      <c r="AG26" s="437"/>
      <c r="AH26" s="378">
        <v>4233</v>
      </c>
      <c r="AI26" s="379"/>
      <c r="AJ26" s="379"/>
      <c r="AK26" s="379"/>
      <c r="AL26" s="380"/>
      <c r="AM26" s="378">
        <v>11915895</v>
      </c>
      <c r="AN26" s="379"/>
      <c r="AO26" s="379"/>
      <c r="AP26" s="379"/>
      <c r="AQ26" s="379"/>
      <c r="AR26" s="380"/>
      <c r="AS26" s="378">
        <v>2815</v>
      </c>
      <c r="AT26" s="379"/>
      <c r="AU26" s="379"/>
      <c r="AV26" s="379"/>
      <c r="AW26" s="379"/>
      <c r="AX26" s="438"/>
      <c r="AY26" s="465" t="s">
        <v>179</v>
      </c>
      <c r="AZ26" s="385"/>
      <c r="BA26" s="385"/>
      <c r="BB26" s="385"/>
      <c r="BC26" s="385"/>
      <c r="BD26" s="385"/>
      <c r="BE26" s="385"/>
      <c r="BF26" s="385"/>
      <c r="BG26" s="385"/>
      <c r="BH26" s="385"/>
      <c r="BI26" s="385"/>
      <c r="BJ26" s="385"/>
      <c r="BK26" s="385"/>
      <c r="BL26" s="385"/>
      <c r="BM26" s="466"/>
      <c r="BN26" s="425">
        <v>9441631</v>
      </c>
      <c r="BO26" s="426"/>
      <c r="BP26" s="426"/>
      <c r="BQ26" s="426"/>
      <c r="BR26" s="426"/>
      <c r="BS26" s="426"/>
      <c r="BT26" s="426"/>
      <c r="BU26" s="427"/>
      <c r="BV26" s="425">
        <v>8536235</v>
      </c>
      <c r="BW26" s="426"/>
      <c r="BX26" s="426"/>
      <c r="BY26" s="426"/>
      <c r="BZ26" s="426"/>
      <c r="CA26" s="426"/>
      <c r="CB26" s="426"/>
      <c r="CC26" s="427"/>
      <c r="CD26" s="177"/>
      <c r="CE26" s="457"/>
      <c r="CF26" s="457"/>
      <c r="CG26" s="457"/>
      <c r="CH26" s="457"/>
      <c r="CI26" s="457"/>
      <c r="CJ26" s="457"/>
      <c r="CK26" s="457"/>
      <c r="CL26" s="457"/>
      <c r="CM26" s="457"/>
      <c r="CN26" s="457"/>
      <c r="CO26" s="457"/>
      <c r="CP26" s="457"/>
      <c r="CQ26" s="457"/>
      <c r="CR26" s="457"/>
      <c r="CS26" s="458"/>
      <c r="CT26" s="422"/>
      <c r="CU26" s="423"/>
      <c r="CV26" s="423"/>
      <c r="CW26" s="423"/>
      <c r="CX26" s="423"/>
      <c r="CY26" s="423"/>
      <c r="CZ26" s="423"/>
      <c r="DA26" s="424"/>
      <c r="DB26" s="422"/>
      <c r="DC26" s="423"/>
      <c r="DD26" s="423"/>
      <c r="DE26" s="423"/>
      <c r="DF26" s="423"/>
      <c r="DG26" s="423"/>
      <c r="DH26" s="423"/>
      <c r="DI26" s="424"/>
    </row>
    <row r="27" spans="1:113" ht="18.75" customHeight="1" thickBot="1" x14ac:dyDescent="0.25">
      <c r="A27" s="164"/>
      <c r="B27" s="404"/>
      <c r="C27" s="405"/>
      <c r="D27" s="406"/>
      <c r="E27" s="381" t="s">
        <v>180</v>
      </c>
      <c r="F27" s="382"/>
      <c r="G27" s="382"/>
      <c r="H27" s="382"/>
      <c r="I27" s="382"/>
      <c r="J27" s="382"/>
      <c r="K27" s="383"/>
      <c r="L27" s="378">
        <v>1</v>
      </c>
      <c r="M27" s="379"/>
      <c r="N27" s="379"/>
      <c r="O27" s="379"/>
      <c r="P27" s="380"/>
      <c r="Q27" s="378">
        <v>9500</v>
      </c>
      <c r="R27" s="379"/>
      <c r="S27" s="379"/>
      <c r="T27" s="379"/>
      <c r="U27" s="379"/>
      <c r="V27" s="380"/>
      <c r="W27" s="468"/>
      <c r="X27" s="405"/>
      <c r="Y27" s="406"/>
      <c r="Z27" s="381" t="s">
        <v>181</v>
      </c>
      <c r="AA27" s="382"/>
      <c r="AB27" s="382"/>
      <c r="AC27" s="382"/>
      <c r="AD27" s="382"/>
      <c r="AE27" s="382"/>
      <c r="AF27" s="382"/>
      <c r="AG27" s="383"/>
      <c r="AH27" s="378">
        <v>12485</v>
      </c>
      <c r="AI27" s="379"/>
      <c r="AJ27" s="379"/>
      <c r="AK27" s="379"/>
      <c r="AL27" s="380"/>
      <c r="AM27" s="378">
        <v>41320322</v>
      </c>
      <c r="AN27" s="379"/>
      <c r="AO27" s="379"/>
      <c r="AP27" s="379"/>
      <c r="AQ27" s="379"/>
      <c r="AR27" s="380"/>
      <c r="AS27" s="378">
        <v>3310</v>
      </c>
      <c r="AT27" s="379"/>
      <c r="AU27" s="379"/>
      <c r="AV27" s="379"/>
      <c r="AW27" s="379"/>
      <c r="AX27" s="438"/>
      <c r="AY27" s="462" t="s">
        <v>182</v>
      </c>
      <c r="AZ27" s="463"/>
      <c r="BA27" s="463"/>
      <c r="BB27" s="463"/>
      <c r="BC27" s="463"/>
      <c r="BD27" s="463"/>
      <c r="BE27" s="463"/>
      <c r="BF27" s="463"/>
      <c r="BG27" s="463"/>
      <c r="BH27" s="463"/>
      <c r="BI27" s="463"/>
      <c r="BJ27" s="463"/>
      <c r="BK27" s="463"/>
      <c r="BL27" s="463"/>
      <c r="BM27" s="464"/>
      <c r="BN27" s="459">
        <v>20642806</v>
      </c>
      <c r="BO27" s="460"/>
      <c r="BP27" s="460"/>
      <c r="BQ27" s="460"/>
      <c r="BR27" s="460"/>
      <c r="BS27" s="460"/>
      <c r="BT27" s="460"/>
      <c r="BU27" s="461"/>
      <c r="BV27" s="459">
        <v>20642806</v>
      </c>
      <c r="BW27" s="460"/>
      <c r="BX27" s="460"/>
      <c r="BY27" s="460"/>
      <c r="BZ27" s="460"/>
      <c r="CA27" s="460"/>
      <c r="CB27" s="460"/>
      <c r="CC27" s="461"/>
      <c r="CD27" s="179"/>
      <c r="CE27" s="457"/>
      <c r="CF27" s="457"/>
      <c r="CG27" s="457"/>
      <c r="CH27" s="457"/>
      <c r="CI27" s="457"/>
      <c r="CJ27" s="457"/>
      <c r="CK27" s="457"/>
      <c r="CL27" s="457"/>
      <c r="CM27" s="457"/>
      <c r="CN27" s="457"/>
      <c r="CO27" s="457"/>
      <c r="CP27" s="457"/>
      <c r="CQ27" s="457"/>
      <c r="CR27" s="457"/>
      <c r="CS27" s="458"/>
      <c r="CT27" s="422"/>
      <c r="CU27" s="423"/>
      <c r="CV27" s="423"/>
      <c r="CW27" s="423"/>
      <c r="CX27" s="423"/>
      <c r="CY27" s="423"/>
      <c r="CZ27" s="423"/>
      <c r="DA27" s="424"/>
      <c r="DB27" s="422"/>
      <c r="DC27" s="423"/>
      <c r="DD27" s="423"/>
      <c r="DE27" s="423"/>
      <c r="DF27" s="423"/>
      <c r="DG27" s="423"/>
      <c r="DH27" s="423"/>
      <c r="DI27" s="424"/>
    </row>
    <row r="28" spans="1:113" ht="18.75" customHeight="1" x14ac:dyDescent="0.2">
      <c r="A28" s="164"/>
      <c r="B28" s="404"/>
      <c r="C28" s="405"/>
      <c r="D28" s="406"/>
      <c r="E28" s="381" t="s">
        <v>183</v>
      </c>
      <c r="F28" s="382"/>
      <c r="G28" s="382"/>
      <c r="H28" s="382"/>
      <c r="I28" s="382"/>
      <c r="J28" s="382"/>
      <c r="K28" s="383"/>
      <c r="L28" s="378">
        <v>1</v>
      </c>
      <c r="M28" s="379"/>
      <c r="N28" s="379"/>
      <c r="O28" s="379"/>
      <c r="P28" s="380"/>
      <c r="Q28" s="378">
        <v>8440</v>
      </c>
      <c r="R28" s="379"/>
      <c r="S28" s="379"/>
      <c r="T28" s="379"/>
      <c r="U28" s="379"/>
      <c r="V28" s="380"/>
      <c r="W28" s="468"/>
      <c r="X28" s="405"/>
      <c r="Y28" s="406"/>
      <c r="Z28" s="381" t="s">
        <v>184</v>
      </c>
      <c r="AA28" s="382"/>
      <c r="AB28" s="382"/>
      <c r="AC28" s="382"/>
      <c r="AD28" s="382"/>
      <c r="AE28" s="382"/>
      <c r="AF28" s="382"/>
      <c r="AG28" s="383"/>
      <c r="AH28" s="378">
        <v>776</v>
      </c>
      <c r="AI28" s="379"/>
      <c r="AJ28" s="379"/>
      <c r="AK28" s="379"/>
      <c r="AL28" s="380"/>
      <c r="AM28" s="378">
        <v>1998200</v>
      </c>
      <c r="AN28" s="379"/>
      <c r="AO28" s="379"/>
      <c r="AP28" s="379"/>
      <c r="AQ28" s="379"/>
      <c r="AR28" s="380"/>
      <c r="AS28" s="378">
        <v>2575</v>
      </c>
      <c r="AT28" s="379"/>
      <c r="AU28" s="379"/>
      <c r="AV28" s="379"/>
      <c r="AW28" s="379"/>
      <c r="AX28" s="438"/>
      <c r="AY28" s="442" t="s">
        <v>185</v>
      </c>
      <c r="AZ28" s="443"/>
      <c r="BA28" s="443"/>
      <c r="BB28" s="444"/>
      <c r="BC28" s="451" t="s">
        <v>48</v>
      </c>
      <c r="BD28" s="452"/>
      <c r="BE28" s="452"/>
      <c r="BF28" s="452"/>
      <c r="BG28" s="452"/>
      <c r="BH28" s="452"/>
      <c r="BI28" s="452"/>
      <c r="BJ28" s="452"/>
      <c r="BK28" s="452"/>
      <c r="BL28" s="452"/>
      <c r="BM28" s="453"/>
      <c r="BN28" s="454">
        <v>212730563</v>
      </c>
      <c r="BO28" s="455"/>
      <c r="BP28" s="455"/>
      <c r="BQ28" s="455"/>
      <c r="BR28" s="455"/>
      <c r="BS28" s="455"/>
      <c r="BT28" s="455"/>
      <c r="BU28" s="456"/>
      <c r="BV28" s="454">
        <v>166382102</v>
      </c>
      <c r="BW28" s="455"/>
      <c r="BX28" s="455"/>
      <c r="BY28" s="455"/>
      <c r="BZ28" s="455"/>
      <c r="CA28" s="455"/>
      <c r="CB28" s="455"/>
      <c r="CC28" s="456"/>
      <c r="CD28" s="177"/>
      <c r="CE28" s="457"/>
      <c r="CF28" s="457"/>
      <c r="CG28" s="457"/>
      <c r="CH28" s="457"/>
      <c r="CI28" s="457"/>
      <c r="CJ28" s="457"/>
      <c r="CK28" s="457"/>
      <c r="CL28" s="457"/>
      <c r="CM28" s="457"/>
      <c r="CN28" s="457"/>
      <c r="CO28" s="457"/>
      <c r="CP28" s="457"/>
      <c r="CQ28" s="457"/>
      <c r="CR28" s="457"/>
      <c r="CS28" s="458"/>
      <c r="CT28" s="422"/>
      <c r="CU28" s="423"/>
      <c r="CV28" s="423"/>
      <c r="CW28" s="423"/>
      <c r="CX28" s="423"/>
      <c r="CY28" s="423"/>
      <c r="CZ28" s="423"/>
      <c r="DA28" s="424"/>
      <c r="DB28" s="422"/>
      <c r="DC28" s="423"/>
      <c r="DD28" s="423"/>
      <c r="DE28" s="423"/>
      <c r="DF28" s="423"/>
      <c r="DG28" s="423"/>
      <c r="DH28" s="423"/>
      <c r="DI28" s="424"/>
    </row>
    <row r="29" spans="1:113" ht="18.75" customHeight="1" x14ac:dyDescent="0.2">
      <c r="A29" s="164"/>
      <c r="B29" s="404"/>
      <c r="C29" s="405"/>
      <c r="D29" s="406"/>
      <c r="E29" s="381" t="s">
        <v>186</v>
      </c>
      <c r="F29" s="382"/>
      <c r="G29" s="382"/>
      <c r="H29" s="382"/>
      <c r="I29" s="382"/>
      <c r="J29" s="382"/>
      <c r="K29" s="383"/>
      <c r="L29" s="378">
        <v>81</v>
      </c>
      <c r="M29" s="379"/>
      <c r="N29" s="379"/>
      <c r="O29" s="379"/>
      <c r="P29" s="380"/>
      <c r="Q29" s="378">
        <v>7740</v>
      </c>
      <c r="R29" s="379"/>
      <c r="S29" s="379"/>
      <c r="T29" s="379"/>
      <c r="U29" s="379"/>
      <c r="V29" s="380"/>
      <c r="W29" s="469"/>
      <c r="X29" s="470"/>
      <c r="Y29" s="471"/>
      <c r="Z29" s="381" t="s">
        <v>187</v>
      </c>
      <c r="AA29" s="382"/>
      <c r="AB29" s="382"/>
      <c r="AC29" s="382"/>
      <c r="AD29" s="382"/>
      <c r="AE29" s="382"/>
      <c r="AF29" s="382"/>
      <c r="AG29" s="383"/>
      <c r="AH29" s="378">
        <v>33923</v>
      </c>
      <c r="AI29" s="379"/>
      <c r="AJ29" s="379"/>
      <c r="AK29" s="379"/>
      <c r="AL29" s="380"/>
      <c r="AM29" s="378">
        <v>105511142</v>
      </c>
      <c r="AN29" s="379"/>
      <c r="AO29" s="379"/>
      <c r="AP29" s="379"/>
      <c r="AQ29" s="379"/>
      <c r="AR29" s="380"/>
      <c r="AS29" s="378">
        <v>3110</v>
      </c>
      <c r="AT29" s="379"/>
      <c r="AU29" s="379"/>
      <c r="AV29" s="379"/>
      <c r="AW29" s="379"/>
      <c r="AX29" s="438"/>
      <c r="AY29" s="445"/>
      <c r="AZ29" s="446"/>
      <c r="BA29" s="446"/>
      <c r="BB29" s="447"/>
      <c r="BC29" s="439" t="s">
        <v>188</v>
      </c>
      <c r="BD29" s="440"/>
      <c r="BE29" s="440"/>
      <c r="BF29" s="440"/>
      <c r="BG29" s="440"/>
      <c r="BH29" s="440"/>
      <c r="BI29" s="440"/>
      <c r="BJ29" s="440"/>
      <c r="BK29" s="440"/>
      <c r="BL29" s="440"/>
      <c r="BM29" s="441"/>
      <c r="BN29" s="425" t="s">
        <v>129</v>
      </c>
      <c r="BO29" s="426"/>
      <c r="BP29" s="426"/>
      <c r="BQ29" s="426"/>
      <c r="BR29" s="426"/>
      <c r="BS29" s="426"/>
      <c r="BT29" s="426"/>
      <c r="BU29" s="427"/>
      <c r="BV29" s="425" t="s">
        <v>189</v>
      </c>
      <c r="BW29" s="426"/>
      <c r="BX29" s="426"/>
      <c r="BY29" s="426"/>
      <c r="BZ29" s="426"/>
      <c r="CA29" s="426"/>
      <c r="CB29" s="426"/>
      <c r="CC29" s="427"/>
      <c r="CD29" s="179"/>
      <c r="CE29" s="457"/>
      <c r="CF29" s="457"/>
      <c r="CG29" s="457"/>
      <c r="CH29" s="457"/>
      <c r="CI29" s="457"/>
      <c r="CJ29" s="457"/>
      <c r="CK29" s="457"/>
      <c r="CL29" s="457"/>
      <c r="CM29" s="457"/>
      <c r="CN29" s="457"/>
      <c r="CO29" s="457"/>
      <c r="CP29" s="457"/>
      <c r="CQ29" s="457"/>
      <c r="CR29" s="457"/>
      <c r="CS29" s="458"/>
      <c r="CT29" s="422"/>
      <c r="CU29" s="423"/>
      <c r="CV29" s="423"/>
      <c r="CW29" s="423"/>
      <c r="CX29" s="423"/>
      <c r="CY29" s="423"/>
      <c r="CZ29" s="423"/>
      <c r="DA29" s="424"/>
      <c r="DB29" s="422"/>
      <c r="DC29" s="423"/>
      <c r="DD29" s="423"/>
      <c r="DE29" s="423"/>
      <c r="DF29" s="423"/>
      <c r="DG29" s="423"/>
      <c r="DH29" s="423"/>
      <c r="DI29" s="424"/>
    </row>
    <row r="30" spans="1:113" ht="18.75" customHeight="1" thickBot="1" x14ac:dyDescent="0.25">
      <c r="A30" s="164"/>
      <c r="B30" s="407"/>
      <c r="C30" s="408"/>
      <c r="D30" s="409"/>
      <c r="E30" s="386"/>
      <c r="F30" s="387"/>
      <c r="G30" s="387"/>
      <c r="H30" s="387"/>
      <c r="I30" s="387"/>
      <c r="J30" s="387"/>
      <c r="K30" s="388"/>
      <c r="L30" s="389"/>
      <c r="M30" s="390"/>
      <c r="N30" s="390"/>
      <c r="O30" s="390"/>
      <c r="P30" s="391"/>
      <c r="Q30" s="389"/>
      <c r="R30" s="390"/>
      <c r="S30" s="390"/>
      <c r="T30" s="390"/>
      <c r="U30" s="390"/>
      <c r="V30" s="391"/>
      <c r="W30" s="392" t="s">
        <v>190</v>
      </c>
      <c r="X30" s="393"/>
      <c r="Y30" s="393"/>
      <c r="Z30" s="393"/>
      <c r="AA30" s="393"/>
      <c r="AB30" s="393"/>
      <c r="AC30" s="393"/>
      <c r="AD30" s="393"/>
      <c r="AE30" s="393"/>
      <c r="AF30" s="393"/>
      <c r="AG30" s="394"/>
      <c r="AH30" s="395">
        <v>96.7</v>
      </c>
      <c r="AI30" s="396"/>
      <c r="AJ30" s="396"/>
      <c r="AK30" s="396"/>
      <c r="AL30" s="396"/>
      <c r="AM30" s="396"/>
      <c r="AN30" s="396"/>
      <c r="AO30" s="396"/>
      <c r="AP30" s="396"/>
      <c r="AQ30" s="396"/>
      <c r="AR30" s="396"/>
      <c r="AS30" s="396"/>
      <c r="AT30" s="396"/>
      <c r="AU30" s="396"/>
      <c r="AV30" s="396"/>
      <c r="AW30" s="396"/>
      <c r="AX30" s="397"/>
      <c r="AY30" s="448"/>
      <c r="AZ30" s="449"/>
      <c r="BA30" s="449"/>
      <c r="BB30" s="450"/>
      <c r="BC30" s="398" t="s">
        <v>50</v>
      </c>
      <c r="BD30" s="399"/>
      <c r="BE30" s="399"/>
      <c r="BF30" s="399"/>
      <c r="BG30" s="399"/>
      <c r="BH30" s="399"/>
      <c r="BI30" s="399"/>
      <c r="BJ30" s="399"/>
      <c r="BK30" s="399"/>
      <c r="BL30" s="399"/>
      <c r="BM30" s="400"/>
      <c r="BN30" s="459">
        <v>64327741</v>
      </c>
      <c r="BO30" s="460"/>
      <c r="BP30" s="460"/>
      <c r="BQ30" s="460"/>
      <c r="BR30" s="460"/>
      <c r="BS30" s="460"/>
      <c r="BT30" s="460"/>
      <c r="BU30" s="461"/>
      <c r="BV30" s="459">
        <v>64904726</v>
      </c>
      <c r="BW30" s="460"/>
      <c r="BX30" s="460"/>
      <c r="BY30" s="460"/>
      <c r="BZ30" s="460"/>
      <c r="CA30" s="460"/>
      <c r="CB30" s="460"/>
      <c r="CC30" s="461"/>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row>
    <row r="31" spans="1:113" ht="13.5" customHeight="1" x14ac:dyDescent="0.2">
      <c r="A31" s="164"/>
      <c r="B31" s="186"/>
      <c r="DI31" s="187"/>
    </row>
    <row r="32" spans="1:113" ht="13.5" customHeight="1" x14ac:dyDescent="0.2">
      <c r="A32" s="164"/>
      <c r="B32" s="188"/>
      <c r="C32" s="384" t="s">
        <v>191</v>
      </c>
      <c r="D32" s="384"/>
      <c r="E32" s="384"/>
      <c r="F32" s="384"/>
      <c r="G32" s="384"/>
      <c r="H32" s="384"/>
      <c r="I32" s="384"/>
      <c r="J32" s="384"/>
      <c r="K32" s="384"/>
      <c r="L32" s="384"/>
      <c r="M32" s="384"/>
      <c r="N32" s="384"/>
      <c r="O32" s="384"/>
      <c r="P32" s="384"/>
      <c r="Q32" s="384"/>
      <c r="R32" s="384"/>
      <c r="S32" s="384"/>
      <c r="U32" s="385" t="s">
        <v>192</v>
      </c>
      <c r="V32" s="385"/>
      <c r="W32" s="385"/>
      <c r="X32" s="385"/>
      <c r="Y32" s="385"/>
      <c r="Z32" s="385"/>
      <c r="AA32" s="385"/>
      <c r="AB32" s="385"/>
      <c r="AC32" s="385"/>
      <c r="AD32" s="385"/>
      <c r="AE32" s="385"/>
      <c r="AF32" s="385"/>
      <c r="AG32" s="385"/>
      <c r="AH32" s="385"/>
      <c r="AI32" s="385"/>
      <c r="AJ32" s="385"/>
      <c r="AK32" s="385"/>
      <c r="AM32" s="385" t="s">
        <v>193</v>
      </c>
      <c r="AN32" s="385"/>
      <c r="AO32" s="385"/>
      <c r="AP32" s="385"/>
      <c r="AQ32" s="385"/>
      <c r="AR32" s="385"/>
      <c r="AS32" s="385"/>
      <c r="AT32" s="385"/>
      <c r="AU32" s="385"/>
      <c r="AV32" s="385"/>
      <c r="AW32" s="385"/>
      <c r="AX32" s="385"/>
      <c r="AY32" s="385"/>
      <c r="AZ32" s="385"/>
      <c r="BA32" s="385"/>
      <c r="BB32" s="385"/>
      <c r="BC32" s="385"/>
      <c r="BE32" s="385" t="s">
        <v>194</v>
      </c>
      <c r="BF32" s="385"/>
      <c r="BG32" s="385"/>
      <c r="BH32" s="385"/>
      <c r="BI32" s="385"/>
      <c r="BJ32" s="385"/>
      <c r="BK32" s="385"/>
      <c r="BL32" s="385"/>
      <c r="BM32" s="385"/>
      <c r="BN32" s="385"/>
      <c r="BO32" s="385"/>
      <c r="BP32" s="385"/>
      <c r="BQ32" s="385"/>
      <c r="BR32" s="385"/>
      <c r="BS32" s="385"/>
      <c r="BT32" s="385"/>
      <c r="BU32" s="385"/>
      <c r="BW32" s="385" t="s">
        <v>195</v>
      </c>
      <c r="BX32" s="385"/>
      <c r="BY32" s="385"/>
      <c r="BZ32" s="385"/>
      <c r="CA32" s="385"/>
      <c r="CB32" s="385"/>
      <c r="CC32" s="385"/>
      <c r="CD32" s="385"/>
      <c r="CE32" s="385"/>
      <c r="CF32" s="385"/>
      <c r="CG32" s="385"/>
      <c r="CH32" s="385"/>
      <c r="CI32" s="385"/>
      <c r="CJ32" s="385"/>
      <c r="CK32" s="385"/>
      <c r="CL32" s="385"/>
      <c r="CM32" s="385"/>
      <c r="CO32" s="385" t="s">
        <v>196</v>
      </c>
      <c r="CP32" s="385"/>
      <c r="CQ32" s="385"/>
      <c r="CR32" s="385"/>
      <c r="CS32" s="385"/>
      <c r="CT32" s="385"/>
      <c r="CU32" s="385"/>
      <c r="CV32" s="385"/>
      <c r="CW32" s="385"/>
      <c r="CX32" s="385"/>
      <c r="CY32" s="385"/>
      <c r="CZ32" s="385"/>
      <c r="DA32" s="385"/>
      <c r="DB32" s="385"/>
      <c r="DC32" s="385"/>
      <c r="DD32" s="385"/>
      <c r="DE32" s="385"/>
      <c r="DI32" s="187"/>
    </row>
    <row r="33" spans="1:113" ht="13.5" customHeight="1" x14ac:dyDescent="0.2">
      <c r="A33" s="164"/>
      <c r="B33" s="188"/>
      <c r="C33" s="377" t="s">
        <v>197</v>
      </c>
      <c r="D33" s="377"/>
      <c r="E33" s="376" t="s">
        <v>198</v>
      </c>
      <c r="F33" s="376"/>
      <c r="G33" s="376"/>
      <c r="H33" s="376"/>
      <c r="I33" s="376"/>
      <c r="J33" s="376"/>
      <c r="K33" s="376"/>
      <c r="L33" s="376"/>
      <c r="M33" s="376"/>
      <c r="N33" s="376"/>
      <c r="O33" s="376"/>
      <c r="P33" s="376"/>
      <c r="Q33" s="376"/>
      <c r="R33" s="376"/>
      <c r="S33" s="376"/>
      <c r="T33" s="189"/>
      <c r="U33" s="377" t="s">
        <v>199</v>
      </c>
      <c r="V33" s="377"/>
      <c r="W33" s="376" t="s">
        <v>198</v>
      </c>
      <c r="X33" s="376"/>
      <c r="Y33" s="376"/>
      <c r="Z33" s="376"/>
      <c r="AA33" s="376"/>
      <c r="AB33" s="376"/>
      <c r="AC33" s="376"/>
      <c r="AD33" s="376"/>
      <c r="AE33" s="376"/>
      <c r="AF33" s="376"/>
      <c r="AG33" s="376"/>
      <c r="AH33" s="376"/>
      <c r="AI33" s="376"/>
      <c r="AJ33" s="376"/>
      <c r="AK33" s="376"/>
      <c r="AL33" s="189"/>
      <c r="AM33" s="377" t="s">
        <v>200</v>
      </c>
      <c r="AN33" s="377"/>
      <c r="AO33" s="376" t="s">
        <v>198</v>
      </c>
      <c r="AP33" s="376"/>
      <c r="AQ33" s="376"/>
      <c r="AR33" s="376"/>
      <c r="AS33" s="376"/>
      <c r="AT33" s="376"/>
      <c r="AU33" s="376"/>
      <c r="AV33" s="376"/>
      <c r="AW33" s="376"/>
      <c r="AX33" s="376"/>
      <c r="AY33" s="376"/>
      <c r="AZ33" s="376"/>
      <c r="BA33" s="376"/>
      <c r="BB33" s="376"/>
      <c r="BC33" s="376"/>
      <c r="BD33" s="190"/>
      <c r="BE33" s="376" t="s">
        <v>201</v>
      </c>
      <c r="BF33" s="376"/>
      <c r="BG33" s="376" t="s">
        <v>202</v>
      </c>
      <c r="BH33" s="376"/>
      <c r="BI33" s="376"/>
      <c r="BJ33" s="376"/>
      <c r="BK33" s="376"/>
      <c r="BL33" s="376"/>
      <c r="BM33" s="376"/>
      <c r="BN33" s="376"/>
      <c r="BO33" s="376"/>
      <c r="BP33" s="376"/>
      <c r="BQ33" s="376"/>
      <c r="BR33" s="376"/>
      <c r="BS33" s="376"/>
      <c r="BT33" s="376"/>
      <c r="BU33" s="376"/>
      <c r="BV33" s="190"/>
      <c r="BW33" s="377" t="s">
        <v>201</v>
      </c>
      <c r="BX33" s="377"/>
      <c r="BY33" s="376" t="s">
        <v>203</v>
      </c>
      <c r="BZ33" s="376"/>
      <c r="CA33" s="376"/>
      <c r="CB33" s="376"/>
      <c r="CC33" s="376"/>
      <c r="CD33" s="376"/>
      <c r="CE33" s="376"/>
      <c r="CF33" s="376"/>
      <c r="CG33" s="376"/>
      <c r="CH33" s="376"/>
      <c r="CI33" s="376"/>
      <c r="CJ33" s="376"/>
      <c r="CK33" s="376"/>
      <c r="CL33" s="376"/>
      <c r="CM33" s="376"/>
      <c r="CN33" s="189"/>
      <c r="CO33" s="377" t="s">
        <v>200</v>
      </c>
      <c r="CP33" s="377"/>
      <c r="CQ33" s="376" t="s">
        <v>204</v>
      </c>
      <c r="CR33" s="376"/>
      <c r="CS33" s="376"/>
      <c r="CT33" s="376"/>
      <c r="CU33" s="376"/>
      <c r="CV33" s="376"/>
      <c r="CW33" s="376"/>
      <c r="CX33" s="376"/>
      <c r="CY33" s="376"/>
      <c r="CZ33" s="376"/>
      <c r="DA33" s="376"/>
      <c r="DB33" s="376"/>
      <c r="DC33" s="376"/>
      <c r="DD33" s="376"/>
      <c r="DE33" s="376"/>
      <c r="DF33" s="189"/>
      <c r="DG33" s="375" t="s">
        <v>205</v>
      </c>
      <c r="DH33" s="375"/>
      <c r="DI33" s="191"/>
    </row>
    <row r="34" spans="1:113" ht="32.25" customHeight="1" x14ac:dyDescent="0.2">
      <c r="A34" s="164"/>
      <c r="B34" s="188"/>
      <c r="C34" s="373">
        <f>IF(E34="","",1)</f>
        <v>1</v>
      </c>
      <c r="D34" s="373"/>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4"/>
      <c r="U34" s="373">
        <f>IF(W34="","",MAX(C34:D43)+1)</f>
        <v>5</v>
      </c>
      <c r="V34" s="373"/>
      <c r="W34" s="374" t="str">
        <f>IF('各会計、関係団体の財政状況及び健全化判断比率'!B28="","",'各会計、関係団体の財政状況及び健全化判断比率'!B28)</f>
        <v>駐車場事業会計</v>
      </c>
      <c r="X34" s="374"/>
      <c r="Y34" s="374"/>
      <c r="Z34" s="374"/>
      <c r="AA34" s="374"/>
      <c r="AB34" s="374"/>
      <c r="AC34" s="374"/>
      <c r="AD34" s="374"/>
      <c r="AE34" s="374"/>
      <c r="AF34" s="374"/>
      <c r="AG34" s="374"/>
      <c r="AH34" s="374"/>
      <c r="AI34" s="374"/>
      <c r="AJ34" s="374"/>
      <c r="AK34" s="374"/>
      <c r="AL34" s="164"/>
      <c r="AM34" s="373">
        <f>IF(AO34="","",MAX(C34:D43,U34:V43)+1)</f>
        <v>9</v>
      </c>
      <c r="AN34" s="373"/>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4"/>
      <c r="BE34" s="373">
        <f>IF(BG34="","",MAX(C34:D43,U34:V43,AM34:AN43)+1)</f>
        <v>14</v>
      </c>
      <c r="BF34" s="373"/>
      <c r="BG34" s="374" t="str">
        <f>IF('各会計、関係団体の財政状況及び健全化判断比率'!B37="","",'各会計、関係団体の財政状況及び健全化判断比率'!B37)</f>
        <v>食肉市場事業会計</v>
      </c>
      <c r="BH34" s="374"/>
      <c r="BI34" s="374"/>
      <c r="BJ34" s="374"/>
      <c r="BK34" s="374"/>
      <c r="BL34" s="374"/>
      <c r="BM34" s="374"/>
      <c r="BN34" s="374"/>
      <c r="BO34" s="374"/>
      <c r="BP34" s="374"/>
      <c r="BQ34" s="374"/>
      <c r="BR34" s="374"/>
      <c r="BS34" s="374"/>
      <c r="BT34" s="374"/>
      <c r="BU34" s="374"/>
      <c r="BV34" s="164"/>
      <c r="BW34" s="373">
        <f>IF(BY34="","",MAX(C34:D43,U34:V43,AM34:AN43,BE34:BF43)+1)</f>
        <v>15</v>
      </c>
      <c r="BX34" s="373"/>
      <c r="BY34" s="374" t="str">
        <f>IF('各会計、関係団体の財政状況及び健全化判断比率'!B68="","",'各会計、関係団体の財政状況及び健全化判断比率'!B68)</f>
        <v>関西広域連合</v>
      </c>
      <c r="BZ34" s="374"/>
      <c r="CA34" s="374"/>
      <c r="CB34" s="374"/>
      <c r="CC34" s="374"/>
      <c r="CD34" s="374"/>
      <c r="CE34" s="374"/>
      <c r="CF34" s="374"/>
      <c r="CG34" s="374"/>
      <c r="CH34" s="374"/>
      <c r="CI34" s="374"/>
      <c r="CJ34" s="374"/>
      <c r="CK34" s="374"/>
      <c r="CL34" s="374"/>
      <c r="CM34" s="374"/>
      <c r="CN34" s="164"/>
      <c r="CO34" s="373">
        <f>IF(CQ34="","",MAX(C34:D43,U34:V43,AM34:AN43,BE34:BF43,BW34:BX43)+1)</f>
        <v>22</v>
      </c>
      <c r="CP34" s="373"/>
      <c r="CQ34" s="374" t="str">
        <f>IF('各会計、関係団体の財政状況及び健全化判断比率'!BS7="","",'各会計、関係団体の財政状況及び健全化判断比率'!BS7)</f>
        <v>大阪市高速電気軌道（株）</v>
      </c>
      <c r="CR34" s="374"/>
      <c r="CS34" s="374"/>
      <c r="CT34" s="374"/>
      <c r="CU34" s="374"/>
      <c r="CV34" s="374"/>
      <c r="CW34" s="374"/>
      <c r="CX34" s="374"/>
      <c r="CY34" s="374"/>
      <c r="CZ34" s="374"/>
      <c r="DA34" s="374"/>
      <c r="DB34" s="374"/>
      <c r="DC34" s="374"/>
      <c r="DD34" s="374"/>
      <c r="DE34" s="374"/>
      <c r="DG34" s="371" t="str">
        <f>IF('各会計、関係団体の財政状況及び健全化判断比率'!BR7="","",'各会計、関係団体の財政状況及び健全化判断比率'!BR7)</f>
        <v/>
      </c>
      <c r="DH34" s="371"/>
      <c r="DI34" s="191"/>
    </row>
    <row r="35" spans="1:113" ht="32.25" customHeight="1" x14ac:dyDescent="0.2">
      <c r="A35" s="164"/>
      <c r="B35" s="188"/>
      <c r="C35" s="373">
        <f>IF(E35="","",C34+1)</f>
        <v>2</v>
      </c>
      <c r="D35" s="373"/>
      <c r="E35" s="374" t="str">
        <f>IF('各会計、関係団体の財政状況及び健全化判断比率'!B8="","",'各会計、関係団体の財政状況及び健全化判断比率'!B8)</f>
        <v>母子父子寡婦福祉貸付資金会計</v>
      </c>
      <c r="F35" s="374"/>
      <c r="G35" s="374"/>
      <c r="H35" s="374"/>
      <c r="I35" s="374"/>
      <c r="J35" s="374"/>
      <c r="K35" s="374"/>
      <c r="L35" s="374"/>
      <c r="M35" s="374"/>
      <c r="N35" s="374"/>
      <c r="O35" s="374"/>
      <c r="P35" s="374"/>
      <c r="Q35" s="374"/>
      <c r="R35" s="374"/>
      <c r="S35" s="374"/>
      <c r="T35" s="164"/>
      <c r="U35" s="373">
        <f>IF(W35="","",U34+1)</f>
        <v>6</v>
      </c>
      <c r="V35" s="373"/>
      <c r="W35" s="374" t="str">
        <f>IF('各会計、関係団体の財政状況及び健全化判断比率'!B29="","",'各会計、関係団体の財政状況及び健全化判断比率'!B29)</f>
        <v>国民健康保険事業会計</v>
      </c>
      <c r="X35" s="374"/>
      <c r="Y35" s="374"/>
      <c r="Z35" s="374"/>
      <c r="AA35" s="374"/>
      <c r="AB35" s="374"/>
      <c r="AC35" s="374"/>
      <c r="AD35" s="374"/>
      <c r="AE35" s="374"/>
      <c r="AF35" s="374"/>
      <c r="AG35" s="374"/>
      <c r="AH35" s="374"/>
      <c r="AI35" s="374"/>
      <c r="AJ35" s="374"/>
      <c r="AK35" s="374"/>
      <c r="AL35" s="164"/>
      <c r="AM35" s="373">
        <f t="shared" ref="AM35:AM43" si="0">IF(AO35="","",AM34+1)</f>
        <v>10</v>
      </c>
      <c r="AN35" s="373"/>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4"/>
      <c r="BE35" s="373" t="str">
        <f t="shared" ref="BE35:BE43" si="1">IF(BG35="","",BE34+1)</f>
        <v/>
      </c>
      <c r="BF35" s="373"/>
      <c r="BG35" s="374"/>
      <c r="BH35" s="374"/>
      <c r="BI35" s="374"/>
      <c r="BJ35" s="374"/>
      <c r="BK35" s="374"/>
      <c r="BL35" s="374"/>
      <c r="BM35" s="374"/>
      <c r="BN35" s="374"/>
      <c r="BO35" s="374"/>
      <c r="BP35" s="374"/>
      <c r="BQ35" s="374"/>
      <c r="BR35" s="374"/>
      <c r="BS35" s="374"/>
      <c r="BT35" s="374"/>
      <c r="BU35" s="374"/>
      <c r="BV35" s="164"/>
      <c r="BW35" s="373">
        <f t="shared" ref="BW35:BW43" si="2">IF(BY35="","",BW34+1)</f>
        <v>16</v>
      </c>
      <c r="BX35" s="373"/>
      <c r="BY35" s="374" t="str">
        <f>IF('各会計、関係団体の財政状況及び健全化判断比率'!B69="","",'各会計、関係団体の財政状況及び健全化判断比率'!B69)</f>
        <v>大阪府後期高齢者医療広域連合（一般会計）</v>
      </c>
      <c r="BZ35" s="374"/>
      <c r="CA35" s="374"/>
      <c r="CB35" s="374"/>
      <c r="CC35" s="374"/>
      <c r="CD35" s="374"/>
      <c r="CE35" s="374"/>
      <c r="CF35" s="374"/>
      <c r="CG35" s="374"/>
      <c r="CH35" s="374"/>
      <c r="CI35" s="374"/>
      <c r="CJ35" s="374"/>
      <c r="CK35" s="374"/>
      <c r="CL35" s="374"/>
      <c r="CM35" s="374"/>
      <c r="CN35" s="164"/>
      <c r="CO35" s="373">
        <f t="shared" ref="CO35:CO43" si="3">IF(CQ35="","",CO34+1)</f>
        <v>23</v>
      </c>
      <c r="CP35" s="373"/>
      <c r="CQ35" s="374" t="str">
        <f>IF('各会計、関係団体の財政状況及び健全化判断比率'!BS8="","",'各会計、関係団体の財政状況及び健全化判断比率'!BS8)</f>
        <v>（株）大阪メトロサービス</v>
      </c>
      <c r="CR35" s="374"/>
      <c r="CS35" s="374"/>
      <c r="CT35" s="374"/>
      <c r="CU35" s="374"/>
      <c r="CV35" s="374"/>
      <c r="CW35" s="374"/>
      <c r="CX35" s="374"/>
      <c r="CY35" s="374"/>
      <c r="CZ35" s="374"/>
      <c r="DA35" s="374"/>
      <c r="DB35" s="374"/>
      <c r="DC35" s="374"/>
      <c r="DD35" s="374"/>
      <c r="DE35" s="374"/>
      <c r="DG35" s="371" t="str">
        <f>IF('各会計、関係団体の財政状況及び健全化判断比率'!BR8="","",'各会計、関係団体の財政状況及び健全化判断比率'!BR8)</f>
        <v/>
      </c>
      <c r="DH35" s="371"/>
      <c r="DI35" s="191"/>
    </row>
    <row r="36" spans="1:113" ht="32.25" customHeight="1" x14ac:dyDescent="0.2">
      <c r="A36" s="164"/>
      <c r="B36" s="188"/>
      <c r="C36" s="373">
        <f>IF(E36="","",C35+1)</f>
        <v>3</v>
      </c>
      <c r="D36" s="373"/>
      <c r="E36" s="374" t="str">
        <f>IF('各会計、関係団体の財政状況及び健全化判断比率'!B9="","",'各会計、関係団体の財政状況及び健全化判断比率'!B9)</f>
        <v>心身障害者扶養共済事業会計</v>
      </c>
      <c r="F36" s="374"/>
      <c r="G36" s="374"/>
      <c r="H36" s="374"/>
      <c r="I36" s="374"/>
      <c r="J36" s="374"/>
      <c r="K36" s="374"/>
      <c r="L36" s="374"/>
      <c r="M36" s="374"/>
      <c r="N36" s="374"/>
      <c r="O36" s="374"/>
      <c r="P36" s="374"/>
      <c r="Q36" s="374"/>
      <c r="R36" s="374"/>
      <c r="S36" s="374"/>
      <c r="T36" s="164"/>
      <c r="U36" s="373">
        <f t="shared" ref="U36:U43" si="4">IF(W36="","",U35+1)</f>
        <v>7</v>
      </c>
      <c r="V36" s="373"/>
      <c r="W36" s="374" t="str">
        <f>IF('各会計、関係団体の財政状況及び健全化判断比率'!B30="","",'各会計、関係団体の財政状況及び健全化判断比率'!B30)</f>
        <v>介護保険事業会計</v>
      </c>
      <c r="X36" s="374"/>
      <c r="Y36" s="374"/>
      <c r="Z36" s="374"/>
      <c r="AA36" s="374"/>
      <c r="AB36" s="374"/>
      <c r="AC36" s="374"/>
      <c r="AD36" s="374"/>
      <c r="AE36" s="374"/>
      <c r="AF36" s="374"/>
      <c r="AG36" s="374"/>
      <c r="AH36" s="374"/>
      <c r="AI36" s="374"/>
      <c r="AJ36" s="374"/>
      <c r="AK36" s="374"/>
      <c r="AL36" s="164"/>
      <c r="AM36" s="373">
        <f t="shared" si="0"/>
        <v>11</v>
      </c>
      <c r="AN36" s="373"/>
      <c r="AO36" s="374" t="str">
        <f>IF('各会計、関係団体の財政状況及び健全化判断比率'!B34="","",'各会計、関係団体の財政状況及び健全化判断比率'!B34)</f>
        <v>中央卸売市場事業会計</v>
      </c>
      <c r="AP36" s="374"/>
      <c r="AQ36" s="374"/>
      <c r="AR36" s="374"/>
      <c r="AS36" s="374"/>
      <c r="AT36" s="374"/>
      <c r="AU36" s="374"/>
      <c r="AV36" s="374"/>
      <c r="AW36" s="374"/>
      <c r="AX36" s="374"/>
      <c r="AY36" s="374"/>
      <c r="AZ36" s="374"/>
      <c r="BA36" s="374"/>
      <c r="BB36" s="374"/>
      <c r="BC36" s="374"/>
      <c r="BD36" s="164"/>
      <c r="BE36" s="373" t="str">
        <f t="shared" si="1"/>
        <v/>
      </c>
      <c r="BF36" s="373"/>
      <c r="BG36" s="374"/>
      <c r="BH36" s="374"/>
      <c r="BI36" s="374"/>
      <c r="BJ36" s="374"/>
      <c r="BK36" s="374"/>
      <c r="BL36" s="374"/>
      <c r="BM36" s="374"/>
      <c r="BN36" s="374"/>
      <c r="BO36" s="374"/>
      <c r="BP36" s="374"/>
      <c r="BQ36" s="374"/>
      <c r="BR36" s="374"/>
      <c r="BS36" s="374"/>
      <c r="BT36" s="374"/>
      <c r="BU36" s="374"/>
      <c r="BV36" s="164"/>
      <c r="BW36" s="373">
        <f t="shared" si="2"/>
        <v>17</v>
      </c>
      <c r="BX36" s="373"/>
      <c r="BY36" s="374" t="str">
        <f>IF('各会計、関係団体の財政状況及び健全化判断比率'!B70="","",'各会計、関係団体の財政状況及び健全化判断比率'!B70)</f>
        <v>大阪府後期高齢者医療広域連合（後期高齢者医療特別会計）</v>
      </c>
      <c r="BZ36" s="374"/>
      <c r="CA36" s="374"/>
      <c r="CB36" s="374"/>
      <c r="CC36" s="374"/>
      <c r="CD36" s="374"/>
      <c r="CE36" s="374"/>
      <c r="CF36" s="374"/>
      <c r="CG36" s="374"/>
      <c r="CH36" s="374"/>
      <c r="CI36" s="374"/>
      <c r="CJ36" s="374"/>
      <c r="CK36" s="374"/>
      <c r="CL36" s="374"/>
      <c r="CM36" s="374"/>
      <c r="CN36" s="164"/>
      <c r="CO36" s="373">
        <f t="shared" si="3"/>
        <v>24</v>
      </c>
      <c r="CP36" s="373"/>
      <c r="CQ36" s="374" t="str">
        <f>IF('各会計、関係団体の財政状況及び健全化判断比率'!BS9="","",'各会計、関係団体の財政状況及び健全化判断比率'!BS9)</f>
        <v>大阪地下街（株）</v>
      </c>
      <c r="CR36" s="374"/>
      <c r="CS36" s="374"/>
      <c r="CT36" s="374"/>
      <c r="CU36" s="374"/>
      <c r="CV36" s="374"/>
      <c r="CW36" s="374"/>
      <c r="CX36" s="374"/>
      <c r="CY36" s="374"/>
      <c r="CZ36" s="374"/>
      <c r="DA36" s="374"/>
      <c r="DB36" s="374"/>
      <c r="DC36" s="374"/>
      <c r="DD36" s="374"/>
      <c r="DE36" s="374"/>
      <c r="DG36" s="371" t="str">
        <f>IF('各会計、関係団体の財政状況及び健全化判断比率'!BR9="","",'各会計、関係団体の財政状況及び健全化判断比率'!BR9)</f>
        <v/>
      </c>
      <c r="DH36" s="371"/>
      <c r="DI36" s="191"/>
    </row>
    <row r="37" spans="1:113" ht="32.25" customHeight="1" x14ac:dyDescent="0.2">
      <c r="A37" s="164"/>
      <c r="B37" s="188"/>
      <c r="C37" s="373">
        <f>IF(E37="","",C36+1)</f>
        <v>4</v>
      </c>
      <c r="D37" s="373"/>
      <c r="E37" s="374" t="str">
        <f>IF('各会計、関係団体の財政状況及び健全化判断比率'!B10="","",'各会計、関係団体の財政状況及び健全化判断比率'!B10)</f>
        <v>公債費会計</v>
      </c>
      <c r="F37" s="374"/>
      <c r="G37" s="374"/>
      <c r="H37" s="374"/>
      <c r="I37" s="374"/>
      <c r="J37" s="374"/>
      <c r="K37" s="374"/>
      <c r="L37" s="374"/>
      <c r="M37" s="374"/>
      <c r="N37" s="374"/>
      <c r="O37" s="374"/>
      <c r="P37" s="374"/>
      <c r="Q37" s="374"/>
      <c r="R37" s="374"/>
      <c r="S37" s="374"/>
      <c r="T37" s="164"/>
      <c r="U37" s="373">
        <f t="shared" si="4"/>
        <v>8</v>
      </c>
      <c r="V37" s="373"/>
      <c r="W37" s="374" t="str">
        <f>IF('各会計、関係団体の財政状況及び健全化判断比率'!B31="","",'各会計、関係団体の財政状況及び健全化判断比率'!B31)</f>
        <v>後期高齢者医療事業会計</v>
      </c>
      <c r="X37" s="374"/>
      <c r="Y37" s="374"/>
      <c r="Z37" s="374"/>
      <c r="AA37" s="374"/>
      <c r="AB37" s="374"/>
      <c r="AC37" s="374"/>
      <c r="AD37" s="374"/>
      <c r="AE37" s="374"/>
      <c r="AF37" s="374"/>
      <c r="AG37" s="374"/>
      <c r="AH37" s="374"/>
      <c r="AI37" s="374"/>
      <c r="AJ37" s="374"/>
      <c r="AK37" s="374"/>
      <c r="AL37" s="164"/>
      <c r="AM37" s="373">
        <f t="shared" si="0"/>
        <v>12</v>
      </c>
      <c r="AN37" s="373"/>
      <c r="AO37" s="374" t="str">
        <f>IF('各会計、関係団体の財政状況及び健全化判断比率'!B35="","",'各会計、関係団体の財政状況及び健全化判断比率'!B35)</f>
        <v>下水道事業会計</v>
      </c>
      <c r="AP37" s="374"/>
      <c r="AQ37" s="374"/>
      <c r="AR37" s="374"/>
      <c r="AS37" s="374"/>
      <c r="AT37" s="374"/>
      <c r="AU37" s="374"/>
      <c r="AV37" s="374"/>
      <c r="AW37" s="374"/>
      <c r="AX37" s="374"/>
      <c r="AY37" s="374"/>
      <c r="AZ37" s="374"/>
      <c r="BA37" s="374"/>
      <c r="BB37" s="374"/>
      <c r="BC37" s="374"/>
      <c r="BD37" s="164"/>
      <c r="BE37" s="373" t="str">
        <f t="shared" si="1"/>
        <v/>
      </c>
      <c r="BF37" s="373"/>
      <c r="BG37" s="374"/>
      <c r="BH37" s="374"/>
      <c r="BI37" s="374"/>
      <c r="BJ37" s="374"/>
      <c r="BK37" s="374"/>
      <c r="BL37" s="374"/>
      <c r="BM37" s="374"/>
      <c r="BN37" s="374"/>
      <c r="BO37" s="374"/>
      <c r="BP37" s="374"/>
      <c r="BQ37" s="374"/>
      <c r="BR37" s="374"/>
      <c r="BS37" s="374"/>
      <c r="BT37" s="374"/>
      <c r="BU37" s="374"/>
      <c r="BV37" s="164"/>
      <c r="BW37" s="373">
        <f t="shared" si="2"/>
        <v>18</v>
      </c>
      <c r="BX37" s="373"/>
      <c r="BY37" s="374" t="str">
        <f>IF('各会計、関係団体の財政状況及び健全化判断比率'!B71="","",'各会計、関係団体の財政状況及び健全化判断比率'!B71)</f>
        <v xml:space="preserve">淀川左岸水防事務組合  </v>
      </c>
      <c r="BZ37" s="374"/>
      <c r="CA37" s="374"/>
      <c r="CB37" s="374"/>
      <c r="CC37" s="374"/>
      <c r="CD37" s="374"/>
      <c r="CE37" s="374"/>
      <c r="CF37" s="374"/>
      <c r="CG37" s="374"/>
      <c r="CH37" s="374"/>
      <c r="CI37" s="374"/>
      <c r="CJ37" s="374"/>
      <c r="CK37" s="374"/>
      <c r="CL37" s="374"/>
      <c r="CM37" s="374"/>
      <c r="CN37" s="164"/>
      <c r="CO37" s="373">
        <f t="shared" si="3"/>
        <v>25</v>
      </c>
      <c r="CP37" s="373"/>
      <c r="CQ37" s="374" t="str">
        <f>IF('各会計、関係団体の財政状況及び健全化判断比率'!BS10="","",'各会計、関係団体の財政状況及び健全化判断比率'!BS10)</f>
        <v>（株）大阪メトロアドエラ</v>
      </c>
      <c r="CR37" s="374"/>
      <c r="CS37" s="374"/>
      <c r="CT37" s="374"/>
      <c r="CU37" s="374"/>
      <c r="CV37" s="374"/>
      <c r="CW37" s="374"/>
      <c r="CX37" s="374"/>
      <c r="CY37" s="374"/>
      <c r="CZ37" s="374"/>
      <c r="DA37" s="374"/>
      <c r="DB37" s="374"/>
      <c r="DC37" s="374"/>
      <c r="DD37" s="374"/>
      <c r="DE37" s="374"/>
      <c r="DG37" s="371" t="str">
        <f>IF('各会計、関係団体の財政状況及び健全化判断比率'!BR10="","",'各会計、関係団体の財政状況及び健全化判断比率'!BR10)</f>
        <v/>
      </c>
      <c r="DH37" s="371"/>
      <c r="DI37" s="191"/>
    </row>
    <row r="38" spans="1:113" ht="32.25" customHeight="1" x14ac:dyDescent="0.2">
      <c r="A38" s="164"/>
      <c r="B38" s="188"/>
      <c r="C38" s="373" t="str">
        <f t="shared" ref="C38:C43" si="5">IF(E38="","",C37+1)</f>
        <v/>
      </c>
      <c r="D38" s="373"/>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4"/>
      <c r="U38" s="373" t="str">
        <f t="shared" si="4"/>
        <v/>
      </c>
      <c r="V38" s="373"/>
      <c r="W38" s="374"/>
      <c r="X38" s="374"/>
      <c r="Y38" s="374"/>
      <c r="Z38" s="374"/>
      <c r="AA38" s="374"/>
      <c r="AB38" s="374"/>
      <c r="AC38" s="374"/>
      <c r="AD38" s="374"/>
      <c r="AE38" s="374"/>
      <c r="AF38" s="374"/>
      <c r="AG38" s="374"/>
      <c r="AH38" s="374"/>
      <c r="AI38" s="374"/>
      <c r="AJ38" s="374"/>
      <c r="AK38" s="374"/>
      <c r="AL38" s="164"/>
      <c r="AM38" s="373">
        <f t="shared" si="0"/>
        <v>13</v>
      </c>
      <c r="AN38" s="373"/>
      <c r="AO38" s="374" t="str">
        <f>IF('各会計、関係団体の財政状況及び健全化判断比率'!B36="","",'各会計、関係団体の財政状況及び健全化判断比率'!B36)</f>
        <v>港営事業会計</v>
      </c>
      <c r="AP38" s="374"/>
      <c r="AQ38" s="374"/>
      <c r="AR38" s="374"/>
      <c r="AS38" s="374"/>
      <c r="AT38" s="374"/>
      <c r="AU38" s="374"/>
      <c r="AV38" s="374"/>
      <c r="AW38" s="374"/>
      <c r="AX38" s="374"/>
      <c r="AY38" s="374"/>
      <c r="AZ38" s="374"/>
      <c r="BA38" s="374"/>
      <c r="BB38" s="374"/>
      <c r="BC38" s="374"/>
      <c r="BD38" s="164"/>
      <c r="BE38" s="373" t="str">
        <f t="shared" si="1"/>
        <v/>
      </c>
      <c r="BF38" s="373"/>
      <c r="BG38" s="374"/>
      <c r="BH38" s="374"/>
      <c r="BI38" s="374"/>
      <c r="BJ38" s="374"/>
      <c r="BK38" s="374"/>
      <c r="BL38" s="374"/>
      <c r="BM38" s="374"/>
      <c r="BN38" s="374"/>
      <c r="BO38" s="374"/>
      <c r="BP38" s="374"/>
      <c r="BQ38" s="374"/>
      <c r="BR38" s="374"/>
      <c r="BS38" s="374"/>
      <c r="BT38" s="374"/>
      <c r="BU38" s="374"/>
      <c r="BV38" s="164"/>
      <c r="BW38" s="373">
        <f t="shared" si="2"/>
        <v>19</v>
      </c>
      <c r="BX38" s="373"/>
      <c r="BY38" s="374" t="str">
        <f>IF('各会計、関係団体の財政状況及び健全化判断比率'!B72="","",'各会計、関係団体の財政状況及び健全化判断比率'!B72)</f>
        <v>淀川右岸水防事務組合</v>
      </c>
      <c r="BZ38" s="374"/>
      <c r="CA38" s="374"/>
      <c r="CB38" s="374"/>
      <c r="CC38" s="374"/>
      <c r="CD38" s="374"/>
      <c r="CE38" s="374"/>
      <c r="CF38" s="374"/>
      <c r="CG38" s="374"/>
      <c r="CH38" s="374"/>
      <c r="CI38" s="374"/>
      <c r="CJ38" s="374"/>
      <c r="CK38" s="374"/>
      <c r="CL38" s="374"/>
      <c r="CM38" s="374"/>
      <c r="CN38" s="164"/>
      <c r="CO38" s="373">
        <f t="shared" si="3"/>
        <v>26</v>
      </c>
      <c r="CP38" s="373"/>
      <c r="CQ38" s="374" t="str">
        <f>IF('各会計、関係団体の財政状況及び健全化判断比率'!BS11="","",'各会計、関係団体の財政状況及び健全化判断比率'!BS11)</f>
        <v>ＴＵＣＫＮＡＬ（株）</v>
      </c>
      <c r="CR38" s="374"/>
      <c r="CS38" s="374"/>
      <c r="CT38" s="374"/>
      <c r="CU38" s="374"/>
      <c r="CV38" s="374"/>
      <c r="CW38" s="374"/>
      <c r="CX38" s="374"/>
      <c r="CY38" s="374"/>
      <c r="CZ38" s="374"/>
      <c r="DA38" s="374"/>
      <c r="DB38" s="374"/>
      <c r="DC38" s="374"/>
      <c r="DD38" s="374"/>
      <c r="DE38" s="374"/>
      <c r="DG38" s="371" t="str">
        <f>IF('各会計、関係団体の財政状況及び健全化判断比率'!BR11="","",'各会計、関係団体の財政状況及び健全化判断比率'!BR11)</f>
        <v/>
      </c>
      <c r="DH38" s="371"/>
      <c r="DI38" s="191"/>
    </row>
    <row r="39" spans="1:113" ht="32.25" customHeight="1" x14ac:dyDescent="0.2">
      <c r="A39" s="164"/>
      <c r="B39" s="188"/>
      <c r="C39" s="373" t="str">
        <f t="shared" si="5"/>
        <v/>
      </c>
      <c r="D39" s="373"/>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4"/>
      <c r="U39" s="373" t="str">
        <f t="shared" si="4"/>
        <v/>
      </c>
      <c r="V39" s="373"/>
      <c r="W39" s="374"/>
      <c r="X39" s="374"/>
      <c r="Y39" s="374"/>
      <c r="Z39" s="374"/>
      <c r="AA39" s="374"/>
      <c r="AB39" s="374"/>
      <c r="AC39" s="374"/>
      <c r="AD39" s="374"/>
      <c r="AE39" s="374"/>
      <c r="AF39" s="374"/>
      <c r="AG39" s="374"/>
      <c r="AH39" s="374"/>
      <c r="AI39" s="374"/>
      <c r="AJ39" s="374"/>
      <c r="AK39" s="374"/>
      <c r="AL39" s="164"/>
      <c r="AM39" s="373" t="str">
        <f t="shared" si="0"/>
        <v/>
      </c>
      <c r="AN39" s="373"/>
      <c r="AO39" s="374"/>
      <c r="AP39" s="374"/>
      <c r="AQ39" s="374"/>
      <c r="AR39" s="374"/>
      <c r="AS39" s="374"/>
      <c r="AT39" s="374"/>
      <c r="AU39" s="374"/>
      <c r="AV39" s="374"/>
      <c r="AW39" s="374"/>
      <c r="AX39" s="374"/>
      <c r="AY39" s="374"/>
      <c r="AZ39" s="374"/>
      <c r="BA39" s="374"/>
      <c r="BB39" s="374"/>
      <c r="BC39" s="374"/>
      <c r="BD39" s="164"/>
      <c r="BE39" s="373" t="str">
        <f t="shared" si="1"/>
        <v/>
      </c>
      <c r="BF39" s="373"/>
      <c r="BG39" s="374"/>
      <c r="BH39" s="374"/>
      <c r="BI39" s="374"/>
      <c r="BJ39" s="374"/>
      <c r="BK39" s="374"/>
      <c r="BL39" s="374"/>
      <c r="BM39" s="374"/>
      <c r="BN39" s="374"/>
      <c r="BO39" s="374"/>
      <c r="BP39" s="374"/>
      <c r="BQ39" s="374"/>
      <c r="BR39" s="374"/>
      <c r="BS39" s="374"/>
      <c r="BT39" s="374"/>
      <c r="BU39" s="374"/>
      <c r="BV39" s="164"/>
      <c r="BW39" s="373">
        <f t="shared" si="2"/>
        <v>20</v>
      </c>
      <c r="BX39" s="373"/>
      <c r="BY39" s="374" t="str">
        <f>IF('各会計、関係団体の財政状況及び健全化判断比率'!B73="","",'各会計、関係団体の財政状況及び健全化判断比率'!B73)</f>
        <v>大和川右岸水防事務組合</v>
      </c>
      <c r="BZ39" s="374"/>
      <c r="CA39" s="374"/>
      <c r="CB39" s="374"/>
      <c r="CC39" s="374"/>
      <c r="CD39" s="374"/>
      <c r="CE39" s="374"/>
      <c r="CF39" s="374"/>
      <c r="CG39" s="374"/>
      <c r="CH39" s="374"/>
      <c r="CI39" s="374"/>
      <c r="CJ39" s="374"/>
      <c r="CK39" s="374"/>
      <c r="CL39" s="374"/>
      <c r="CM39" s="374"/>
      <c r="CN39" s="164"/>
      <c r="CO39" s="373">
        <f t="shared" si="3"/>
        <v>27</v>
      </c>
      <c r="CP39" s="373"/>
      <c r="CQ39" s="374" t="str">
        <f>IF('各会計、関係団体の財政状況及び健全化判断比率'!BS12="","",'各会計、関係団体の財政状況及び健全化判断比率'!BS12)</f>
        <v>大阪シティバス（株）</v>
      </c>
      <c r="CR39" s="374"/>
      <c r="CS39" s="374"/>
      <c r="CT39" s="374"/>
      <c r="CU39" s="374"/>
      <c r="CV39" s="374"/>
      <c r="CW39" s="374"/>
      <c r="CX39" s="374"/>
      <c r="CY39" s="374"/>
      <c r="CZ39" s="374"/>
      <c r="DA39" s="374"/>
      <c r="DB39" s="374"/>
      <c r="DC39" s="374"/>
      <c r="DD39" s="374"/>
      <c r="DE39" s="374"/>
      <c r="DG39" s="371" t="str">
        <f>IF('各会計、関係団体の財政状況及び健全化判断比率'!BR12="","",'各会計、関係団体の財政状況及び健全化判断比率'!BR12)</f>
        <v/>
      </c>
      <c r="DH39" s="371"/>
      <c r="DI39" s="191"/>
    </row>
    <row r="40" spans="1:113" ht="32.25" customHeight="1" x14ac:dyDescent="0.2">
      <c r="A40" s="164"/>
      <c r="B40" s="188"/>
      <c r="C40" s="373" t="str">
        <f t="shared" si="5"/>
        <v/>
      </c>
      <c r="D40" s="373"/>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4"/>
      <c r="U40" s="373" t="str">
        <f t="shared" si="4"/>
        <v/>
      </c>
      <c r="V40" s="373"/>
      <c r="W40" s="374"/>
      <c r="X40" s="374"/>
      <c r="Y40" s="374"/>
      <c r="Z40" s="374"/>
      <c r="AA40" s="374"/>
      <c r="AB40" s="374"/>
      <c r="AC40" s="374"/>
      <c r="AD40" s="374"/>
      <c r="AE40" s="374"/>
      <c r="AF40" s="374"/>
      <c r="AG40" s="374"/>
      <c r="AH40" s="374"/>
      <c r="AI40" s="374"/>
      <c r="AJ40" s="374"/>
      <c r="AK40" s="374"/>
      <c r="AL40" s="164"/>
      <c r="AM40" s="373" t="str">
        <f t="shared" si="0"/>
        <v/>
      </c>
      <c r="AN40" s="373"/>
      <c r="AO40" s="374"/>
      <c r="AP40" s="374"/>
      <c r="AQ40" s="374"/>
      <c r="AR40" s="374"/>
      <c r="AS40" s="374"/>
      <c r="AT40" s="374"/>
      <c r="AU40" s="374"/>
      <c r="AV40" s="374"/>
      <c r="AW40" s="374"/>
      <c r="AX40" s="374"/>
      <c r="AY40" s="374"/>
      <c r="AZ40" s="374"/>
      <c r="BA40" s="374"/>
      <c r="BB40" s="374"/>
      <c r="BC40" s="374"/>
      <c r="BD40" s="164"/>
      <c r="BE40" s="373" t="str">
        <f t="shared" si="1"/>
        <v/>
      </c>
      <c r="BF40" s="373"/>
      <c r="BG40" s="374"/>
      <c r="BH40" s="374"/>
      <c r="BI40" s="374"/>
      <c r="BJ40" s="374"/>
      <c r="BK40" s="374"/>
      <c r="BL40" s="374"/>
      <c r="BM40" s="374"/>
      <c r="BN40" s="374"/>
      <c r="BO40" s="374"/>
      <c r="BP40" s="374"/>
      <c r="BQ40" s="374"/>
      <c r="BR40" s="374"/>
      <c r="BS40" s="374"/>
      <c r="BT40" s="374"/>
      <c r="BU40" s="374"/>
      <c r="BV40" s="164"/>
      <c r="BW40" s="373">
        <f t="shared" si="2"/>
        <v>21</v>
      </c>
      <c r="BX40" s="373"/>
      <c r="BY40" s="374" t="str">
        <f>IF('各会計、関係団体の財政状況及び健全化判断比率'!B74="","",'各会計、関係団体の財政状況及び健全化判断比率'!B74)</f>
        <v>大阪広域環境施設組合</v>
      </c>
      <c r="BZ40" s="374"/>
      <c r="CA40" s="374"/>
      <c r="CB40" s="374"/>
      <c r="CC40" s="374"/>
      <c r="CD40" s="374"/>
      <c r="CE40" s="374"/>
      <c r="CF40" s="374"/>
      <c r="CG40" s="374"/>
      <c r="CH40" s="374"/>
      <c r="CI40" s="374"/>
      <c r="CJ40" s="374"/>
      <c r="CK40" s="374"/>
      <c r="CL40" s="374"/>
      <c r="CM40" s="374"/>
      <c r="CN40" s="164"/>
      <c r="CO40" s="373">
        <f t="shared" si="3"/>
        <v>28</v>
      </c>
      <c r="CP40" s="373"/>
      <c r="CQ40" s="374" t="str">
        <f>IF('各会計、関係団体の財政状況及び健全化判断比率'!BS13="","",'各会計、関係団体の財政状況及び健全化判断比率'!BS13)</f>
        <v>（公大）大阪</v>
      </c>
      <c r="CR40" s="374"/>
      <c r="CS40" s="374"/>
      <c r="CT40" s="374"/>
      <c r="CU40" s="374"/>
      <c r="CV40" s="374"/>
      <c r="CW40" s="374"/>
      <c r="CX40" s="374"/>
      <c r="CY40" s="374"/>
      <c r="CZ40" s="374"/>
      <c r="DA40" s="374"/>
      <c r="DB40" s="374"/>
      <c r="DC40" s="374"/>
      <c r="DD40" s="374"/>
      <c r="DE40" s="374"/>
      <c r="DG40" s="371" t="str">
        <f>IF('各会計、関係団体の財政状況及び健全化判断比率'!BR13="","",'各会計、関係団体の財政状況及び健全化判断比率'!BR13)</f>
        <v/>
      </c>
      <c r="DH40" s="371"/>
      <c r="DI40" s="191"/>
    </row>
    <row r="41" spans="1:113" ht="32.25" customHeight="1" x14ac:dyDescent="0.2">
      <c r="A41" s="164"/>
      <c r="B41" s="188"/>
      <c r="C41" s="373" t="str">
        <f t="shared" si="5"/>
        <v/>
      </c>
      <c r="D41" s="373"/>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4"/>
      <c r="U41" s="373" t="str">
        <f t="shared" si="4"/>
        <v/>
      </c>
      <c r="V41" s="373"/>
      <c r="W41" s="374"/>
      <c r="X41" s="374"/>
      <c r="Y41" s="374"/>
      <c r="Z41" s="374"/>
      <c r="AA41" s="374"/>
      <c r="AB41" s="374"/>
      <c r="AC41" s="374"/>
      <c r="AD41" s="374"/>
      <c r="AE41" s="374"/>
      <c r="AF41" s="374"/>
      <c r="AG41" s="374"/>
      <c r="AH41" s="374"/>
      <c r="AI41" s="374"/>
      <c r="AJ41" s="374"/>
      <c r="AK41" s="374"/>
      <c r="AL41" s="164"/>
      <c r="AM41" s="373" t="str">
        <f t="shared" si="0"/>
        <v/>
      </c>
      <c r="AN41" s="373"/>
      <c r="AO41" s="374"/>
      <c r="AP41" s="374"/>
      <c r="AQ41" s="374"/>
      <c r="AR41" s="374"/>
      <c r="AS41" s="374"/>
      <c r="AT41" s="374"/>
      <c r="AU41" s="374"/>
      <c r="AV41" s="374"/>
      <c r="AW41" s="374"/>
      <c r="AX41" s="374"/>
      <c r="AY41" s="374"/>
      <c r="AZ41" s="374"/>
      <c r="BA41" s="374"/>
      <c r="BB41" s="374"/>
      <c r="BC41" s="374"/>
      <c r="BD41" s="164"/>
      <c r="BE41" s="373" t="str">
        <f t="shared" si="1"/>
        <v/>
      </c>
      <c r="BF41" s="373"/>
      <c r="BG41" s="374"/>
      <c r="BH41" s="374"/>
      <c r="BI41" s="374"/>
      <c r="BJ41" s="374"/>
      <c r="BK41" s="374"/>
      <c r="BL41" s="374"/>
      <c r="BM41" s="374"/>
      <c r="BN41" s="374"/>
      <c r="BO41" s="374"/>
      <c r="BP41" s="374"/>
      <c r="BQ41" s="374"/>
      <c r="BR41" s="374"/>
      <c r="BS41" s="374"/>
      <c r="BT41" s="374"/>
      <c r="BU41" s="374"/>
      <c r="BV41" s="164"/>
      <c r="BW41" s="373" t="str">
        <f t="shared" si="2"/>
        <v/>
      </c>
      <c r="BX41" s="373"/>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4"/>
      <c r="CO41" s="373">
        <f t="shared" si="3"/>
        <v>29</v>
      </c>
      <c r="CP41" s="373"/>
      <c r="CQ41" s="374" t="str">
        <f>IF('各会計、関係団体の財政状況及び健全化判断比率'!BS14="","",'各会計、関係団体の財政状況及び健全化判断比率'!BS14)</f>
        <v>（地独）大阪市博物館機構</v>
      </c>
      <c r="CR41" s="374"/>
      <c r="CS41" s="374"/>
      <c r="CT41" s="374"/>
      <c r="CU41" s="374"/>
      <c r="CV41" s="374"/>
      <c r="CW41" s="374"/>
      <c r="CX41" s="374"/>
      <c r="CY41" s="374"/>
      <c r="CZ41" s="374"/>
      <c r="DA41" s="374"/>
      <c r="DB41" s="374"/>
      <c r="DC41" s="374"/>
      <c r="DD41" s="374"/>
      <c r="DE41" s="374"/>
      <c r="DG41" s="371" t="str">
        <f>IF('各会計、関係団体の財政状況及び健全化判断比率'!BR14="","",'各会計、関係団体の財政状況及び健全化判断比率'!BR14)</f>
        <v/>
      </c>
      <c r="DH41" s="371"/>
      <c r="DI41" s="191"/>
    </row>
    <row r="42" spans="1:113" ht="32.25" customHeight="1" x14ac:dyDescent="0.2">
      <c r="B42" s="188"/>
      <c r="C42" s="373" t="str">
        <f t="shared" si="5"/>
        <v/>
      </c>
      <c r="D42" s="373"/>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4"/>
      <c r="U42" s="373" t="str">
        <f t="shared" si="4"/>
        <v/>
      </c>
      <c r="V42" s="373"/>
      <c r="W42" s="374"/>
      <c r="X42" s="374"/>
      <c r="Y42" s="374"/>
      <c r="Z42" s="374"/>
      <c r="AA42" s="374"/>
      <c r="AB42" s="374"/>
      <c r="AC42" s="374"/>
      <c r="AD42" s="374"/>
      <c r="AE42" s="374"/>
      <c r="AF42" s="374"/>
      <c r="AG42" s="374"/>
      <c r="AH42" s="374"/>
      <c r="AI42" s="374"/>
      <c r="AJ42" s="374"/>
      <c r="AK42" s="374"/>
      <c r="AL42" s="164"/>
      <c r="AM42" s="373" t="str">
        <f t="shared" si="0"/>
        <v/>
      </c>
      <c r="AN42" s="373"/>
      <c r="AO42" s="374"/>
      <c r="AP42" s="374"/>
      <c r="AQ42" s="374"/>
      <c r="AR42" s="374"/>
      <c r="AS42" s="374"/>
      <c r="AT42" s="374"/>
      <c r="AU42" s="374"/>
      <c r="AV42" s="374"/>
      <c r="AW42" s="374"/>
      <c r="AX42" s="374"/>
      <c r="AY42" s="374"/>
      <c r="AZ42" s="374"/>
      <c r="BA42" s="374"/>
      <c r="BB42" s="374"/>
      <c r="BC42" s="374"/>
      <c r="BD42" s="164"/>
      <c r="BE42" s="373" t="str">
        <f t="shared" si="1"/>
        <v/>
      </c>
      <c r="BF42" s="373"/>
      <c r="BG42" s="374"/>
      <c r="BH42" s="374"/>
      <c r="BI42" s="374"/>
      <c r="BJ42" s="374"/>
      <c r="BK42" s="374"/>
      <c r="BL42" s="374"/>
      <c r="BM42" s="374"/>
      <c r="BN42" s="374"/>
      <c r="BO42" s="374"/>
      <c r="BP42" s="374"/>
      <c r="BQ42" s="374"/>
      <c r="BR42" s="374"/>
      <c r="BS42" s="374"/>
      <c r="BT42" s="374"/>
      <c r="BU42" s="374"/>
      <c r="BV42" s="164"/>
      <c r="BW42" s="373" t="str">
        <f t="shared" si="2"/>
        <v/>
      </c>
      <c r="BX42" s="373"/>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4"/>
      <c r="CO42" s="373">
        <f t="shared" si="3"/>
        <v>30</v>
      </c>
      <c r="CP42" s="373"/>
      <c r="CQ42" s="374" t="str">
        <f>IF('各会計、関係団体の財政状況及び健全化判断比率'!BS15="","",'各会計、関係団体の財政状況及び健全化判断比率'!BS15)</f>
        <v>（地独）大阪産業技術研究所</v>
      </c>
      <c r="CR42" s="374"/>
      <c r="CS42" s="374"/>
      <c r="CT42" s="374"/>
      <c r="CU42" s="374"/>
      <c r="CV42" s="374"/>
      <c r="CW42" s="374"/>
      <c r="CX42" s="374"/>
      <c r="CY42" s="374"/>
      <c r="CZ42" s="374"/>
      <c r="DA42" s="374"/>
      <c r="DB42" s="374"/>
      <c r="DC42" s="374"/>
      <c r="DD42" s="374"/>
      <c r="DE42" s="374"/>
      <c r="DG42" s="371" t="str">
        <f>IF('各会計、関係団体の財政状況及び健全化判断比率'!BR15="","",'各会計、関係団体の財政状況及び健全化判断比率'!BR15)</f>
        <v/>
      </c>
      <c r="DH42" s="371"/>
      <c r="DI42" s="191"/>
    </row>
    <row r="43" spans="1:113" ht="32.25" customHeight="1" x14ac:dyDescent="0.2">
      <c r="B43" s="188"/>
      <c r="C43" s="373" t="str">
        <f t="shared" si="5"/>
        <v/>
      </c>
      <c r="D43" s="373"/>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4"/>
      <c r="U43" s="373" t="str">
        <f t="shared" si="4"/>
        <v/>
      </c>
      <c r="V43" s="373"/>
      <c r="W43" s="374"/>
      <c r="X43" s="374"/>
      <c r="Y43" s="374"/>
      <c r="Z43" s="374"/>
      <c r="AA43" s="374"/>
      <c r="AB43" s="374"/>
      <c r="AC43" s="374"/>
      <c r="AD43" s="374"/>
      <c r="AE43" s="374"/>
      <c r="AF43" s="374"/>
      <c r="AG43" s="374"/>
      <c r="AH43" s="374"/>
      <c r="AI43" s="374"/>
      <c r="AJ43" s="374"/>
      <c r="AK43" s="374"/>
      <c r="AL43" s="164"/>
      <c r="AM43" s="373" t="str">
        <f t="shared" si="0"/>
        <v/>
      </c>
      <c r="AN43" s="373"/>
      <c r="AO43" s="374"/>
      <c r="AP43" s="374"/>
      <c r="AQ43" s="374"/>
      <c r="AR43" s="374"/>
      <c r="AS43" s="374"/>
      <c r="AT43" s="374"/>
      <c r="AU43" s="374"/>
      <c r="AV43" s="374"/>
      <c r="AW43" s="374"/>
      <c r="AX43" s="374"/>
      <c r="AY43" s="374"/>
      <c r="AZ43" s="374"/>
      <c r="BA43" s="374"/>
      <c r="BB43" s="374"/>
      <c r="BC43" s="374"/>
      <c r="BD43" s="164"/>
      <c r="BE43" s="373" t="str">
        <f t="shared" si="1"/>
        <v/>
      </c>
      <c r="BF43" s="373"/>
      <c r="BG43" s="374"/>
      <c r="BH43" s="374"/>
      <c r="BI43" s="374"/>
      <c r="BJ43" s="374"/>
      <c r="BK43" s="374"/>
      <c r="BL43" s="374"/>
      <c r="BM43" s="374"/>
      <c r="BN43" s="374"/>
      <c r="BO43" s="374"/>
      <c r="BP43" s="374"/>
      <c r="BQ43" s="374"/>
      <c r="BR43" s="374"/>
      <c r="BS43" s="374"/>
      <c r="BT43" s="374"/>
      <c r="BU43" s="374"/>
      <c r="BV43" s="164"/>
      <c r="BW43" s="373" t="str">
        <f t="shared" si="2"/>
        <v/>
      </c>
      <c r="BX43" s="373"/>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4"/>
      <c r="CO43" s="373">
        <f t="shared" si="3"/>
        <v>31</v>
      </c>
      <c r="CP43" s="373"/>
      <c r="CQ43" s="374" t="str">
        <f>IF('各会計、関係団体の財政状況及び健全化判断比率'!BS16="","",'各会計、関係団体の財政状況及び健全化判断比率'!BS16)</f>
        <v>（株）大阪城ホール</v>
      </c>
      <c r="CR43" s="374"/>
      <c r="CS43" s="374"/>
      <c r="CT43" s="374"/>
      <c r="CU43" s="374"/>
      <c r="CV43" s="374"/>
      <c r="CW43" s="374"/>
      <c r="CX43" s="374"/>
      <c r="CY43" s="374"/>
      <c r="CZ43" s="374"/>
      <c r="DA43" s="374"/>
      <c r="DB43" s="374"/>
      <c r="DC43" s="374"/>
      <c r="DD43" s="374"/>
      <c r="DE43" s="374"/>
      <c r="DG43" s="371" t="str">
        <f>IF('各会計、関係団体の財政状況及び健全化判断比率'!BR16="","",'各会計、関係団体の財政状況及び健全化判断比率'!BR16)</f>
        <v/>
      </c>
      <c r="DH43" s="371"/>
      <c r="DI43" s="191"/>
    </row>
    <row r="44" spans="1:113" ht="13.5" customHeight="1" thickBot="1" x14ac:dyDescent="0.25">
      <c r="B44" s="192"/>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4"/>
    </row>
    <row r="45" spans="1:113" x14ac:dyDescent="0.2"/>
    <row r="46" spans="1:113" x14ac:dyDescent="0.2">
      <c r="B46" s="163" t="s">
        <v>206</v>
      </c>
      <c r="E46" s="370" t="s">
        <v>207</v>
      </c>
      <c r="F46" s="370"/>
      <c r="G46" s="370"/>
      <c r="H46" s="370"/>
      <c r="I46" s="370"/>
      <c r="J46" s="370"/>
      <c r="K46" s="370"/>
      <c r="L46" s="370"/>
      <c r="M46" s="370"/>
      <c r="N46" s="370"/>
      <c r="O46" s="370"/>
      <c r="P46" s="370"/>
      <c r="Q46" s="370"/>
      <c r="R46" s="370"/>
      <c r="S46" s="370"/>
      <c r="T46" s="370"/>
      <c r="U46" s="370"/>
      <c r="V46" s="370"/>
      <c r="W46" s="370"/>
      <c r="X46" s="370"/>
      <c r="Y46" s="370"/>
      <c r="Z46" s="370"/>
      <c r="AA46" s="370"/>
      <c r="AB46" s="370"/>
      <c r="AC46" s="370"/>
      <c r="AD46" s="370"/>
      <c r="AE46" s="370"/>
      <c r="AF46" s="370"/>
      <c r="AG46" s="370"/>
      <c r="AH46" s="370"/>
      <c r="AI46" s="370"/>
      <c r="AJ46" s="370"/>
      <c r="AK46" s="370"/>
      <c r="AL46" s="370"/>
      <c r="AM46" s="370"/>
      <c r="AN46" s="370"/>
      <c r="AO46" s="370"/>
      <c r="AP46" s="370"/>
      <c r="AQ46" s="370"/>
      <c r="AR46" s="370"/>
      <c r="AS46" s="370"/>
      <c r="AT46" s="370"/>
      <c r="AU46" s="370"/>
      <c r="AV46" s="370"/>
      <c r="AW46" s="370"/>
      <c r="AX46" s="370"/>
      <c r="AY46" s="370"/>
      <c r="AZ46" s="370"/>
      <c r="BA46" s="370"/>
      <c r="BB46" s="370"/>
      <c r="BC46" s="370"/>
      <c r="BD46" s="370"/>
      <c r="BE46" s="370"/>
      <c r="BF46" s="370"/>
      <c r="BG46" s="370"/>
      <c r="BH46" s="370"/>
      <c r="BI46" s="370"/>
      <c r="BJ46" s="370"/>
      <c r="BK46" s="370"/>
      <c r="BL46" s="370"/>
      <c r="BM46" s="370"/>
      <c r="BN46" s="370"/>
      <c r="BO46" s="370"/>
      <c r="BP46" s="370"/>
      <c r="BQ46" s="370"/>
      <c r="BR46" s="370"/>
      <c r="BS46" s="370"/>
      <c r="BT46" s="370"/>
      <c r="BU46" s="370"/>
      <c r="BV46" s="370"/>
      <c r="BW46" s="370"/>
      <c r="BX46" s="370"/>
      <c r="BY46" s="370"/>
      <c r="BZ46" s="370"/>
      <c r="CA46" s="370"/>
      <c r="CB46" s="370"/>
      <c r="CC46" s="370"/>
      <c r="CD46" s="370"/>
      <c r="CE46" s="370"/>
      <c r="CF46" s="370"/>
      <c r="CG46" s="370"/>
      <c r="CH46" s="370"/>
      <c r="CI46" s="370"/>
      <c r="CJ46" s="370"/>
      <c r="CK46" s="370"/>
      <c r="CL46" s="370"/>
      <c r="CM46" s="370"/>
      <c r="CN46" s="370"/>
      <c r="CO46" s="370"/>
      <c r="CP46" s="370"/>
      <c r="CQ46" s="370"/>
      <c r="CR46" s="370"/>
      <c r="CS46" s="370"/>
      <c r="CT46" s="370"/>
      <c r="CU46" s="370"/>
      <c r="CV46" s="370"/>
      <c r="CW46" s="370"/>
      <c r="CX46" s="370"/>
      <c r="CY46" s="370"/>
      <c r="CZ46" s="370"/>
      <c r="DA46" s="370"/>
      <c r="DB46" s="370"/>
      <c r="DC46" s="370"/>
      <c r="DD46" s="370"/>
      <c r="DE46" s="370"/>
      <c r="DF46" s="370"/>
      <c r="DG46" s="370"/>
      <c r="DH46" s="370"/>
      <c r="DI46" s="370"/>
    </row>
    <row r="47" spans="1:113" x14ac:dyDescent="0.2">
      <c r="E47" s="370" t="s">
        <v>208</v>
      </c>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370"/>
      <c r="BC47" s="370"/>
      <c r="BD47" s="370"/>
      <c r="BE47" s="370"/>
      <c r="BF47" s="370"/>
      <c r="BG47" s="370"/>
      <c r="BH47" s="370"/>
      <c r="BI47" s="370"/>
      <c r="BJ47" s="370"/>
      <c r="BK47" s="370"/>
      <c r="BL47" s="370"/>
      <c r="BM47" s="370"/>
      <c r="BN47" s="370"/>
      <c r="BO47" s="370"/>
      <c r="BP47" s="370"/>
      <c r="BQ47" s="370"/>
      <c r="BR47" s="370"/>
      <c r="BS47" s="370"/>
      <c r="BT47" s="370"/>
      <c r="BU47" s="370"/>
      <c r="BV47" s="370"/>
      <c r="BW47" s="370"/>
      <c r="BX47" s="370"/>
      <c r="BY47" s="370"/>
      <c r="BZ47" s="370"/>
      <c r="CA47" s="370"/>
      <c r="CB47" s="370"/>
      <c r="CC47" s="370"/>
      <c r="CD47" s="370"/>
      <c r="CE47" s="370"/>
      <c r="CF47" s="370"/>
      <c r="CG47" s="370"/>
      <c r="CH47" s="370"/>
      <c r="CI47" s="370"/>
      <c r="CJ47" s="370"/>
      <c r="CK47" s="370"/>
      <c r="CL47" s="370"/>
      <c r="CM47" s="370"/>
      <c r="CN47" s="370"/>
      <c r="CO47" s="370"/>
      <c r="CP47" s="370"/>
      <c r="CQ47" s="370"/>
      <c r="CR47" s="370"/>
      <c r="CS47" s="370"/>
      <c r="CT47" s="370"/>
      <c r="CU47" s="370"/>
      <c r="CV47" s="370"/>
      <c r="CW47" s="370"/>
      <c r="CX47" s="370"/>
      <c r="CY47" s="370"/>
      <c r="CZ47" s="370"/>
      <c r="DA47" s="370"/>
      <c r="DB47" s="370"/>
      <c r="DC47" s="370"/>
      <c r="DD47" s="370"/>
      <c r="DE47" s="370"/>
      <c r="DF47" s="370"/>
      <c r="DG47" s="370"/>
      <c r="DH47" s="370"/>
      <c r="DI47" s="370"/>
    </row>
    <row r="48" spans="1:113" x14ac:dyDescent="0.2">
      <c r="E48" s="370" t="s">
        <v>209</v>
      </c>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370"/>
      <c r="BC48" s="370"/>
      <c r="BD48" s="370"/>
      <c r="BE48" s="370"/>
      <c r="BF48" s="370"/>
      <c r="BG48" s="370"/>
      <c r="BH48" s="370"/>
      <c r="BI48" s="370"/>
      <c r="BJ48" s="370"/>
      <c r="BK48" s="370"/>
      <c r="BL48" s="370"/>
      <c r="BM48" s="370"/>
      <c r="BN48" s="370"/>
      <c r="BO48" s="370"/>
      <c r="BP48" s="370"/>
      <c r="BQ48" s="370"/>
      <c r="BR48" s="370"/>
      <c r="BS48" s="370"/>
      <c r="BT48" s="370"/>
      <c r="BU48" s="370"/>
      <c r="BV48" s="370"/>
      <c r="BW48" s="370"/>
      <c r="BX48" s="370"/>
      <c r="BY48" s="370"/>
      <c r="BZ48" s="370"/>
      <c r="CA48" s="370"/>
      <c r="CB48" s="370"/>
      <c r="CC48" s="370"/>
      <c r="CD48" s="370"/>
      <c r="CE48" s="370"/>
      <c r="CF48" s="370"/>
      <c r="CG48" s="370"/>
      <c r="CH48" s="370"/>
      <c r="CI48" s="370"/>
      <c r="CJ48" s="370"/>
      <c r="CK48" s="370"/>
      <c r="CL48" s="370"/>
      <c r="CM48" s="370"/>
      <c r="CN48" s="370"/>
      <c r="CO48" s="370"/>
      <c r="CP48" s="370"/>
      <c r="CQ48" s="370"/>
      <c r="CR48" s="370"/>
      <c r="CS48" s="370"/>
      <c r="CT48" s="370"/>
      <c r="CU48" s="370"/>
      <c r="CV48" s="370"/>
      <c r="CW48" s="370"/>
      <c r="CX48" s="370"/>
      <c r="CY48" s="370"/>
      <c r="CZ48" s="370"/>
      <c r="DA48" s="370"/>
      <c r="DB48" s="370"/>
      <c r="DC48" s="370"/>
      <c r="DD48" s="370"/>
      <c r="DE48" s="370"/>
      <c r="DF48" s="370"/>
      <c r="DG48" s="370"/>
      <c r="DH48" s="370"/>
      <c r="DI48" s="370"/>
    </row>
    <row r="49" spans="5:113" x14ac:dyDescent="0.2">
      <c r="E49" s="372" t="s">
        <v>210</v>
      </c>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372"/>
      <c r="CN49" s="372"/>
      <c r="CO49" s="372"/>
      <c r="CP49" s="372"/>
      <c r="CQ49" s="372"/>
      <c r="CR49" s="372"/>
      <c r="CS49" s="372"/>
      <c r="CT49" s="372"/>
      <c r="CU49" s="372"/>
      <c r="CV49" s="372"/>
      <c r="CW49" s="372"/>
      <c r="CX49" s="372"/>
      <c r="CY49" s="372"/>
      <c r="CZ49" s="372"/>
      <c r="DA49" s="372"/>
      <c r="DB49" s="372"/>
      <c r="DC49" s="372"/>
      <c r="DD49" s="372"/>
      <c r="DE49" s="372"/>
      <c r="DF49" s="372"/>
      <c r="DG49" s="372"/>
      <c r="DH49" s="372"/>
      <c r="DI49" s="372"/>
    </row>
    <row r="50" spans="5:113" x14ac:dyDescent="0.2">
      <c r="E50" s="370" t="s">
        <v>211</v>
      </c>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0"/>
      <c r="DF50" s="370"/>
      <c r="DG50" s="370"/>
      <c r="DH50" s="370"/>
      <c r="DI50" s="370"/>
    </row>
    <row r="51" spans="5:113" x14ac:dyDescent="0.2">
      <c r="E51" s="370" t="s">
        <v>212</v>
      </c>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370"/>
      <c r="BC51" s="370"/>
      <c r="BD51" s="370"/>
      <c r="BE51" s="370"/>
      <c r="BF51" s="370"/>
      <c r="BG51" s="370"/>
      <c r="BH51" s="370"/>
      <c r="BI51" s="370"/>
      <c r="BJ51" s="370"/>
      <c r="BK51" s="370"/>
      <c r="BL51" s="370"/>
      <c r="BM51" s="370"/>
      <c r="BN51" s="370"/>
      <c r="BO51" s="370"/>
      <c r="BP51" s="370"/>
      <c r="BQ51" s="370"/>
      <c r="BR51" s="370"/>
      <c r="BS51" s="370"/>
      <c r="BT51" s="370"/>
      <c r="BU51" s="370"/>
      <c r="BV51" s="370"/>
      <c r="BW51" s="370"/>
      <c r="BX51" s="370"/>
      <c r="BY51" s="370"/>
      <c r="BZ51" s="370"/>
      <c r="CA51" s="370"/>
      <c r="CB51" s="370"/>
      <c r="CC51" s="370"/>
      <c r="CD51" s="370"/>
      <c r="CE51" s="370"/>
      <c r="CF51" s="370"/>
      <c r="CG51" s="370"/>
      <c r="CH51" s="370"/>
      <c r="CI51" s="370"/>
      <c r="CJ51" s="370"/>
      <c r="CK51" s="370"/>
      <c r="CL51" s="370"/>
      <c r="CM51" s="370"/>
      <c r="CN51" s="370"/>
      <c r="CO51" s="370"/>
      <c r="CP51" s="370"/>
      <c r="CQ51" s="370"/>
      <c r="CR51" s="370"/>
      <c r="CS51" s="370"/>
      <c r="CT51" s="370"/>
      <c r="CU51" s="370"/>
      <c r="CV51" s="370"/>
      <c r="CW51" s="370"/>
      <c r="CX51" s="370"/>
      <c r="CY51" s="370"/>
      <c r="CZ51" s="370"/>
      <c r="DA51" s="370"/>
      <c r="DB51" s="370"/>
      <c r="DC51" s="370"/>
      <c r="DD51" s="370"/>
      <c r="DE51" s="370"/>
      <c r="DF51" s="370"/>
      <c r="DG51" s="370"/>
      <c r="DH51" s="370"/>
      <c r="DI51" s="370"/>
    </row>
    <row r="52" spans="5:113" x14ac:dyDescent="0.2">
      <c r="E52" s="370" t="s">
        <v>213</v>
      </c>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70"/>
      <c r="BS52" s="370"/>
      <c r="BT52" s="370"/>
      <c r="BU52" s="370"/>
      <c r="BV52" s="370"/>
      <c r="BW52" s="370"/>
      <c r="BX52" s="370"/>
      <c r="BY52" s="370"/>
      <c r="BZ52" s="370"/>
      <c r="CA52" s="370"/>
      <c r="CB52" s="370"/>
      <c r="CC52" s="370"/>
      <c r="CD52" s="370"/>
      <c r="CE52" s="370"/>
      <c r="CF52" s="370"/>
      <c r="CG52" s="370"/>
      <c r="CH52" s="370"/>
      <c r="CI52" s="370"/>
      <c r="CJ52" s="370"/>
      <c r="CK52" s="370"/>
      <c r="CL52" s="370"/>
      <c r="CM52" s="370"/>
      <c r="CN52" s="370"/>
      <c r="CO52" s="370"/>
      <c r="CP52" s="370"/>
      <c r="CQ52" s="370"/>
      <c r="CR52" s="370"/>
      <c r="CS52" s="370"/>
      <c r="CT52" s="370"/>
      <c r="CU52" s="370"/>
      <c r="CV52" s="370"/>
      <c r="CW52" s="370"/>
      <c r="CX52" s="370"/>
      <c r="CY52" s="370"/>
      <c r="CZ52" s="370"/>
      <c r="DA52" s="370"/>
      <c r="DB52" s="370"/>
      <c r="DC52" s="370"/>
      <c r="DD52" s="370"/>
      <c r="DE52" s="370"/>
      <c r="DF52" s="370"/>
      <c r="DG52" s="370"/>
      <c r="DH52" s="370"/>
      <c r="DI52" s="370"/>
    </row>
    <row r="53" spans="5:113" x14ac:dyDescent="0.2">
      <c r="E53" s="353" t="s">
        <v>593</v>
      </c>
    </row>
    <row r="54" spans="5:113" x14ac:dyDescent="0.2"/>
    <row r="55" spans="5:113" x14ac:dyDescent="0.2"/>
    <row r="56" spans="5:113" x14ac:dyDescent="0.2"/>
  </sheetData>
  <sheetProtection algorithmName="SHA-512" hashValue="zZUnV+OxefwqFNQvSEE6NA76sLjjbRLVW1Owj84ey4uxIPQUdP/GN5yk1HNuTqMCttgfyYU10UF6e6Pn8dwZaw==" saltValue="5ptPZfE8DQIDLp0KkwAH/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 zoomScaleSheetLayoutView="100" workbookViewId="0">
      <selection activeCell="M32" sqref="M32"/>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82" t="s">
        <v>577</v>
      </c>
      <c r="D34" s="1182"/>
      <c r="E34" s="1183"/>
      <c r="F34" s="32">
        <v>3.87</v>
      </c>
      <c r="G34" s="33">
        <v>4.32</v>
      </c>
      <c r="H34" s="33">
        <v>4.67</v>
      </c>
      <c r="I34" s="33">
        <v>4.55</v>
      </c>
      <c r="J34" s="34">
        <v>4.4000000000000004</v>
      </c>
      <c r="K34" s="22"/>
      <c r="L34" s="22"/>
      <c r="M34" s="22"/>
      <c r="N34" s="22"/>
      <c r="O34" s="22"/>
      <c r="P34" s="22"/>
    </row>
    <row r="35" spans="1:16" ht="39" customHeight="1" x14ac:dyDescent="0.2">
      <c r="A35" s="22"/>
      <c r="B35" s="35"/>
      <c r="C35" s="1176" t="s">
        <v>578</v>
      </c>
      <c r="D35" s="1177"/>
      <c r="E35" s="1178"/>
      <c r="F35" s="36">
        <v>0.04</v>
      </c>
      <c r="G35" s="37">
        <v>0.05</v>
      </c>
      <c r="H35" s="37">
        <v>0.31</v>
      </c>
      <c r="I35" s="37">
        <v>1.5</v>
      </c>
      <c r="J35" s="38">
        <v>3.42</v>
      </c>
      <c r="K35" s="22"/>
      <c r="L35" s="22"/>
      <c r="M35" s="22"/>
      <c r="N35" s="22"/>
      <c r="O35" s="22"/>
      <c r="P35" s="22"/>
    </row>
    <row r="36" spans="1:16" ht="39" customHeight="1" x14ac:dyDescent="0.2">
      <c r="A36" s="22"/>
      <c r="B36" s="35"/>
      <c r="C36" s="1176" t="s">
        <v>579</v>
      </c>
      <c r="D36" s="1177"/>
      <c r="E36" s="1178"/>
      <c r="F36" s="36">
        <v>4.53</v>
      </c>
      <c r="G36" s="37">
        <v>4.84</v>
      </c>
      <c r="H36" s="37">
        <v>4.51</v>
      </c>
      <c r="I36" s="37">
        <v>3.95</v>
      </c>
      <c r="J36" s="38">
        <v>3.33</v>
      </c>
      <c r="K36" s="22"/>
      <c r="L36" s="22"/>
      <c r="M36" s="22"/>
      <c r="N36" s="22"/>
      <c r="O36" s="22"/>
      <c r="P36" s="22"/>
    </row>
    <row r="37" spans="1:16" ht="39" customHeight="1" x14ac:dyDescent="0.2">
      <c r="A37" s="22"/>
      <c r="B37" s="35"/>
      <c r="C37" s="1176" t="s">
        <v>580</v>
      </c>
      <c r="D37" s="1177"/>
      <c r="E37" s="1178"/>
      <c r="F37" s="36">
        <v>0.62</v>
      </c>
      <c r="G37" s="37">
        <v>0.76</v>
      </c>
      <c r="H37" s="37">
        <v>0.97</v>
      </c>
      <c r="I37" s="37">
        <v>1.01</v>
      </c>
      <c r="J37" s="38">
        <v>1</v>
      </c>
      <c r="K37" s="22"/>
      <c r="L37" s="22"/>
      <c r="M37" s="22"/>
      <c r="N37" s="22"/>
      <c r="O37" s="22"/>
      <c r="P37" s="22"/>
    </row>
    <row r="38" spans="1:16" ht="39" customHeight="1" x14ac:dyDescent="0.2">
      <c r="A38" s="22"/>
      <c r="B38" s="35"/>
      <c r="C38" s="1176" t="s">
        <v>581</v>
      </c>
      <c r="D38" s="1177"/>
      <c r="E38" s="1178"/>
      <c r="F38" s="36">
        <v>0.78</v>
      </c>
      <c r="G38" s="37">
        <v>0.66</v>
      </c>
      <c r="H38" s="37">
        <v>0.69</v>
      </c>
      <c r="I38" s="37">
        <v>0.7</v>
      </c>
      <c r="J38" s="38">
        <v>0.7</v>
      </c>
      <c r="K38" s="22"/>
      <c r="L38" s="22"/>
      <c r="M38" s="22"/>
      <c r="N38" s="22"/>
      <c r="O38" s="22"/>
      <c r="P38" s="22"/>
    </row>
    <row r="39" spans="1:16" ht="39" customHeight="1" x14ac:dyDescent="0.2">
      <c r="A39" s="22"/>
      <c r="B39" s="35"/>
      <c r="C39" s="1176" t="s">
        <v>582</v>
      </c>
      <c r="D39" s="1177"/>
      <c r="E39" s="1178"/>
      <c r="F39" s="36">
        <v>0.19</v>
      </c>
      <c r="G39" s="37">
        <v>0.26</v>
      </c>
      <c r="H39" s="37">
        <v>0.19</v>
      </c>
      <c r="I39" s="37">
        <v>0.35</v>
      </c>
      <c r="J39" s="38">
        <v>0.26</v>
      </c>
      <c r="K39" s="22"/>
      <c r="L39" s="22"/>
      <c r="M39" s="22"/>
      <c r="N39" s="22"/>
      <c r="O39" s="22"/>
      <c r="P39" s="22"/>
    </row>
    <row r="40" spans="1:16" ht="39" customHeight="1" x14ac:dyDescent="0.2">
      <c r="A40" s="22"/>
      <c r="B40" s="35"/>
      <c r="C40" s="1176" t="s">
        <v>583</v>
      </c>
      <c r="D40" s="1177"/>
      <c r="E40" s="1178"/>
      <c r="F40" s="36">
        <v>0.16</v>
      </c>
      <c r="G40" s="37">
        <v>0.17</v>
      </c>
      <c r="H40" s="37">
        <v>0.17</v>
      </c>
      <c r="I40" s="37">
        <v>0.18</v>
      </c>
      <c r="J40" s="38">
        <v>0.18</v>
      </c>
      <c r="K40" s="22"/>
      <c r="L40" s="22"/>
      <c r="M40" s="22"/>
      <c r="N40" s="22"/>
      <c r="O40" s="22"/>
      <c r="P40" s="22"/>
    </row>
    <row r="41" spans="1:16" ht="39" customHeight="1" x14ac:dyDescent="0.2">
      <c r="A41" s="22"/>
      <c r="B41" s="35"/>
      <c r="C41" s="1176" t="s">
        <v>584</v>
      </c>
      <c r="D41" s="1177"/>
      <c r="E41" s="1178"/>
      <c r="F41" s="36">
        <v>0.08</v>
      </c>
      <c r="G41" s="37">
        <v>0.48</v>
      </c>
      <c r="H41" s="37">
        <v>0.34</v>
      </c>
      <c r="I41" s="37">
        <v>0.44</v>
      </c>
      <c r="J41" s="38">
        <v>0.13</v>
      </c>
      <c r="K41" s="22"/>
      <c r="L41" s="22"/>
      <c r="M41" s="22"/>
      <c r="N41" s="22"/>
      <c r="O41" s="22"/>
      <c r="P41" s="22"/>
    </row>
    <row r="42" spans="1:16" ht="39" customHeight="1" x14ac:dyDescent="0.2">
      <c r="A42" s="22"/>
      <c r="B42" s="39"/>
      <c r="C42" s="1176" t="s">
        <v>585</v>
      </c>
      <c r="D42" s="1177"/>
      <c r="E42" s="1178"/>
      <c r="F42" s="36" t="s">
        <v>529</v>
      </c>
      <c r="G42" s="37" t="s">
        <v>529</v>
      </c>
      <c r="H42" s="37" t="s">
        <v>529</v>
      </c>
      <c r="I42" s="37" t="s">
        <v>529</v>
      </c>
      <c r="J42" s="38" t="s">
        <v>529</v>
      </c>
      <c r="K42" s="22"/>
      <c r="L42" s="22"/>
      <c r="M42" s="22"/>
      <c r="N42" s="22"/>
      <c r="O42" s="22"/>
      <c r="P42" s="22"/>
    </row>
    <row r="43" spans="1:16" ht="39" customHeight="1" thickBot="1" x14ac:dyDescent="0.25">
      <c r="A43" s="22"/>
      <c r="B43" s="40"/>
      <c r="C43" s="1179" t="s">
        <v>586</v>
      </c>
      <c r="D43" s="1180"/>
      <c r="E43" s="1181"/>
      <c r="F43" s="41">
        <v>0.23</v>
      </c>
      <c r="G43" s="42">
        <v>0.01</v>
      </c>
      <c r="H43" s="42">
        <v>0.02</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83k8mXvUGJf/KdFEeCZ7pXJqID2DAsmZaYPjjwMaNPFt3SbE7H4YGmNbnrhMsrFdu/DUa3mfcirEDnVlHtJ0lQ==" saltValue="mWgiXvQXF2YckP18fhLW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7" zoomScaleSheetLayoutView="55" workbookViewId="0">
      <selection activeCell="U48" sqref="U48"/>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02" t="s">
        <v>11</v>
      </c>
      <c r="C45" s="1203"/>
      <c r="D45" s="58"/>
      <c r="E45" s="1208" t="s">
        <v>12</v>
      </c>
      <c r="F45" s="1208"/>
      <c r="G45" s="1208"/>
      <c r="H45" s="1208"/>
      <c r="I45" s="1208"/>
      <c r="J45" s="1209"/>
      <c r="K45" s="59">
        <v>91416</v>
      </c>
      <c r="L45" s="60">
        <v>98356</v>
      </c>
      <c r="M45" s="60">
        <v>87690</v>
      </c>
      <c r="N45" s="60">
        <v>85236</v>
      </c>
      <c r="O45" s="61">
        <v>85463</v>
      </c>
      <c r="P45" s="48"/>
      <c r="Q45" s="48"/>
      <c r="R45" s="48"/>
      <c r="S45" s="48"/>
      <c r="T45" s="48"/>
      <c r="U45" s="48"/>
    </row>
    <row r="46" spans="1:21" ht="30.75" customHeight="1" x14ac:dyDescent="0.2">
      <c r="A46" s="48"/>
      <c r="B46" s="1204"/>
      <c r="C46" s="1205"/>
      <c r="D46" s="62"/>
      <c r="E46" s="1186" t="s">
        <v>13</v>
      </c>
      <c r="F46" s="1186"/>
      <c r="G46" s="1186"/>
      <c r="H46" s="1186"/>
      <c r="I46" s="1186"/>
      <c r="J46" s="1187"/>
      <c r="K46" s="63" t="s">
        <v>529</v>
      </c>
      <c r="L46" s="64" t="s">
        <v>529</v>
      </c>
      <c r="M46" s="64" t="s">
        <v>529</v>
      </c>
      <c r="N46" s="64" t="s">
        <v>529</v>
      </c>
      <c r="O46" s="65" t="s">
        <v>529</v>
      </c>
      <c r="P46" s="48"/>
      <c r="Q46" s="48"/>
      <c r="R46" s="48"/>
      <c r="S46" s="48"/>
      <c r="T46" s="48"/>
      <c r="U46" s="48"/>
    </row>
    <row r="47" spans="1:21" ht="30.75" customHeight="1" x14ac:dyDescent="0.2">
      <c r="A47" s="48"/>
      <c r="B47" s="1204"/>
      <c r="C47" s="1205"/>
      <c r="D47" s="62"/>
      <c r="E47" s="1186" t="s">
        <v>14</v>
      </c>
      <c r="F47" s="1186"/>
      <c r="G47" s="1186"/>
      <c r="H47" s="1186"/>
      <c r="I47" s="1186"/>
      <c r="J47" s="1187"/>
      <c r="K47" s="63">
        <v>90869</v>
      </c>
      <c r="L47" s="64">
        <v>90622</v>
      </c>
      <c r="M47" s="64">
        <v>85856</v>
      </c>
      <c r="N47" s="64">
        <v>78418</v>
      </c>
      <c r="O47" s="65">
        <v>73890</v>
      </c>
      <c r="P47" s="48"/>
      <c r="Q47" s="48"/>
      <c r="R47" s="48"/>
      <c r="S47" s="48"/>
      <c r="T47" s="48"/>
      <c r="U47" s="48"/>
    </row>
    <row r="48" spans="1:21" ht="30.75" customHeight="1" x14ac:dyDescent="0.2">
      <c r="A48" s="48"/>
      <c r="B48" s="1204"/>
      <c r="C48" s="1205"/>
      <c r="D48" s="62"/>
      <c r="E48" s="1186" t="s">
        <v>15</v>
      </c>
      <c r="F48" s="1186"/>
      <c r="G48" s="1186"/>
      <c r="H48" s="1186"/>
      <c r="I48" s="1186"/>
      <c r="J48" s="1187"/>
      <c r="K48" s="63">
        <v>28678</v>
      </c>
      <c r="L48" s="64">
        <v>24087</v>
      </c>
      <c r="M48" s="64">
        <v>20839</v>
      </c>
      <c r="N48" s="64">
        <v>20211</v>
      </c>
      <c r="O48" s="65">
        <v>19394</v>
      </c>
      <c r="P48" s="48"/>
      <c r="Q48" s="48"/>
      <c r="R48" s="48"/>
      <c r="S48" s="48"/>
      <c r="T48" s="48"/>
      <c r="U48" s="48"/>
    </row>
    <row r="49" spans="1:21" ht="30.75" customHeight="1" x14ac:dyDescent="0.2">
      <c r="A49" s="48"/>
      <c r="B49" s="1204"/>
      <c r="C49" s="1205"/>
      <c r="D49" s="62"/>
      <c r="E49" s="1186" t="s">
        <v>16</v>
      </c>
      <c r="F49" s="1186"/>
      <c r="G49" s="1186"/>
      <c r="H49" s="1186"/>
      <c r="I49" s="1186"/>
      <c r="J49" s="1187"/>
      <c r="K49" s="63">
        <v>1421</v>
      </c>
      <c r="L49" s="64">
        <v>944</v>
      </c>
      <c r="M49" s="64">
        <v>844</v>
      </c>
      <c r="N49" s="64">
        <v>644</v>
      </c>
      <c r="O49" s="65">
        <v>600</v>
      </c>
      <c r="P49" s="48"/>
      <c r="Q49" s="48"/>
      <c r="R49" s="48"/>
      <c r="S49" s="48"/>
      <c r="T49" s="48"/>
      <c r="U49" s="48"/>
    </row>
    <row r="50" spans="1:21" ht="30.75" customHeight="1" x14ac:dyDescent="0.2">
      <c r="A50" s="48"/>
      <c r="B50" s="1204"/>
      <c r="C50" s="1205"/>
      <c r="D50" s="62"/>
      <c r="E50" s="1186" t="s">
        <v>17</v>
      </c>
      <c r="F50" s="1186"/>
      <c r="G50" s="1186"/>
      <c r="H50" s="1186"/>
      <c r="I50" s="1186"/>
      <c r="J50" s="1187"/>
      <c r="K50" s="63">
        <v>9504</v>
      </c>
      <c r="L50" s="64">
        <v>9777</v>
      </c>
      <c r="M50" s="64">
        <v>10345</v>
      </c>
      <c r="N50" s="64">
        <v>11126</v>
      </c>
      <c r="O50" s="65">
        <v>11259</v>
      </c>
      <c r="P50" s="48"/>
      <c r="Q50" s="48"/>
      <c r="R50" s="48"/>
      <c r="S50" s="48"/>
      <c r="T50" s="48"/>
      <c r="U50" s="48"/>
    </row>
    <row r="51" spans="1:21" ht="30.75" customHeight="1" x14ac:dyDescent="0.2">
      <c r="A51" s="48"/>
      <c r="B51" s="1206"/>
      <c r="C51" s="1207"/>
      <c r="D51" s="66"/>
      <c r="E51" s="1186" t="s">
        <v>18</v>
      </c>
      <c r="F51" s="1186"/>
      <c r="G51" s="1186"/>
      <c r="H51" s="1186"/>
      <c r="I51" s="1186"/>
      <c r="J51" s="1187"/>
      <c r="K51" s="63" t="s">
        <v>529</v>
      </c>
      <c r="L51" s="64" t="s">
        <v>529</v>
      </c>
      <c r="M51" s="64" t="s">
        <v>529</v>
      </c>
      <c r="N51" s="64" t="s">
        <v>529</v>
      </c>
      <c r="O51" s="65" t="s">
        <v>529</v>
      </c>
      <c r="P51" s="48"/>
      <c r="Q51" s="48"/>
      <c r="R51" s="48"/>
      <c r="S51" s="48"/>
      <c r="T51" s="48"/>
      <c r="U51" s="48"/>
    </row>
    <row r="52" spans="1:21" ht="30.75" customHeight="1" x14ac:dyDescent="0.2">
      <c r="A52" s="48"/>
      <c r="B52" s="1184" t="s">
        <v>19</v>
      </c>
      <c r="C52" s="1185"/>
      <c r="D52" s="66"/>
      <c r="E52" s="1186" t="s">
        <v>20</v>
      </c>
      <c r="F52" s="1186"/>
      <c r="G52" s="1186"/>
      <c r="H52" s="1186"/>
      <c r="I52" s="1186"/>
      <c r="J52" s="1187"/>
      <c r="K52" s="63">
        <v>197595</v>
      </c>
      <c r="L52" s="64">
        <v>192279</v>
      </c>
      <c r="M52" s="64">
        <v>188754</v>
      </c>
      <c r="N52" s="64">
        <v>181883</v>
      </c>
      <c r="O52" s="65">
        <v>179749</v>
      </c>
      <c r="P52" s="48"/>
      <c r="Q52" s="48"/>
      <c r="R52" s="48"/>
      <c r="S52" s="48"/>
      <c r="T52" s="48"/>
      <c r="U52" s="48"/>
    </row>
    <row r="53" spans="1:21" ht="30.75" customHeight="1" thickBot="1" x14ac:dyDescent="0.25">
      <c r="A53" s="48"/>
      <c r="B53" s="1188" t="s">
        <v>21</v>
      </c>
      <c r="C53" s="1189"/>
      <c r="D53" s="67"/>
      <c r="E53" s="1190" t="s">
        <v>22</v>
      </c>
      <c r="F53" s="1190"/>
      <c r="G53" s="1190"/>
      <c r="H53" s="1190"/>
      <c r="I53" s="1190"/>
      <c r="J53" s="1191"/>
      <c r="K53" s="68">
        <v>24293</v>
      </c>
      <c r="L53" s="69">
        <v>31507</v>
      </c>
      <c r="M53" s="69">
        <v>16820</v>
      </c>
      <c r="N53" s="69">
        <v>13752</v>
      </c>
      <c r="O53" s="70">
        <v>10857</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3">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2">
      <c r="B57" s="1192" t="s">
        <v>25</v>
      </c>
      <c r="C57" s="1193"/>
      <c r="D57" s="1196" t="s">
        <v>26</v>
      </c>
      <c r="E57" s="1197"/>
      <c r="F57" s="1197"/>
      <c r="G57" s="1197"/>
      <c r="H57" s="1197"/>
      <c r="I57" s="1197"/>
      <c r="J57" s="1198"/>
      <c r="K57" s="83">
        <v>467875</v>
      </c>
      <c r="L57" s="84">
        <v>612799</v>
      </c>
      <c r="M57" s="84">
        <v>650352</v>
      </c>
      <c r="N57" s="84">
        <v>623985</v>
      </c>
      <c r="O57" s="85">
        <v>576027</v>
      </c>
    </row>
    <row r="58" spans="1:21" ht="31.5" customHeight="1" thickBot="1" x14ac:dyDescent="0.25">
      <c r="B58" s="1194"/>
      <c r="C58" s="1195"/>
      <c r="D58" s="1199" t="s">
        <v>27</v>
      </c>
      <c r="E58" s="1200"/>
      <c r="F58" s="1200"/>
      <c r="G58" s="1200"/>
      <c r="H58" s="1200"/>
      <c r="I58" s="1200"/>
      <c r="J58" s="1201"/>
      <c r="K58" s="86">
        <v>444376</v>
      </c>
      <c r="L58" s="87">
        <v>462062</v>
      </c>
      <c r="M58" s="87">
        <v>459322</v>
      </c>
      <c r="N58" s="87">
        <v>441810</v>
      </c>
      <c r="O58" s="88">
        <v>425206</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RqYMyfxEfWz3WcZUYryaGteSm0hqtJqkxsaEbeZ5lNa7gr+oxnhepFjzKX7hNiayTPkCq3C5lo88w1iLOuULw==" saltValue="DqQ+m5J0K70oD7W1MkV9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9"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570</v>
      </c>
      <c r="J40" s="100" t="s">
        <v>571</v>
      </c>
      <c r="K40" s="100" t="s">
        <v>572</v>
      </c>
      <c r="L40" s="100" t="s">
        <v>573</v>
      </c>
      <c r="M40" s="101" t="s">
        <v>574</v>
      </c>
    </row>
    <row r="41" spans="2:13" ht="27.75" customHeight="1" x14ac:dyDescent="0.2">
      <c r="B41" s="1222" t="s">
        <v>30</v>
      </c>
      <c r="C41" s="1223"/>
      <c r="D41" s="102"/>
      <c r="E41" s="1224" t="s">
        <v>31</v>
      </c>
      <c r="F41" s="1224"/>
      <c r="G41" s="1224"/>
      <c r="H41" s="1225"/>
      <c r="I41" s="344">
        <v>3330875</v>
      </c>
      <c r="J41" s="345">
        <v>2785361</v>
      </c>
      <c r="K41" s="345">
        <v>2625777</v>
      </c>
      <c r="L41" s="345">
        <v>2454823</v>
      </c>
      <c r="M41" s="346">
        <v>2360740</v>
      </c>
    </row>
    <row r="42" spans="2:13" ht="27.75" customHeight="1" x14ac:dyDescent="0.2">
      <c r="B42" s="1212"/>
      <c r="C42" s="1213"/>
      <c r="D42" s="103"/>
      <c r="E42" s="1216" t="s">
        <v>32</v>
      </c>
      <c r="F42" s="1216"/>
      <c r="G42" s="1216"/>
      <c r="H42" s="1217"/>
      <c r="I42" s="347">
        <v>109016</v>
      </c>
      <c r="J42" s="348">
        <v>99424</v>
      </c>
      <c r="K42" s="348">
        <v>88277</v>
      </c>
      <c r="L42" s="348">
        <v>77408</v>
      </c>
      <c r="M42" s="349">
        <v>66268</v>
      </c>
    </row>
    <row r="43" spans="2:13" ht="27.75" customHeight="1" x14ac:dyDescent="0.2">
      <c r="B43" s="1212"/>
      <c r="C43" s="1213"/>
      <c r="D43" s="103"/>
      <c r="E43" s="1216" t="s">
        <v>33</v>
      </c>
      <c r="F43" s="1216"/>
      <c r="G43" s="1216"/>
      <c r="H43" s="1217"/>
      <c r="I43" s="347">
        <v>308633</v>
      </c>
      <c r="J43" s="348">
        <v>308783</v>
      </c>
      <c r="K43" s="348">
        <v>289885</v>
      </c>
      <c r="L43" s="348">
        <v>282245</v>
      </c>
      <c r="M43" s="349">
        <v>280491</v>
      </c>
    </row>
    <row r="44" spans="2:13" ht="27.75" customHeight="1" x14ac:dyDescent="0.2">
      <c r="B44" s="1212"/>
      <c r="C44" s="1213"/>
      <c r="D44" s="103"/>
      <c r="E44" s="1216" t="s">
        <v>34</v>
      </c>
      <c r="F44" s="1216"/>
      <c r="G44" s="1216"/>
      <c r="H44" s="1217"/>
      <c r="I44" s="347">
        <v>9344</v>
      </c>
      <c r="J44" s="348">
        <v>8849</v>
      </c>
      <c r="K44" s="348">
        <v>8091</v>
      </c>
      <c r="L44" s="348">
        <v>8515</v>
      </c>
      <c r="M44" s="349">
        <v>7959</v>
      </c>
    </row>
    <row r="45" spans="2:13" ht="27.75" customHeight="1" x14ac:dyDescent="0.2">
      <c r="B45" s="1212"/>
      <c r="C45" s="1213"/>
      <c r="D45" s="103"/>
      <c r="E45" s="1216" t="s">
        <v>35</v>
      </c>
      <c r="F45" s="1216"/>
      <c r="G45" s="1216"/>
      <c r="H45" s="1217"/>
      <c r="I45" s="347">
        <v>238982</v>
      </c>
      <c r="J45" s="348">
        <v>239730</v>
      </c>
      <c r="K45" s="348">
        <v>234245</v>
      </c>
      <c r="L45" s="348">
        <v>229242</v>
      </c>
      <c r="M45" s="349">
        <v>216730</v>
      </c>
    </row>
    <row r="46" spans="2:13" ht="27.75" customHeight="1" x14ac:dyDescent="0.2">
      <c r="B46" s="1212"/>
      <c r="C46" s="1213"/>
      <c r="D46" s="104"/>
      <c r="E46" s="1216" t="s">
        <v>36</v>
      </c>
      <c r="F46" s="1216"/>
      <c r="G46" s="1216"/>
      <c r="H46" s="1217"/>
      <c r="I46" s="347">
        <v>31652</v>
      </c>
      <c r="J46" s="348">
        <v>29793</v>
      </c>
      <c r="K46" s="348">
        <v>27323</v>
      </c>
      <c r="L46" s="348">
        <v>25578</v>
      </c>
      <c r="M46" s="349">
        <v>23832</v>
      </c>
    </row>
    <row r="47" spans="2:13" ht="27.75" customHeight="1" x14ac:dyDescent="0.2">
      <c r="B47" s="1212"/>
      <c r="C47" s="1213"/>
      <c r="D47" s="105"/>
      <c r="E47" s="1226" t="s">
        <v>37</v>
      </c>
      <c r="F47" s="1227"/>
      <c r="G47" s="1227"/>
      <c r="H47" s="1228"/>
      <c r="I47" s="347" t="s">
        <v>529</v>
      </c>
      <c r="J47" s="348" t="s">
        <v>529</v>
      </c>
      <c r="K47" s="348" t="s">
        <v>529</v>
      </c>
      <c r="L47" s="348" t="s">
        <v>529</v>
      </c>
      <c r="M47" s="349" t="s">
        <v>529</v>
      </c>
    </row>
    <row r="48" spans="2:13" ht="27.75" customHeight="1" x14ac:dyDescent="0.2">
      <c r="B48" s="1212"/>
      <c r="C48" s="1213"/>
      <c r="D48" s="103"/>
      <c r="E48" s="1216" t="s">
        <v>38</v>
      </c>
      <c r="F48" s="1216"/>
      <c r="G48" s="1216"/>
      <c r="H48" s="1217"/>
      <c r="I48" s="347" t="s">
        <v>529</v>
      </c>
      <c r="J48" s="348" t="s">
        <v>529</v>
      </c>
      <c r="K48" s="348" t="s">
        <v>529</v>
      </c>
      <c r="L48" s="348" t="s">
        <v>529</v>
      </c>
      <c r="M48" s="349" t="s">
        <v>529</v>
      </c>
    </row>
    <row r="49" spans="2:13" ht="27.75" customHeight="1" x14ac:dyDescent="0.2">
      <c r="B49" s="1214"/>
      <c r="C49" s="1215"/>
      <c r="D49" s="103"/>
      <c r="E49" s="1216" t="s">
        <v>39</v>
      </c>
      <c r="F49" s="1216"/>
      <c r="G49" s="1216"/>
      <c r="H49" s="1217"/>
      <c r="I49" s="347" t="s">
        <v>529</v>
      </c>
      <c r="J49" s="348" t="s">
        <v>529</v>
      </c>
      <c r="K49" s="348" t="s">
        <v>529</v>
      </c>
      <c r="L49" s="348" t="s">
        <v>529</v>
      </c>
      <c r="M49" s="349" t="s">
        <v>529</v>
      </c>
    </row>
    <row r="50" spans="2:13" ht="27.75" customHeight="1" x14ac:dyDescent="0.2">
      <c r="B50" s="1210" t="s">
        <v>40</v>
      </c>
      <c r="C50" s="1211"/>
      <c r="D50" s="106"/>
      <c r="E50" s="1216" t="s">
        <v>41</v>
      </c>
      <c r="F50" s="1216"/>
      <c r="G50" s="1216"/>
      <c r="H50" s="1217"/>
      <c r="I50" s="347">
        <v>1357768</v>
      </c>
      <c r="J50" s="348">
        <v>967903</v>
      </c>
      <c r="K50" s="348">
        <v>966191</v>
      </c>
      <c r="L50" s="348">
        <v>897658</v>
      </c>
      <c r="M50" s="349">
        <v>908767</v>
      </c>
    </row>
    <row r="51" spans="2:13" ht="27.75" customHeight="1" x14ac:dyDescent="0.2">
      <c r="B51" s="1212"/>
      <c r="C51" s="1213"/>
      <c r="D51" s="103"/>
      <c r="E51" s="1216" t="s">
        <v>42</v>
      </c>
      <c r="F51" s="1216"/>
      <c r="G51" s="1216"/>
      <c r="H51" s="1217"/>
      <c r="I51" s="347">
        <v>802848</v>
      </c>
      <c r="J51" s="348">
        <v>775725</v>
      </c>
      <c r="K51" s="348">
        <v>761513</v>
      </c>
      <c r="L51" s="348">
        <v>786137</v>
      </c>
      <c r="M51" s="349">
        <v>819578</v>
      </c>
    </row>
    <row r="52" spans="2:13" ht="27.75" customHeight="1" x14ac:dyDescent="0.2">
      <c r="B52" s="1214"/>
      <c r="C52" s="1215"/>
      <c r="D52" s="103"/>
      <c r="E52" s="1216" t="s">
        <v>43</v>
      </c>
      <c r="F52" s="1216"/>
      <c r="G52" s="1216"/>
      <c r="H52" s="1217"/>
      <c r="I52" s="347">
        <v>1388561</v>
      </c>
      <c r="J52" s="348">
        <v>1383105</v>
      </c>
      <c r="K52" s="348">
        <v>1370027</v>
      </c>
      <c r="L52" s="348">
        <v>1353105</v>
      </c>
      <c r="M52" s="349">
        <v>1365738</v>
      </c>
    </row>
    <row r="53" spans="2:13" ht="27.75" customHeight="1" thickBot="1" x14ac:dyDescent="0.25">
      <c r="B53" s="1218" t="s">
        <v>44</v>
      </c>
      <c r="C53" s="1219"/>
      <c r="D53" s="107"/>
      <c r="E53" s="1220" t="s">
        <v>45</v>
      </c>
      <c r="F53" s="1220"/>
      <c r="G53" s="1220"/>
      <c r="H53" s="1221"/>
      <c r="I53" s="350">
        <v>479324</v>
      </c>
      <c r="J53" s="351">
        <v>345207</v>
      </c>
      <c r="K53" s="351">
        <v>175868</v>
      </c>
      <c r="L53" s="351">
        <v>40910</v>
      </c>
      <c r="M53" s="352">
        <v>-138063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gg9OaikXJpev2gmeJhYPAiqDvmkCZUW9o6QXY1Vgf8gXHfV32Sse91V1wBJFZtcAiMh78DR5SfECEt+fW1hr5Q==" saltValue="XdqttfuKVKdNvVgHwhaA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F9679-E699-48E6-AF94-5DAB639D6DDD}">
  <sheetPr>
    <pageSetUpPr fitToPage="1"/>
  </sheetPr>
  <dimension ref="B1:W64"/>
  <sheetViews>
    <sheetView showGridLines="0" topLeftCell="A55" zoomScale="70" zoomScaleNormal="70" zoomScaleSheetLayoutView="100" workbookViewId="0">
      <selection activeCell="C62" sqref="C62:E62"/>
    </sheetView>
  </sheetViews>
  <sheetFormatPr defaultColWidth="0" defaultRowHeight="0" customHeight="1" zeroHeight="1" x14ac:dyDescent="0.2"/>
  <cols>
    <col min="1" max="1" width="9" style="354" customWidth="1"/>
    <col min="2" max="2" width="17.81640625" style="354" customWidth="1"/>
    <col min="3" max="5" width="28.6328125" style="354" customWidth="1"/>
    <col min="6" max="8" width="26.453125" style="354" customWidth="1"/>
    <col min="9" max="14" width="28.36328125" style="354" customWidth="1"/>
    <col min="15" max="15" width="6.6328125" style="354" customWidth="1"/>
    <col min="16" max="16" width="9.81640625" style="354" hidden="1" customWidth="1"/>
    <col min="17" max="20" width="0" style="354" hidden="1" customWidth="1"/>
    <col min="21" max="21" width="9.81640625" style="354" hidden="1" customWidth="1"/>
    <col min="22" max="22" width="0" style="354" hidden="1" customWidth="1"/>
    <col min="23" max="23" width="9.81640625" style="354" hidden="1" customWidth="1"/>
    <col min="24" max="16384" width="0" style="354"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369"/>
      <c r="C53" s="369"/>
      <c r="D53" s="369"/>
      <c r="E53" s="369"/>
      <c r="F53" s="369"/>
      <c r="G53" s="369"/>
      <c r="H53" s="112" t="s">
        <v>47</v>
      </c>
    </row>
    <row r="54" spans="2:8" ht="29.25" customHeight="1" thickBot="1" x14ac:dyDescent="0.35">
      <c r="B54" s="113" t="s">
        <v>1</v>
      </c>
      <c r="C54" s="114"/>
      <c r="D54" s="114"/>
      <c r="E54" s="115" t="s">
        <v>2</v>
      </c>
      <c r="F54" s="368" t="s">
        <v>572</v>
      </c>
      <c r="G54" s="368" t="s">
        <v>573</v>
      </c>
      <c r="H54" s="367" t="s">
        <v>574</v>
      </c>
    </row>
    <row r="55" spans="2:8" ht="52.5" customHeight="1" x14ac:dyDescent="0.2">
      <c r="B55" s="116"/>
      <c r="C55" s="1237" t="s">
        <v>48</v>
      </c>
      <c r="D55" s="1237"/>
      <c r="E55" s="1238"/>
      <c r="F55" s="366">
        <v>161606</v>
      </c>
      <c r="G55" s="366">
        <v>166382</v>
      </c>
      <c r="H55" s="365">
        <v>212731</v>
      </c>
    </row>
    <row r="56" spans="2:8" ht="52.5" customHeight="1" x14ac:dyDescent="0.2">
      <c r="B56" s="117"/>
      <c r="C56" s="1239" t="s">
        <v>49</v>
      </c>
      <c r="D56" s="1239"/>
      <c r="E56" s="1240"/>
      <c r="F56" s="364" t="s">
        <v>529</v>
      </c>
      <c r="G56" s="364" t="s">
        <v>529</v>
      </c>
      <c r="H56" s="363" t="s">
        <v>529</v>
      </c>
    </row>
    <row r="57" spans="2:8" ht="53.25" customHeight="1" x14ac:dyDescent="0.2">
      <c r="B57" s="117"/>
      <c r="C57" s="1241" t="s">
        <v>50</v>
      </c>
      <c r="D57" s="1241"/>
      <c r="E57" s="1242"/>
      <c r="F57" s="362">
        <v>64677</v>
      </c>
      <c r="G57" s="362">
        <v>64905</v>
      </c>
      <c r="H57" s="361">
        <v>64328</v>
      </c>
    </row>
    <row r="58" spans="2:8" ht="45.75" customHeight="1" x14ac:dyDescent="0.2">
      <c r="B58" s="118"/>
      <c r="C58" s="1229" t="s">
        <v>649</v>
      </c>
      <c r="D58" s="1230"/>
      <c r="E58" s="1231"/>
      <c r="F58" s="360">
        <v>22633</v>
      </c>
      <c r="G58" s="360">
        <v>22649</v>
      </c>
      <c r="H58" s="359">
        <v>22554</v>
      </c>
    </row>
    <row r="59" spans="2:8" ht="45.75" customHeight="1" x14ac:dyDescent="0.2">
      <c r="B59" s="118"/>
      <c r="C59" s="1229" t="s">
        <v>648</v>
      </c>
      <c r="D59" s="1230"/>
      <c r="E59" s="1231"/>
      <c r="F59" s="360">
        <v>19390</v>
      </c>
      <c r="G59" s="360">
        <v>19393</v>
      </c>
      <c r="H59" s="359">
        <v>19394</v>
      </c>
    </row>
    <row r="60" spans="2:8" ht="45.75" customHeight="1" x14ac:dyDescent="0.2">
      <c r="B60" s="118"/>
      <c r="C60" s="1229" t="s">
        <v>647</v>
      </c>
      <c r="D60" s="1230"/>
      <c r="E60" s="1231"/>
      <c r="F60" s="360">
        <v>8260</v>
      </c>
      <c r="G60" s="360">
        <v>8960</v>
      </c>
      <c r="H60" s="359">
        <v>8525</v>
      </c>
    </row>
    <row r="61" spans="2:8" ht="45.75" customHeight="1" x14ac:dyDescent="0.2">
      <c r="B61" s="118"/>
      <c r="C61" s="1229" t="s">
        <v>646</v>
      </c>
      <c r="D61" s="1230"/>
      <c r="E61" s="1231"/>
      <c r="F61" s="360">
        <v>2567</v>
      </c>
      <c r="G61" s="360">
        <v>2462</v>
      </c>
      <c r="H61" s="359">
        <v>2267</v>
      </c>
    </row>
    <row r="62" spans="2:8" ht="45.75" customHeight="1" thickBot="1" x14ac:dyDescent="0.25">
      <c r="B62" s="119"/>
      <c r="C62" s="1232" t="s">
        <v>645</v>
      </c>
      <c r="D62" s="1233"/>
      <c r="E62" s="1234"/>
      <c r="F62" s="358">
        <v>1692</v>
      </c>
      <c r="G62" s="358">
        <v>1536</v>
      </c>
      <c r="H62" s="357">
        <v>1520</v>
      </c>
    </row>
    <row r="63" spans="2:8" ht="52.5" customHeight="1" thickBot="1" x14ac:dyDescent="0.25">
      <c r="B63" s="120"/>
      <c r="C63" s="1235" t="s">
        <v>51</v>
      </c>
      <c r="D63" s="1235"/>
      <c r="E63" s="1236"/>
      <c r="F63" s="356">
        <v>226282</v>
      </c>
      <c r="G63" s="356">
        <v>231287</v>
      </c>
      <c r="H63" s="355">
        <v>277058</v>
      </c>
    </row>
    <row r="64" spans="2:8" ht="13" x14ac:dyDescent="0.2"/>
  </sheetData>
  <sheetProtection algorithmName="SHA-512" hashValue="u94PGA2QuJKw7wYLYjQHbxMtv4xGbq/tm9Ye5IcXJEAdGBsJlktvHj/1QltFawKr1kX8LZFLWIw/tkNkAY95Cw==" saltValue="QGEWgzF9LXdz3zaSQCHe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49C14-55BD-4D23-94D3-C4278E4B5F7A}">
  <sheetPr>
    <pageSetUpPr fitToPage="1"/>
  </sheetPr>
  <dimension ref="A1:DE85"/>
  <sheetViews>
    <sheetView showGridLines="0" tabSelected="1" topLeftCell="AF21" zoomScaleNormal="100" zoomScaleSheetLayoutView="55" workbookViewId="0">
      <selection activeCell="AN70" sqref="AN70"/>
    </sheetView>
  </sheetViews>
  <sheetFormatPr defaultColWidth="0" defaultRowHeight="0" customHeight="1" zeroHeight="1" x14ac:dyDescent="0.2"/>
  <cols>
    <col min="1" max="1" width="6.36328125" style="1243" customWidth="1"/>
    <col min="2" max="107" width="2.453125" style="1243" customWidth="1"/>
    <col min="108" max="108" width="6.08984375" style="1245" customWidth="1"/>
    <col min="109" max="109" width="5.90625" style="1244" customWidth="1"/>
    <col min="110" max="16384" width="8.6328125" style="1243" hidden="1"/>
  </cols>
  <sheetData>
    <row r="1" spans="1:109" ht="42.75" customHeight="1" x14ac:dyDescent="0.2">
      <c r="A1" s="1300"/>
      <c r="B1" s="1299"/>
      <c r="DD1" s="1243"/>
      <c r="DE1" s="1243"/>
    </row>
    <row r="2" spans="1:109" ht="25.5" customHeight="1" x14ac:dyDescent="0.2">
      <c r="A2" s="1298"/>
      <c r="C2" s="1298"/>
      <c r="O2" s="1298"/>
      <c r="P2" s="1298"/>
      <c r="Q2" s="1298"/>
      <c r="R2" s="1298"/>
      <c r="S2" s="1298"/>
      <c r="T2" s="1298"/>
      <c r="U2" s="1298"/>
      <c r="V2" s="1298"/>
      <c r="W2" s="1298"/>
      <c r="X2" s="1298"/>
      <c r="Y2" s="1298"/>
      <c r="Z2" s="1298"/>
      <c r="AA2" s="1298"/>
      <c r="AB2" s="1298"/>
      <c r="AC2" s="1298"/>
      <c r="AD2" s="1298"/>
      <c r="AE2" s="1298"/>
      <c r="AF2" s="1298"/>
      <c r="AG2" s="1298"/>
      <c r="AH2" s="1298"/>
      <c r="AI2" s="1298"/>
      <c r="AU2" s="1298"/>
      <c r="BG2" s="1298"/>
      <c r="BS2" s="1298"/>
      <c r="CE2" s="1298"/>
      <c r="CQ2" s="1298"/>
      <c r="DD2" s="1243"/>
      <c r="DE2" s="1243"/>
    </row>
    <row r="3" spans="1:109" ht="25.5" customHeight="1" x14ac:dyDescent="0.2">
      <c r="A3" s="1298"/>
      <c r="C3" s="1298"/>
      <c r="O3" s="1298"/>
      <c r="P3" s="1298"/>
      <c r="Q3" s="1298"/>
      <c r="R3" s="1298"/>
      <c r="S3" s="1298"/>
      <c r="T3" s="1298"/>
      <c r="U3" s="1298"/>
      <c r="V3" s="1298"/>
      <c r="W3" s="1298"/>
      <c r="X3" s="1298"/>
      <c r="Y3" s="1298"/>
      <c r="Z3" s="1298"/>
      <c r="AA3" s="1298"/>
      <c r="AB3" s="1298"/>
      <c r="AC3" s="1298"/>
      <c r="AD3" s="1298"/>
      <c r="AE3" s="1298"/>
      <c r="AF3" s="1298"/>
      <c r="AG3" s="1298"/>
      <c r="AH3" s="1298"/>
      <c r="AI3" s="1298"/>
      <c r="AU3" s="1298"/>
      <c r="BG3" s="1298"/>
      <c r="BS3" s="1298"/>
      <c r="CE3" s="1298"/>
      <c r="CQ3" s="1298"/>
      <c r="DD3" s="1243"/>
      <c r="DE3" s="1243"/>
    </row>
    <row r="4" spans="1:109" s="248" customFormat="1" ht="13" x14ac:dyDescent="0.2">
      <c r="A4" s="1298"/>
      <c r="B4" s="1298"/>
      <c r="C4" s="1298"/>
      <c r="D4" s="1298"/>
      <c r="E4" s="1298"/>
      <c r="F4" s="1298"/>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8"/>
      <c r="AI4" s="1298"/>
      <c r="AJ4" s="1298"/>
      <c r="AK4" s="1298"/>
      <c r="AL4" s="1298"/>
      <c r="AM4" s="1298"/>
      <c r="AN4" s="1298"/>
      <c r="AO4" s="1298"/>
      <c r="AP4" s="1298"/>
      <c r="AQ4" s="1298"/>
      <c r="AR4" s="1298"/>
      <c r="AS4" s="1298"/>
      <c r="AT4" s="1298"/>
      <c r="AU4" s="1298"/>
      <c r="AV4" s="1298"/>
      <c r="AW4" s="1298"/>
      <c r="AX4" s="1298"/>
      <c r="AY4" s="1298"/>
      <c r="AZ4" s="1298"/>
      <c r="BA4" s="1298"/>
      <c r="BB4" s="1298"/>
      <c r="BC4" s="1298"/>
      <c r="BD4" s="1298"/>
      <c r="BE4" s="1298"/>
      <c r="BF4" s="1298"/>
      <c r="BG4" s="1298"/>
      <c r="BH4" s="1298"/>
      <c r="BI4" s="1298"/>
      <c r="BJ4" s="1298"/>
      <c r="BK4" s="1298"/>
      <c r="BL4" s="1298"/>
      <c r="BM4" s="1298"/>
      <c r="BN4" s="1298"/>
      <c r="BO4" s="1298"/>
      <c r="BP4" s="1298"/>
      <c r="BQ4" s="1298"/>
      <c r="BR4" s="1298"/>
      <c r="BS4" s="1298"/>
      <c r="BT4" s="1298"/>
      <c r="BU4" s="1298"/>
      <c r="BV4" s="1298"/>
      <c r="BW4" s="1298"/>
      <c r="BX4" s="1298"/>
      <c r="BY4" s="1298"/>
      <c r="BZ4" s="1298"/>
      <c r="CA4" s="1298"/>
      <c r="CB4" s="1298"/>
      <c r="CC4" s="1298"/>
      <c r="CD4" s="1298"/>
      <c r="CE4" s="1298"/>
      <c r="CF4" s="1298"/>
      <c r="CG4" s="1298"/>
      <c r="CH4" s="1298"/>
      <c r="CI4" s="1298"/>
      <c r="CJ4" s="1298"/>
      <c r="CK4" s="1298"/>
      <c r="CL4" s="1298"/>
      <c r="CM4" s="1298"/>
      <c r="CN4" s="1298"/>
      <c r="CO4" s="1298"/>
      <c r="CP4" s="1298"/>
      <c r="CQ4" s="1298"/>
      <c r="CR4" s="1298"/>
      <c r="CS4" s="1298"/>
      <c r="CT4" s="1298"/>
      <c r="CU4" s="1298"/>
      <c r="CV4" s="1298"/>
      <c r="CW4" s="1298"/>
      <c r="CX4" s="1298"/>
      <c r="CY4" s="1298"/>
      <c r="CZ4" s="1298"/>
      <c r="DA4" s="1298"/>
      <c r="DB4" s="1298"/>
      <c r="DC4" s="1298"/>
      <c r="DD4" s="1298"/>
      <c r="DE4" s="1298"/>
    </row>
    <row r="5" spans="1:109" s="248" customFormat="1" ht="13" x14ac:dyDescent="0.2">
      <c r="A5" s="1298"/>
      <c r="B5" s="1298"/>
      <c r="C5" s="1298"/>
      <c r="D5" s="1298"/>
      <c r="E5" s="1298"/>
      <c r="F5" s="1298"/>
      <c r="G5" s="1298"/>
      <c r="H5" s="1298"/>
      <c r="I5" s="1298"/>
      <c r="J5" s="1298"/>
      <c r="K5" s="1298"/>
      <c r="L5" s="1298"/>
      <c r="M5" s="1298"/>
      <c r="N5" s="1298"/>
      <c r="O5" s="1298"/>
      <c r="P5" s="1298"/>
      <c r="Q5" s="1298"/>
      <c r="R5" s="1298"/>
      <c r="S5" s="1298"/>
      <c r="T5" s="1298"/>
      <c r="U5" s="1298"/>
      <c r="V5" s="1298"/>
      <c r="W5" s="1298"/>
      <c r="X5" s="1298"/>
      <c r="Y5" s="1298"/>
      <c r="Z5" s="1298"/>
      <c r="AA5" s="1298"/>
      <c r="AB5" s="1298"/>
      <c r="AC5" s="1298"/>
      <c r="AD5" s="1298"/>
      <c r="AE5" s="1298"/>
      <c r="AF5" s="1298"/>
      <c r="AG5" s="1298"/>
      <c r="AH5" s="1298"/>
      <c r="AI5" s="1298"/>
      <c r="AJ5" s="1298"/>
      <c r="AK5" s="1298"/>
      <c r="AL5" s="1298"/>
      <c r="AM5" s="1298"/>
      <c r="AN5" s="1298"/>
      <c r="AO5" s="1298"/>
      <c r="AP5" s="1298"/>
      <c r="AQ5" s="1298"/>
      <c r="AR5" s="1298"/>
      <c r="AS5" s="1298"/>
      <c r="AT5" s="1298"/>
      <c r="AU5" s="1298"/>
      <c r="AV5" s="1298"/>
      <c r="AW5" s="1298"/>
      <c r="AX5" s="1298"/>
      <c r="AY5" s="1298"/>
      <c r="AZ5" s="1298"/>
      <c r="BA5" s="1298"/>
      <c r="BB5" s="1298"/>
      <c r="BC5" s="1298"/>
      <c r="BD5" s="1298"/>
      <c r="BE5" s="1298"/>
      <c r="BF5" s="1298"/>
      <c r="BG5" s="1298"/>
      <c r="BH5" s="1298"/>
      <c r="BI5" s="1298"/>
      <c r="BJ5" s="1298"/>
      <c r="BK5" s="1298"/>
      <c r="BL5" s="1298"/>
      <c r="BM5" s="1298"/>
      <c r="BN5" s="1298"/>
      <c r="BO5" s="1298"/>
      <c r="BP5" s="1298"/>
      <c r="BQ5" s="1298"/>
      <c r="BR5" s="1298"/>
      <c r="BS5" s="1298"/>
      <c r="BT5" s="1298"/>
      <c r="BU5" s="1298"/>
      <c r="BV5" s="1298"/>
      <c r="BW5" s="1298"/>
      <c r="BX5" s="1298"/>
      <c r="BY5" s="1298"/>
      <c r="BZ5" s="1298"/>
      <c r="CA5" s="1298"/>
      <c r="CB5" s="1298"/>
      <c r="CC5" s="1298"/>
      <c r="CD5" s="1298"/>
      <c r="CE5" s="1298"/>
      <c r="CF5" s="1298"/>
      <c r="CG5" s="1298"/>
      <c r="CH5" s="1298"/>
      <c r="CI5" s="1298"/>
      <c r="CJ5" s="1298"/>
      <c r="CK5" s="1298"/>
      <c r="CL5" s="1298"/>
      <c r="CM5" s="1298"/>
      <c r="CN5" s="1298"/>
      <c r="CO5" s="1298"/>
      <c r="CP5" s="1298"/>
      <c r="CQ5" s="1298"/>
      <c r="CR5" s="1298"/>
      <c r="CS5" s="1298"/>
      <c r="CT5" s="1298"/>
      <c r="CU5" s="1298"/>
      <c r="CV5" s="1298"/>
      <c r="CW5" s="1298"/>
      <c r="CX5" s="1298"/>
      <c r="CY5" s="1298"/>
      <c r="CZ5" s="1298"/>
      <c r="DA5" s="1298"/>
      <c r="DB5" s="1298"/>
      <c r="DC5" s="1298"/>
      <c r="DD5" s="1298"/>
      <c r="DE5" s="1298"/>
    </row>
    <row r="6" spans="1:109" s="248" customFormat="1" ht="13" x14ac:dyDescent="0.2">
      <c r="A6" s="1298"/>
      <c r="B6" s="1298"/>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1298"/>
      <c r="AM6" s="1298"/>
      <c r="AN6" s="1298"/>
      <c r="AO6" s="1298"/>
      <c r="AP6" s="1298"/>
      <c r="AQ6" s="1298"/>
      <c r="AR6" s="1298"/>
      <c r="AS6" s="1298"/>
      <c r="AT6" s="1298"/>
      <c r="AU6" s="1298"/>
      <c r="AV6" s="1298"/>
      <c r="AW6" s="1298"/>
      <c r="AX6" s="1298"/>
      <c r="AY6" s="1298"/>
      <c r="AZ6" s="1298"/>
      <c r="BA6" s="1298"/>
      <c r="BB6" s="1298"/>
      <c r="BC6" s="1298"/>
      <c r="BD6" s="1298"/>
      <c r="BE6" s="1298"/>
      <c r="BF6" s="1298"/>
      <c r="BG6" s="1298"/>
      <c r="BH6" s="1298"/>
      <c r="BI6" s="1298"/>
      <c r="BJ6" s="1298"/>
      <c r="BK6" s="1298"/>
      <c r="BL6" s="1298"/>
      <c r="BM6" s="1298"/>
      <c r="BN6" s="1298"/>
      <c r="BO6" s="1298"/>
      <c r="BP6" s="1298"/>
      <c r="BQ6" s="1298"/>
      <c r="BR6" s="1298"/>
      <c r="BS6" s="1298"/>
      <c r="BT6" s="1298"/>
      <c r="BU6" s="1298"/>
      <c r="BV6" s="1298"/>
      <c r="BW6" s="1298"/>
      <c r="BX6" s="1298"/>
      <c r="BY6" s="1298"/>
      <c r="BZ6" s="1298"/>
      <c r="CA6" s="1298"/>
      <c r="CB6" s="1298"/>
      <c r="CC6" s="1298"/>
      <c r="CD6" s="1298"/>
      <c r="CE6" s="1298"/>
      <c r="CF6" s="1298"/>
      <c r="CG6" s="1298"/>
      <c r="CH6" s="1298"/>
      <c r="CI6" s="1298"/>
      <c r="CJ6" s="1298"/>
      <c r="CK6" s="1298"/>
      <c r="CL6" s="1298"/>
      <c r="CM6" s="1298"/>
      <c r="CN6" s="1298"/>
      <c r="CO6" s="1298"/>
      <c r="CP6" s="1298"/>
      <c r="CQ6" s="1298"/>
      <c r="CR6" s="1298"/>
      <c r="CS6" s="1298"/>
      <c r="CT6" s="1298"/>
      <c r="CU6" s="1298"/>
      <c r="CV6" s="1298"/>
      <c r="CW6" s="1298"/>
      <c r="CX6" s="1298"/>
      <c r="CY6" s="1298"/>
      <c r="CZ6" s="1298"/>
      <c r="DA6" s="1298"/>
      <c r="DB6" s="1298"/>
      <c r="DC6" s="1298"/>
      <c r="DD6" s="1298"/>
      <c r="DE6" s="1298"/>
    </row>
    <row r="7" spans="1:109" s="248" customFormat="1" ht="13" x14ac:dyDescent="0.2">
      <c r="A7" s="1298"/>
      <c r="B7" s="1298"/>
      <c r="C7" s="1298"/>
      <c r="D7" s="1298"/>
      <c r="E7" s="1298"/>
      <c r="F7" s="1298"/>
      <c r="G7" s="1298"/>
      <c r="H7" s="1298"/>
      <c r="I7" s="1298"/>
      <c r="J7" s="1298"/>
      <c r="K7" s="1298"/>
      <c r="L7" s="1298"/>
      <c r="M7" s="1298"/>
      <c r="N7" s="1298"/>
      <c r="O7" s="1298"/>
      <c r="P7" s="1298"/>
      <c r="Q7" s="1298"/>
      <c r="R7" s="1298"/>
      <c r="S7" s="1298"/>
      <c r="T7" s="1298"/>
      <c r="U7" s="1298"/>
      <c r="V7" s="1298"/>
      <c r="W7" s="1298"/>
      <c r="X7" s="1298"/>
      <c r="Y7" s="1298"/>
      <c r="Z7" s="1298"/>
      <c r="AA7" s="1298"/>
      <c r="AB7" s="1298"/>
      <c r="AC7" s="1298"/>
      <c r="AD7" s="1298"/>
      <c r="AE7" s="1298"/>
      <c r="AF7" s="1298"/>
      <c r="AG7" s="1298"/>
      <c r="AH7" s="1298"/>
      <c r="AI7" s="1298"/>
      <c r="AJ7" s="1298"/>
      <c r="AK7" s="1298"/>
      <c r="AL7" s="1298"/>
      <c r="AM7" s="1298"/>
      <c r="AN7" s="1298"/>
      <c r="AO7" s="1298"/>
      <c r="AP7" s="1298"/>
      <c r="AQ7" s="1298"/>
      <c r="AR7" s="1298"/>
      <c r="AS7" s="1298"/>
      <c r="AT7" s="1298"/>
      <c r="AU7" s="1298"/>
      <c r="AV7" s="1298"/>
      <c r="AW7" s="1298"/>
      <c r="AX7" s="1298"/>
      <c r="AY7" s="1298"/>
      <c r="AZ7" s="1298"/>
      <c r="BA7" s="1298"/>
      <c r="BB7" s="1298"/>
      <c r="BC7" s="1298"/>
      <c r="BD7" s="1298"/>
      <c r="BE7" s="1298"/>
      <c r="BF7" s="1298"/>
      <c r="BG7" s="1298"/>
      <c r="BH7" s="1298"/>
      <c r="BI7" s="1298"/>
      <c r="BJ7" s="1298"/>
      <c r="BK7" s="1298"/>
      <c r="BL7" s="1298"/>
      <c r="BM7" s="1298"/>
      <c r="BN7" s="1298"/>
      <c r="BO7" s="1298"/>
      <c r="BP7" s="1298"/>
      <c r="BQ7" s="1298"/>
      <c r="BR7" s="1298"/>
      <c r="BS7" s="1298"/>
      <c r="BT7" s="1298"/>
      <c r="BU7" s="1298"/>
      <c r="BV7" s="1298"/>
      <c r="BW7" s="1298"/>
      <c r="BX7" s="1298"/>
      <c r="BY7" s="1298"/>
      <c r="BZ7" s="1298"/>
      <c r="CA7" s="1298"/>
      <c r="CB7" s="1298"/>
      <c r="CC7" s="1298"/>
      <c r="CD7" s="1298"/>
      <c r="CE7" s="1298"/>
      <c r="CF7" s="1298"/>
      <c r="CG7" s="1298"/>
      <c r="CH7" s="1298"/>
      <c r="CI7" s="1298"/>
      <c r="CJ7" s="1298"/>
      <c r="CK7" s="1298"/>
      <c r="CL7" s="1298"/>
      <c r="CM7" s="1298"/>
      <c r="CN7" s="1298"/>
      <c r="CO7" s="1298"/>
      <c r="CP7" s="1298"/>
      <c r="CQ7" s="1298"/>
      <c r="CR7" s="1298"/>
      <c r="CS7" s="1298"/>
      <c r="CT7" s="1298"/>
      <c r="CU7" s="1298"/>
      <c r="CV7" s="1298"/>
      <c r="CW7" s="1298"/>
      <c r="CX7" s="1298"/>
      <c r="CY7" s="1298"/>
      <c r="CZ7" s="1298"/>
      <c r="DA7" s="1298"/>
      <c r="DB7" s="1298"/>
      <c r="DC7" s="1298"/>
      <c r="DD7" s="1298"/>
      <c r="DE7" s="1298"/>
    </row>
    <row r="8" spans="1:109" s="248" customFormat="1" ht="13" x14ac:dyDescent="0.2">
      <c r="A8" s="1298"/>
      <c r="B8" s="1298"/>
      <c r="C8" s="1298"/>
      <c r="D8" s="1298"/>
      <c r="E8" s="1298"/>
      <c r="F8" s="1298"/>
      <c r="G8" s="1298"/>
      <c r="H8" s="1298"/>
      <c r="I8" s="1298"/>
      <c r="J8" s="1298"/>
      <c r="K8" s="1298"/>
      <c r="L8" s="1298"/>
      <c r="M8" s="1298"/>
      <c r="N8" s="1298"/>
      <c r="O8" s="1298"/>
      <c r="P8" s="1298"/>
      <c r="Q8" s="1298"/>
      <c r="R8" s="1298"/>
      <c r="S8" s="1298"/>
      <c r="T8" s="1298"/>
      <c r="U8" s="1298"/>
      <c r="V8" s="1298"/>
      <c r="W8" s="1298"/>
      <c r="X8" s="1298"/>
      <c r="Y8" s="1298"/>
      <c r="Z8" s="1298"/>
      <c r="AA8" s="1298"/>
      <c r="AB8" s="1298"/>
      <c r="AC8" s="1298"/>
      <c r="AD8" s="1298"/>
      <c r="AE8" s="1298"/>
      <c r="AF8" s="1298"/>
      <c r="AG8" s="1298"/>
      <c r="AH8" s="1298"/>
      <c r="AI8" s="1298"/>
      <c r="AJ8" s="1298"/>
      <c r="AK8" s="1298"/>
      <c r="AL8" s="1298"/>
      <c r="AM8" s="1298"/>
      <c r="AN8" s="1298"/>
      <c r="AO8" s="1298"/>
      <c r="AP8" s="1298"/>
      <c r="AQ8" s="1298"/>
      <c r="AR8" s="1298"/>
      <c r="AS8" s="1298"/>
      <c r="AT8" s="1298"/>
      <c r="AU8" s="1298"/>
      <c r="AV8" s="1298"/>
      <c r="AW8" s="1298"/>
      <c r="AX8" s="1298"/>
      <c r="AY8" s="1298"/>
      <c r="AZ8" s="1298"/>
      <c r="BA8" s="1298"/>
      <c r="BB8" s="1298"/>
      <c r="BC8" s="1298"/>
      <c r="BD8" s="1298"/>
      <c r="BE8" s="1298"/>
      <c r="BF8" s="1298"/>
      <c r="BG8" s="1298"/>
      <c r="BH8" s="1298"/>
      <c r="BI8" s="1298"/>
      <c r="BJ8" s="1298"/>
      <c r="BK8" s="1298"/>
      <c r="BL8" s="1298"/>
      <c r="BM8" s="1298"/>
      <c r="BN8" s="1298"/>
      <c r="BO8" s="1298"/>
      <c r="BP8" s="1298"/>
      <c r="BQ8" s="1298"/>
      <c r="BR8" s="1298"/>
      <c r="BS8" s="1298"/>
      <c r="BT8" s="1298"/>
      <c r="BU8" s="1298"/>
      <c r="BV8" s="1298"/>
      <c r="BW8" s="1298"/>
      <c r="BX8" s="1298"/>
      <c r="BY8" s="1298"/>
      <c r="BZ8" s="1298"/>
      <c r="CA8" s="1298"/>
      <c r="CB8" s="1298"/>
      <c r="CC8" s="1298"/>
      <c r="CD8" s="1298"/>
      <c r="CE8" s="1298"/>
      <c r="CF8" s="1298"/>
      <c r="CG8" s="1298"/>
      <c r="CH8" s="1298"/>
      <c r="CI8" s="1298"/>
      <c r="CJ8" s="1298"/>
      <c r="CK8" s="1298"/>
      <c r="CL8" s="1298"/>
      <c r="CM8" s="1298"/>
      <c r="CN8" s="1298"/>
      <c r="CO8" s="1298"/>
      <c r="CP8" s="1298"/>
      <c r="CQ8" s="1298"/>
      <c r="CR8" s="1298"/>
      <c r="CS8" s="1298"/>
      <c r="CT8" s="1298"/>
      <c r="CU8" s="1298"/>
      <c r="CV8" s="1298"/>
      <c r="CW8" s="1298"/>
      <c r="CX8" s="1298"/>
      <c r="CY8" s="1298"/>
      <c r="CZ8" s="1298"/>
      <c r="DA8" s="1298"/>
      <c r="DB8" s="1298"/>
      <c r="DC8" s="1298"/>
      <c r="DD8" s="1298"/>
      <c r="DE8" s="1298"/>
    </row>
    <row r="9" spans="1:109" s="248" customFormat="1" ht="13" x14ac:dyDescent="0.2">
      <c r="A9" s="1298"/>
      <c r="B9" s="1298"/>
      <c r="C9" s="1298"/>
      <c r="D9" s="1298"/>
      <c r="E9" s="1298"/>
      <c r="F9" s="1298"/>
      <c r="G9" s="1298"/>
      <c r="H9" s="1298"/>
      <c r="I9" s="1298"/>
      <c r="J9" s="1298"/>
      <c r="K9" s="1298"/>
      <c r="L9" s="1298"/>
      <c r="M9" s="1298"/>
      <c r="N9" s="1298"/>
      <c r="O9" s="1298"/>
      <c r="P9" s="1298"/>
      <c r="Q9" s="1298"/>
      <c r="R9" s="1298"/>
      <c r="S9" s="1298"/>
      <c r="T9" s="1298"/>
      <c r="U9" s="1298"/>
      <c r="V9" s="1298"/>
      <c r="W9" s="1298"/>
      <c r="X9" s="1298"/>
      <c r="Y9" s="1298"/>
      <c r="Z9" s="1298"/>
      <c r="AA9" s="1298"/>
      <c r="AB9" s="1298"/>
      <c r="AC9" s="1298"/>
      <c r="AD9" s="1298"/>
      <c r="AE9" s="1298"/>
      <c r="AF9" s="1298"/>
      <c r="AG9" s="1298"/>
      <c r="AH9" s="1298"/>
      <c r="AI9" s="1298"/>
      <c r="AJ9" s="1298"/>
      <c r="AK9" s="1298"/>
      <c r="AL9" s="1298"/>
      <c r="AM9" s="1298"/>
      <c r="AN9" s="1298"/>
      <c r="AO9" s="1298"/>
      <c r="AP9" s="1298"/>
      <c r="AQ9" s="1298"/>
      <c r="AR9" s="1298"/>
      <c r="AS9" s="1298"/>
      <c r="AT9" s="1298"/>
      <c r="AU9" s="1298"/>
      <c r="AV9" s="1298"/>
      <c r="AW9" s="1298"/>
      <c r="AX9" s="1298"/>
      <c r="AY9" s="1298"/>
      <c r="AZ9" s="1298"/>
      <c r="BA9" s="1298"/>
      <c r="BB9" s="1298"/>
      <c r="BC9" s="1298"/>
      <c r="BD9" s="1298"/>
      <c r="BE9" s="1298"/>
      <c r="BF9" s="1298"/>
      <c r="BG9" s="1298"/>
      <c r="BH9" s="1298"/>
      <c r="BI9" s="1298"/>
      <c r="BJ9" s="1298"/>
      <c r="BK9" s="1298"/>
      <c r="BL9" s="1298"/>
      <c r="BM9" s="1298"/>
      <c r="BN9" s="1298"/>
      <c r="BO9" s="1298"/>
      <c r="BP9" s="1298"/>
      <c r="BQ9" s="1298"/>
      <c r="BR9" s="1298"/>
      <c r="BS9" s="1298"/>
      <c r="BT9" s="1298"/>
      <c r="BU9" s="1298"/>
      <c r="BV9" s="1298"/>
      <c r="BW9" s="1298"/>
      <c r="BX9" s="1298"/>
      <c r="BY9" s="1298"/>
      <c r="BZ9" s="1298"/>
      <c r="CA9" s="1298"/>
      <c r="CB9" s="1298"/>
      <c r="CC9" s="1298"/>
      <c r="CD9" s="1298"/>
      <c r="CE9" s="1298"/>
      <c r="CF9" s="1298"/>
      <c r="CG9" s="1298"/>
      <c r="CH9" s="1298"/>
      <c r="CI9" s="1298"/>
      <c r="CJ9" s="1298"/>
      <c r="CK9" s="1298"/>
      <c r="CL9" s="1298"/>
      <c r="CM9" s="1298"/>
      <c r="CN9" s="1298"/>
      <c r="CO9" s="1298"/>
      <c r="CP9" s="1298"/>
      <c r="CQ9" s="1298"/>
      <c r="CR9" s="1298"/>
      <c r="CS9" s="1298"/>
      <c r="CT9" s="1298"/>
      <c r="CU9" s="1298"/>
      <c r="CV9" s="1298"/>
      <c r="CW9" s="1298"/>
      <c r="CX9" s="1298"/>
      <c r="CY9" s="1298"/>
      <c r="CZ9" s="1298"/>
      <c r="DA9" s="1298"/>
      <c r="DB9" s="1298"/>
      <c r="DC9" s="1298"/>
      <c r="DD9" s="1298"/>
      <c r="DE9" s="1298"/>
    </row>
    <row r="10" spans="1:109" s="248" customFormat="1" ht="13" x14ac:dyDescent="0.2">
      <c r="A10" s="1298"/>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c r="BG10" s="1298"/>
      <c r="BH10" s="1298"/>
      <c r="BI10" s="1298"/>
      <c r="BJ10" s="1298"/>
      <c r="BK10" s="1298"/>
      <c r="BL10" s="1298"/>
      <c r="BM10" s="1298"/>
      <c r="BN10" s="1298"/>
      <c r="BO10" s="1298"/>
      <c r="BP10" s="1298"/>
      <c r="BQ10" s="1298"/>
      <c r="BR10" s="1298"/>
      <c r="BS10" s="1298"/>
      <c r="BT10" s="1298"/>
      <c r="BU10" s="1298"/>
      <c r="BV10" s="1298"/>
      <c r="BW10" s="1298"/>
      <c r="BX10" s="1298"/>
      <c r="BY10" s="1298"/>
      <c r="BZ10" s="1298"/>
      <c r="CA10" s="1298"/>
      <c r="CB10" s="1298"/>
      <c r="CC10" s="1298"/>
      <c r="CD10" s="1298"/>
      <c r="CE10" s="1298"/>
      <c r="CF10" s="1298"/>
      <c r="CG10" s="1298"/>
      <c r="CH10" s="1298"/>
      <c r="CI10" s="1298"/>
      <c r="CJ10" s="1298"/>
      <c r="CK10" s="1298"/>
      <c r="CL10" s="1298"/>
      <c r="CM10" s="1298"/>
      <c r="CN10" s="1298"/>
      <c r="CO10" s="1298"/>
      <c r="CP10" s="1298"/>
      <c r="CQ10" s="1298"/>
      <c r="CR10" s="1298"/>
      <c r="CS10" s="1298"/>
      <c r="CT10" s="1298"/>
      <c r="CU10" s="1298"/>
      <c r="CV10" s="1298"/>
      <c r="CW10" s="1298"/>
      <c r="CX10" s="1298"/>
      <c r="CY10" s="1298"/>
      <c r="CZ10" s="1298"/>
      <c r="DA10" s="1298"/>
      <c r="DB10" s="1298"/>
      <c r="DC10" s="1298"/>
      <c r="DD10" s="1298"/>
      <c r="DE10" s="1298"/>
    </row>
    <row r="11" spans="1:109" s="248" customFormat="1" ht="13" x14ac:dyDescent="0.2">
      <c r="A11" s="1298"/>
      <c r="B11" s="1298"/>
      <c r="C11" s="1298"/>
      <c r="D11" s="1298"/>
      <c r="E11" s="1298"/>
      <c r="F11" s="1298"/>
      <c r="G11" s="1298"/>
      <c r="H11" s="1298"/>
      <c r="I11" s="1298"/>
      <c r="J11" s="1298"/>
      <c r="K11" s="1298"/>
      <c r="L11" s="1298"/>
      <c r="M11" s="1298"/>
      <c r="N11" s="1298"/>
      <c r="O11" s="1298"/>
      <c r="P11" s="1298"/>
      <c r="Q11" s="1298"/>
      <c r="R11" s="1298"/>
      <c r="S11" s="1298"/>
      <c r="T11" s="1298"/>
      <c r="U11" s="1298"/>
      <c r="V11" s="1298"/>
      <c r="W11" s="1298"/>
      <c r="X11" s="1298"/>
      <c r="Y11" s="1298"/>
      <c r="Z11" s="1298"/>
      <c r="AA11" s="1298"/>
      <c r="AB11" s="1298"/>
      <c r="AC11" s="1298"/>
      <c r="AD11" s="1298"/>
      <c r="AE11" s="1298"/>
      <c r="AF11" s="1298"/>
      <c r="AG11" s="1298"/>
      <c r="AH11" s="1298"/>
      <c r="AI11" s="1298"/>
      <c r="AJ11" s="1298"/>
      <c r="AK11" s="1298"/>
      <c r="AL11" s="1298"/>
      <c r="AM11" s="1298"/>
      <c r="AN11" s="1298"/>
      <c r="AO11" s="1298"/>
      <c r="AP11" s="1298"/>
      <c r="AQ11" s="1298"/>
      <c r="AR11" s="1298"/>
      <c r="AS11" s="1298"/>
      <c r="AT11" s="1298"/>
      <c r="AU11" s="1298"/>
      <c r="AV11" s="1298"/>
      <c r="AW11" s="1298"/>
      <c r="AX11" s="1298"/>
      <c r="AY11" s="1298"/>
      <c r="AZ11" s="1298"/>
      <c r="BA11" s="1298"/>
      <c r="BB11" s="1298"/>
      <c r="BC11" s="1298"/>
      <c r="BD11" s="1298"/>
      <c r="BE11" s="1298"/>
      <c r="BF11" s="1298"/>
      <c r="BG11" s="1298"/>
      <c r="BH11" s="1298"/>
      <c r="BI11" s="1298"/>
      <c r="BJ11" s="1298"/>
      <c r="BK11" s="1298"/>
      <c r="BL11" s="1298"/>
      <c r="BM11" s="1298"/>
      <c r="BN11" s="1298"/>
      <c r="BO11" s="1298"/>
      <c r="BP11" s="1298"/>
      <c r="BQ11" s="1298"/>
      <c r="BR11" s="1298"/>
      <c r="BS11" s="1298"/>
      <c r="BT11" s="1298"/>
      <c r="BU11" s="1298"/>
      <c r="BV11" s="1298"/>
      <c r="BW11" s="1298"/>
      <c r="BX11" s="1298"/>
      <c r="BY11" s="1298"/>
      <c r="BZ11" s="1298"/>
      <c r="CA11" s="1298"/>
      <c r="CB11" s="1298"/>
      <c r="CC11" s="1298"/>
      <c r="CD11" s="1298"/>
      <c r="CE11" s="1298"/>
      <c r="CF11" s="1298"/>
      <c r="CG11" s="1298"/>
      <c r="CH11" s="1298"/>
      <c r="CI11" s="1298"/>
      <c r="CJ11" s="1298"/>
      <c r="CK11" s="1298"/>
      <c r="CL11" s="1298"/>
      <c r="CM11" s="1298"/>
      <c r="CN11" s="1298"/>
      <c r="CO11" s="1298"/>
      <c r="CP11" s="1298"/>
      <c r="CQ11" s="1298"/>
      <c r="CR11" s="1298"/>
      <c r="CS11" s="1298"/>
      <c r="CT11" s="1298"/>
      <c r="CU11" s="1298"/>
      <c r="CV11" s="1298"/>
      <c r="CW11" s="1298"/>
      <c r="CX11" s="1298"/>
      <c r="CY11" s="1298"/>
      <c r="CZ11" s="1298"/>
      <c r="DA11" s="1298"/>
      <c r="DB11" s="1298"/>
      <c r="DC11" s="1298"/>
      <c r="DD11" s="1298"/>
      <c r="DE11" s="1298"/>
    </row>
    <row r="12" spans="1:109" s="248" customFormat="1" ht="13" x14ac:dyDescent="0.2">
      <c r="A12" s="1298"/>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c r="BG12" s="1298"/>
      <c r="BH12" s="1298"/>
      <c r="BI12" s="1298"/>
      <c r="BJ12" s="1298"/>
      <c r="BK12" s="1298"/>
      <c r="BL12" s="1298"/>
      <c r="BM12" s="1298"/>
      <c r="BN12" s="1298"/>
      <c r="BO12" s="1298"/>
      <c r="BP12" s="1298"/>
      <c r="BQ12" s="1298"/>
      <c r="BR12" s="1298"/>
      <c r="BS12" s="1298"/>
      <c r="BT12" s="1298"/>
      <c r="BU12" s="1298"/>
      <c r="BV12" s="1298"/>
      <c r="BW12" s="1298"/>
      <c r="BX12" s="1298"/>
      <c r="BY12" s="1298"/>
      <c r="BZ12" s="1298"/>
      <c r="CA12" s="1298"/>
      <c r="CB12" s="1298"/>
      <c r="CC12" s="1298"/>
      <c r="CD12" s="1298"/>
      <c r="CE12" s="1298"/>
      <c r="CF12" s="1298"/>
      <c r="CG12" s="1298"/>
      <c r="CH12" s="1298"/>
      <c r="CI12" s="1298"/>
      <c r="CJ12" s="1298"/>
      <c r="CK12" s="1298"/>
      <c r="CL12" s="1298"/>
      <c r="CM12" s="1298"/>
      <c r="CN12" s="1298"/>
      <c r="CO12" s="1298"/>
      <c r="CP12" s="1298"/>
      <c r="CQ12" s="1298"/>
      <c r="CR12" s="1298"/>
      <c r="CS12" s="1298"/>
      <c r="CT12" s="1298"/>
      <c r="CU12" s="1298"/>
      <c r="CV12" s="1298"/>
      <c r="CW12" s="1298"/>
      <c r="CX12" s="1298"/>
      <c r="CY12" s="1298"/>
      <c r="CZ12" s="1298"/>
      <c r="DA12" s="1298"/>
      <c r="DB12" s="1298"/>
      <c r="DC12" s="1298"/>
      <c r="DD12" s="1298"/>
      <c r="DE12" s="1298"/>
    </row>
    <row r="13" spans="1:109" s="248" customFormat="1" ht="13" x14ac:dyDescent="0.2">
      <c r="A13" s="1298"/>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c r="BG13" s="1298"/>
      <c r="BH13" s="1298"/>
      <c r="BI13" s="1298"/>
      <c r="BJ13" s="1298"/>
      <c r="BK13" s="1298"/>
      <c r="BL13" s="1298"/>
      <c r="BM13" s="1298"/>
      <c r="BN13" s="1298"/>
      <c r="BO13" s="1298"/>
      <c r="BP13" s="1298"/>
      <c r="BQ13" s="1298"/>
      <c r="BR13" s="1298"/>
      <c r="BS13" s="1298"/>
      <c r="BT13" s="1298"/>
      <c r="BU13" s="1298"/>
      <c r="BV13" s="1298"/>
      <c r="BW13" s="1298"/>
      <c r="BX13" s="1298"/>
      <c r="BY13" s="1298"/>
      <c r="BZ13" s="1298"/>
      <c r="CA13" s="1298"/>
      <c r="CB13" s="1298"/>
      <c r="CC13" s="1298"/>
      <c r="CD13" s="1298"/>
      <c r="CE13" s="1298"/>
      <c r="CF13" s="1298"/>
      <c r="CG13" s="1298"/>
      <c r="CH13" s="1298"/>
      <c r="CI13" s="1298"/>
      <c r="CJ13" s="1298"/>
      <c r="CK13" s="1298"/>
      <c r="CL13" s="1298"/>
      <c r="CM13" s="1298"/>
      <c r="CN13" s="1298"/>
      <c r="CO13" s="1298"/>
      <c r="CP13" s="1298"/>
      <c r="CQ13" s="1298"/>
      <c r="CR13" s="1298"/>
      <c r="CS13" s="1298"/>
      <c r="CT13" s="1298"/>
      <c r="CU13" s="1298"/>
      <c r="CV13" s="1298"/>
      <c r="CW13" s="1298"/>
      <c r="CX13" s="1298"/>
      <c r="CY13" s="1298"/>
      <c r="CZ13" s="1298"/>
      <c r="DA13" s="1298"/>
      <c r="DB13" s="1298"/>
      <c r="DC13" s="1298"/>
      <c r="DD13" s="1298"/>
      <c r="DE13" s="1298"/>
    </row>
    <row r="14" spans="1:109" s="248" customFormat="1" ht="13" x14ac:dyDescent="0.2">
      <c r="A14" s="1298"/>
      <c r="B14" s="1298"/>
      <c r="C14" s="1298"/>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8"/>
      <c r="BV14" s="1298"/>
      <c r="BW14" s="1298"/>
      <c r="BX14" s="1298"/>
      <c r="BY14" s="1298"/>
      <c r="BZ14" s="1298"/>
      <c r="CA14" s="1298"/>
      <c r="CB14" s="1298"/>
      <c r="CC14" s="1298"/>
      <c r="CD14" s="1298"/>
      <c r="CE14" s="1298"/>
      <c r="CF14" s="1298"/>
      <c r="CG14" s="1298"/>
      <c r="CH14" s="1298"/>
      <c r="CI14" s="1298"/>
      <c r="CJ14" s="1298"/>
      <c r="CK14" s="1298"/>
      <c r="CL14" s="1298"/>
      <c r="CM14" s="1298"/>
      <c r="CN14" s="1298"/>
      <c r="CO14" s="1298"/>
      <c r="CP14" s="1298"/>
      <c r="CQ14" s="1298"/>
      <c r="CR14" s="1298"/>
      <c r="CS14" s="1298"/>
      <c r="CT14" s="1298"/>
      <c r="CU14" s="1298"/>
      <c r="CV14" s="1298"/>
      <c r="CW14" s="1298"/>
      <c r="CX14" s="1298"/>
      <c r="CY14" s="1298"/>
      <c r="CZ14" s="1298"/>
      <c r="DA14" s="1298"/>
      <c r="DB14" s="1298"/>
      <c r="DC14" s="1298"/>
      <c r="DD14" s="1298"/>
      <c r="DE14" s="1298"/>
    </row>
    <row r="15" spans="1:109" s="248" customFormat="1" ht="13" x14ac:dyDescent="0.2">
      <c r="A15" s="1243"/>
      <c r="B15" s="1298"/>
      <c r="C15" s="1298"/>
      <c r="D15" s="1298"/>
      <c r="E15" s="1298"/>
      <c r="F15" s="1298"/>
      <c r="G15" s="1298"/>
      <c r="H15" s="1298"/>
      <c r="I15" s="1298"/>
      <c r="J15" s="1298"/>
      <c r="K15" s="1298"/>
      <c r="L15" s="1298"/>
      <c r="M15" s="1298"/>
      <c r="N15" s="1298"/>
      <c r="O15" s="1298"/>
      <c r="P15" s="1298"/>
      <c r="Q15" s="1298"/>
      <c r="R15" s="1298"/>
      <c r="S15" s="1298"/>
      <c r="T15" s="1298"/>
      <c r="U15" s="1298"/>
      <c r="V15" s="1298"/>
      <c r="W15" s="1298"/>
      <c r="X15" s="1298"/>
      <c r="Y15" s="1298"/>
      <c r="Z15" s="1298"/>
      <c r="AA15" s="1298"/>
      <c r="AB15" s="1298"/>
      <c r="AC15" s="1298"/>
      <c r="AD15" s="1298"/>
      <c r="AE15" s="1298"/>
      <c r="AF15" s="1298"/>
      <c r="AG15" s="1298"/>
      <c r="AH15" s="1298"/>
      <c r="AI15" s="1298"/>
      <c r="AJ15" s="1298"/>
      <c r="AK15" s="1298"/>
      <c r="AL15" s="1298"/>
      <c r="AM15" s="1298"/>
      <c r="AN15" s="1298"/>
      <c r="AO15" s="1298"/>
      <c r="AP15" s="1298"/>
      <c r="AQ15" s="1298"/>
      <c r="AR15" s="1298"/>
      <c r="AS15" s="1298"/>
      <c r="AT15" s="1298"/>
      <c r="AU15" s="1298"/>
      <c r="AV15" s="1298"/>
      <c r="AW15" s="1298"/>
      <c r="AX15" s="1298"/>
      <c r="AY15" s="1298"/>
      <c r="AZ15" s="1298"/>
      <c r="BA15" s="1298"/>
      <c r="BB15" s="1298"/>
      <c r="BC15" s="1298"/>
      <c r="BD15" s="1298"/>
      <c r="BE15" s="1298"/>
      <c r="BF15" s="1298"/>
      <c r="BG15" s="1298"/>
      <c r="BH15" s="1298"/>
      <c r="BI15" s="1298"/>
      <c r="BJ15" s="1298"/>
      <c r="BK15" s="1298"/>
      <c r="BL15" s="1298"/>
      <c r="BM15" s="1298"/>
      <c r="BN15" s="1298"/>
      <c r="BO15" s="1298"/>
      <c r="BP15" s="1298"/>
      <c r="BQ15" s="1298"/>
      <c r="BR15" s="1298"/>
      <c r="BS15" s="1298"/>
      <c r="BT15" s="1298"/>
      <c r="BU15" s="1298"/>
      <c r="BV15" s="1298"/>
      <c r="BW15" s="1298"/>
      <c r="BX15" s="1298"/>
      <c r="BY15" s="1298"/>
      <c r="BZ15" s="1298"/>
      <c r="CA15" s="1298"/>
      <c r="CB15" s="1298"/>
      <c r="CC15" s="1298"/>
      <c r="CD15" s="1298"/>
      <c r="CE15" s="1298"/>
      <c r="CF15" s="1298"/>
      <c r="CG15" s="1298"/>
      <c r="CH15" s="1298"/>
      <c r="CI15" s="1298"/>
      <c r="CJ15" s="1298"/>
      <c r="CK15" s="1298"/>
      <c r="CL15" s="1298"/>
      <c r="CM15" s="1298"/>
      <c r="CN15" s="1298"/>
      <c r="CO15" s="1298"/>
      <c r="CP15" s="1298"/>
      <c r="CQ15" s="1298"/>
      <c r="CR15" s="1298"/>
      <c r="CS15" s="1298"/>
      <c r="CT15" s="1298"/>
      <c r="CU15" s="1298"/>
      <c r="CV15" s="1298"/>
      <c r="CW15" s="1298"/>
      <c r="CX15" s="1298"/>
      <c r="CY15" s="1298"/>
      <c r="CZ15" s="1298"/>
      <c r="DA15" s="1298"/>
      <c r="DB15" s="1298"/>
      <c r="DC15" s="1298"/>
      <c r="DD15" s="1298"/>
      <c r="DE15" s="1298"/>
    </row>
    <row r="16" spans="1:109" s="248" customFormat="1" ht="13" x14ac:dyDescent="0.2">
      <c r="A16" s="1243"/>
      <c r="B16" s="1298"/>
      <c r="C16" s="1298"/>
      <c r="D16" s="1298"/>
      <c r="E16" s="1298"/>
      <c r="F16" s="1298"/>
      <c r="G16" s="1298"/>
      <c r="H16" s="1298"/>
      <c r="I16" s="1298"/>
      <c r="J16" s="1298"/>
      <c r="K16" s="1298"/>
      <c r="L16" s="1298"/>
      <c r="M16" s="1298"/>
      <c r="N16" s="1298"/>
      <c r="O16" s="1298"/>
      <c r="P16" s="1298"/>
      <c r="Q16" s="1298"/>
      <c r="R16" s="1298"/>
      <c r="S16" s="1298"/>
      <c r="T16" s="1298"/>
      <c r="U16" s="1298"/>
      <c r="V16" s="1298"/>
      <c r="W16" s="1298"/>
      <c r="X16" s="1298"/>
      <c r="Y16" s="1298"/>
      <c r="Z16" s="1298"/>
      <c r="AA16" s="1298"/>
      <c r="AB16" s="1298"/>
      <c r="AC16" s="1298"/>
      <c r="AD16" s="1298"/>
      <c r="AE16" s="1298"/>
      <c r="AF16" s="1298"/>
      <c r="AG16" s="1298"/>
      <c r="AH16" s="1298"/>
      <c r="AI16" s="1298"/>
      <c r="AJ16" s="1298"/>
      <c r="AK16" s="1298"/>
      <c r="AL16" s="1298"/>
      <c r="AM16" s="1298"/>
      <c r="AN16" s="1298"/>
      <c r="AO16" s="1298"/>
      <c r="AP16" s="1298"/>
      <c r="AQ16" s="1298"/>
      <c r="AR16" s="1298"/>
      <c r="AS16" s="1298"/>
      <c r="AT16" s="1298"/>
      <c r="AU16" s="1298"/>
      <c r="AV16" s="1298"/>
      <c r="AW16" s="1298"/>
      <c r="AX16" s="1298"/>
      <c r="AY16" s="1298"/>
      <c r="AZ16" s="1298"/>
      <c r="BA16" s="1298"/>
      <c r="BB16" s="1298"/>
      <c r="BC16" s="1298"/>
      <c r="BD16" s="1298"/>
      <c r="BE16" s="1298"/>
      <c r="BF16" s="1298"/>
      <c r="BG16" s="1298"/>
      <c r="BH16" s="1298"/>
      <c r="BI16" s="1298"/>
      <c r="BJ16" s="1298"/>
      <c r="BK16" s="1298"/>
      <c r="BL16" s="1298"/>
      <c r="BM16" s="1298"/>
      <c r="BN16" s="1298"/>
      <c r="BO16" s="1298"/>
      <c r="BP16" s="1298"/>
      <c r="BQ16" s="1298"/>
      <c r="BR16" s="1298"/>
      <c r="BS16" s="1298"/>
      <c r="BT16" s="1298"/>
      <c r="BU16" s="1298"/>
      <c r="BV16" s="1298"/>
      <c r="BW16" s="1298"/>
      <c r="BX16" s="1298"/>
      <c r="BY16" s="1298"/>
      <c r="BZ16" s="1298"/>
      <c r="CA16" s="1298"/>
      <c r="CB16" s="1298"/>
      <c r="CC16" s="1298"/>
      <c r="CD16" s="1298"/>
      <c r="CE16" s="1298"/>
      <c r="CF16" s="1298"/>
      <c r="CG16" s="1298"/>
      <c r="CH16" s="1298"/>
      <c r="CI16" s="1298"/>
      <c r="CJ16" s="1298"/>
      <c r="CK16" s="1298"/>
      <c r="CL16" s="1298"/>
      <c r="CM16" s="1298"/>
      <c r="CN16" s="1298"/>
      <c r="CO16" s="1298"/>
      <c r="CP16" s="1298"/>
      <c r="CQ16" s="1298"/>
      <c r="CR16" s="1298"/>
      <c r="CS16" s="1298"/>
      <c r="CT16" s="1298"/>
      <c r="CU16" s="1298"/>
      <c r="CV16" s="1298"/>
      <c r="CW16" s="1298"/>
      <c r="CX16" s="1298"/>
      <c r="CY16" s="1298"/>
      <c r="CZ16" s="1298"/>
      <c r="DA16" s="1298"/>
      <c r="DB16" s="1298"/>
      <c r="DC16" s="1298"/>
      <c r="DD16" s="1298"/>
      <c r="DE16" s="1298"/>
    </row>
    <row r="17" spans="1:109" s="248" customFormat="1" ht="13" x14ac:dyDescent="0.2">
      <c r="A17" s="1243"/>
      <c r="B17" s="1298"/>
      <c r="C17" s="1298"/>
      <c r="D17" s="1298"/>
      <c r="E17" s="1298"/>
      <c r="F17" s="1298"/>
      <c r="G17" s="1298"/>
      <c r="H17" s="1298"/>
      <c r="I17" s="1298"/>
      <c r="J17" s="1298"/>
      <c r="K17" s="1298"/>
      <c r="L17" s="1298"/>
      <c r="M17" s="1298"/>
      <c r="N17" s="1298"/>
      <c r="O17" s="1298"/>
      <c r="P17" s="1298"/>
      <c r="Q17" s="1298"/>
      <c r="R17" s="1298"/>
      <c r="S17" s="1298"/>
      <c r="T17" s="1298"/>
      <c r="U17" s="1298"/>
      <c r="V17" s="1298"/>
      <c r="W17" s="1298"/>
      <c r="X17" s="1298"/>
      <c r="Y17" s="1298"/>
      <c r="Z17" s="1298"/>
      <c r="AA17" s="1298"/>
      <c r="AB17" s="1298"/>
      <c r="AC17" s="1298"/>
      <c r="AD17" s="1298"/>
      <c r="AE17" s="1298"/>
      <c r="AF17" s="1298"/>
      <c r="AG17" s="1298"/>
      <c r="AH17" s="1298"/>
      <c r="AI17" s="1298"/>
      <c r="AJ17" s="1298"/>
      <c r="AK17" s="1298"/>
      <c r="AL17" s="1298"/>
      <c r="AM17" s="1298"/>
      <c r="AN17" s="1298"/>
      <c r="AO17" s="1298"/>
      <c r="AP17" s="1298"/>
      <c r="AQ17" s="1298"/>
      <c r="AR17" s="1298"/>
      <c r="AS17" s="1298"/>
      <c r="AT17" s="1298"/>
      <c r="AU17" s="1298"/>
      <c r="AV17" s="1298"/>
      <c r="AW17" s="1298"/>
      <c r="AX17" s="1298"/>
      <c r="AY17" s="1298"/>
      <c r="AZ17" s="1298"/>
      <c r="BA17" s="1298"/>
      <c r="BB17" s="1298"/>
      <c r="BC17" s="1298"/>
      <c r="BD17" s="1298"/>
      <c r="BE17" s="1298"/>
      <c r="BF17" s="1298"/>
      <c r="BG17" s="1298"/>
      <c r="BH17" s="1298"/>
      <c r="BI17" s="1298"/>
      <c r="BJ17" s="1298"/>
      <c r="BK17" s="1298"/>
      <c r="BL17" s="1298"/>
      <c r="BM17" s="1298"/>
      <c r="BN17" s="1298"/>
      <c r="BO17" s="1298"/>
      <c r="BP17" s="1298"/>
      <c r="BQ17" s="1298"/>
      <c r="BR17" s="1298"/>
      <c r="BS17" s="1298"/>
      <c r="BT17" s="1298"/>
      <c r="BU17" s="1298"/>
      <c r="BV17" s="1298"/>
      <c r="BW17" s="1298"/>
      <c r="BX17" s="1298"/>
      <c r="BY17" s="1298"/>
      <c r="BZ17" s="1298"/>
      <c r="CA17" s="1298"/>
      <c r="CB17" s="1298"/>
      <c r="CC17" s="1298"/>
      <c r="CD17" s="1298"/>
      <c r="CE17" s="1298"/>
      <c r="CF17" s="1298"/>
      <c r="CG17" s="1298"/>
      <c r="CH17" s="1298"/>
      <c r="CI17" s="1298"/>
      <c r="CJ17" s="1298"/>
      <c r="CK17" s="1298"/>
      <c r="CL17" s="1298"/>
      <c r="CM17" s="1298"/>
      <c r="CN17" s="1298"/>
      <c r="CO17" s="1298"/>
      <c r="CP17" s="1298"/>
      <c r="CQ17" s="1298"/>
      <c r="CR17" s="1298"/>
      <c r="CS17" s="1298"/>
      <c r="CT17" s="1298"/>
      <c r="CU17" s="1298"/>
      <c r="CV17" s="1298"/>
      <c r="CW17" s="1298"/>
      <c r="CX17" s="1298"/>
      <c r="CY17" s="1298"/>
      <c r="CZ17" s="1298"/>
      <c r="DA17" s="1298"/>
      <c r="DB17" s="1298"/>
      <c r="DC17" s="1298"/>
      <c r="DD17" s="1298"/>
      <c r="DE17" s="1298"/>
    </row>
    <row r="18" spans="1:109" s="248" customFormat="1" ht="13" x14ac:dyDescent="0.2">
      <c r="A18" s="1243"/>
      <c r="B18" s="1298"/>
      <c r="C18" s="1298"/>
      <c r="D18" s="1298"/>
      <c r="E18" s="1298"/>
      <c r="F18" s="1298"/>
      <c r="G18" s="1298"/>
      <c r="H18" s="1298"/>
      <c r="I18" s="1298"/>
      <c r="J18" s="1298"/>
      <c r="K18" s="1298"/>
      <c r="L18" s="1298"/>
      <c r="M18" s="1298"/>
      <c r="N18" s="1298"/>
      <c r="O18" s="1298"/>
      <c r="P18" s="1298"/>
      <c r="Q18" s="1298"/>
      <c r="R18" s="1298"/>
      <c r="S18" s="1298"/>
      <c r="T18" s="1298"/>
      <c r="U18" s="1298"/>
      <c r="V18" s="1298"/>
      <c r="W18" s="1298"/>
      <c r="X18" s="1298"/>
      <c r="Y18" s="1298"/>
      <c r="Z18" s="1298"/>
      <c r="AA18" s="1298"/>
      <c r="AB18" s="1298"/>
      <c r="AC18" s="1298"/>
      <c r="AD18" s="1298"/>
      <c r="AE18" s="1298"/>
      <c r="AF18" s="1298"/>
      <c r="AG18" s="1298"/>
      <c r="AH18" s="1298"/>
      <c r="AI18" s="1298"/>
      <c r="AJ18" s="1298"/>
      <c r="AK18" s="1298"/>
      <c r="AL18" s="1298"/>
      <c r="AM18" s="1298"/>
      <c r="AN18" s="1298"/>
      <c r="AO18" s="1298"/>
      <c r="AP18" s="1298"/>
      <c r="AQ18" s="1298"/>
      <c r="AR18" s="1298"/>
      <c r="AS18" s="1298"/>
      <c r="AT18" s="1298"/>
      <c r="AU18" s="1298"/>
      <c r="AV18" s="1298"/>
      <c r="AW18" s="1298"/>
      <c r="AX18" s="1298"/>
      <c r="AY18" s="1298"/>
      <c r="AZ18" s="1298"/>
      <c r="BA18" s="1298"/>
      <c r="BB18" s="1298"/>
      <c r="BC18" s="1298"/>
      <c r="BD18" s="1298"/>
      <c r="BE18" s="1298"/>
      <c r="BF18" s="1298"/>
      <c r="BG18" s="1298"/>
      <c r="BH18" s="1298"/>
      <c r="BI18" s="1298"/>
      <c r="BJ18" s="1298"/>
      <c r="BK18" s="1298"/>
      <c r="BL18" s="1298"/>
      <c r="BM18" s="1298"/>
      <c r="BN18" s="1298"/>
      <c r="BO18" s="1298"/>
      <c r="BP18" s="1298"/>
      <c r="BQ18" s="1298"/>
      <c r="BR18" s="1298"/>
      <c r="BS18" s="1298"/>
      <c r="BT18" s="1298"/>
      <c r="BU18" s="1298"/>
      <c r="BV18" s="1298"/>
      <c r="BW18" s="1298"/>
      <c r="BX18" s="1298"/>
      <c r="BY18" s="1298"/>
      <c r="BZ18" s="1298"/>
      <c r="CA18" s="1298"/>
      <c r="CB18" s="1298"/>
      <c r="CC18" s="1298"/>
      <c r="CD18" s="1298"/>
      <c r="CE18" s="1298"/>
      <c r="CF18" s="1298"/>
      <c r="CG18" s="1298"/>
      <c r="CH18" s="1298"/>
      <c r="CI18" s="1298"/>
      <c r="CJ18" s="1298"/>
      <c r="CK18" s="1298"/>
      <c r="CL18" s="1298"/>
      <c r="CM18" s="1298"/>
      <c r="CN18" s="1298"/>
      <c r="CO18" s="1298"/>
      <c r="CP18" s="1298"/>
      <c r="CQ18" s="1298"/>
      <c r="CR18" s="1298"/>
      <c r="CS18" s="1298"/>
      <c r="CT18" s="1298"/>
      <c r="CU18" s="1298"/>
      <c r="CV18" s="1298"/>
      <c r="CW18" s="1298"/>
      <c r="CX18" s="1298"/>
      <c r="CY18" s="1298"/>
      <c r="CZ18" s="1298"/>
      <c r="DA18" s="1298"/>
      <c r="DB18" s="1298"/>
      <c r="DC18" s="1298"/>
      <c r="DD18" s="1298"/>
      <c r="DE18" s="1298"/>
    </row>
    <row r="19" spans="1:109" ht="13" x14ac:dyDescent="0.2">
      <c r="DD19" s="1243"/>
      <c r="DE19" s="1243"/>
    </row>
    <row r="20" spans="1:109" ht="13" x14ac:dyDescent="0.2">
      <c r="DD20" s="1243"/>
      <c r="DE20" s="1243"/>
    </row>
    <row r="21" spans="1:109" ht="17.25" customHeight="1" x14ac:dyDescent="0.2">
      <c r="B21" s="1297"/>
      <c r="C21" s="1294"/>
      <c r="D21" s="1294"/>
      <c r="E21" s="1294"/>
      <c r="F21" s="1294"/>
      <c r="G21" s="1294"/>
      <c r="H21" s="1294"/>
      <c r="I21" s="1294"/>
      <c r="J21" s="1294"/>
      <c r="K21" s="1294"/>
      <c r="L21" s="1294"/>
      <c r="M21" s="1294"/>
      <c r="N21" s="1296"/>
      <c r="O21" s="1294"/>
      <c r="P21" s="1294"/>
      <c r="Q21" s="1294"/>
      <c r="R21" s="1294"/>
      <c r="S21" s="1294"/>
      <c r="T21" s="1294"/>
      <c r="U21" s="1294"/>
      <c r="V21" s="1294"/>
      <c r="W21" s="1294"/>
      <c r="X21" s="1294"/>
      <c r="Y21" s="1294"/>
      <c r="Z21" s="1294"/>
      <c r="AA21" s="1294"/>
      <c r="AB21" s="1294"/>
      <c r="AC21" s="1294"/>
      <c r="AD21" s="1294"/>
      <c r="AE21" s="1294"/>
      <c r="AF21" s="1294"/>
      <c r="AG21" s="1294"/>
      <c r="AH21" s="1294"/>
      <c r="AI21" s="1294"/>
      <c r="AJ21" s="1294"/>
      <c r="AK21" s="1294"/>
      <c r="AL21" s="1294"/>
      <c r="AM21" s="1294"/>
      <c r="AN21" s="1294"/>
      <c r="AO21" s="1294"/>
      <c r="AP21" s="1294"/>
      <c r="AQ21" s="1294"/>
      <c r="AR21" s="1294"/>
      <c r="AS21" s="1294"/>
      <c r="AT21" s="1296"/>
      <c r="AU21" s="1294"/>
      <c r="AV21" s="1294"/>
      <c r="AW21" s="1294"/>
      <c r="AX21" s="1294"/>
      <c r="AY21" s="1294"/>
      <c r="AZ21" s="1294"/>
      <c r="BA21" s="1294"/>
      <c r="BB21" s="1294"/>
      <c r="BC21" s="1294"/>
      <c r="BD21" s="1294"/>
      <c r="BE21" s="1294"/>
      <c r="BF21" s="1296"/>
      <c r="BG21" s="1294"/>
      <c r="BH21" s="1294"/>
      <c r="BI21" s="1294"/>
      <c r="BJ21" s="1294"/>
      <c r="BK21" s="1294"/>
      <c r="BL21" s="1294"/>
      <c r="BM21" s="1294"/>
      <c r="BN21" s="1294"/>
      <c r="BO21" s="1294"/>
      <c r="BP21" s="1294"/>
      <c r="BQ21" s="1294"/>
      <c r="BR21" s="1296"/>
      <c r="BS21" s="1294"/>
      <c r="BT21" s="1294"/>
      <c r="BU21" s="1294"/>
      <c r="BV21" s="1294"/>
      <c r="BW21" s="1294"/>
      <c r="BX21" s="1294"/>
      <c r="BY21" s="1294"/>
      <c r="BZ21" s="1294"/>
      <c r="CA21" s="1294"/>
      <c r="CB21" s="1294"/>
      <c r="CC21" s="1294"/>
      <c r="CD21" s="1296"/>
      <c r="CE21" s="1294"/>
      <c r="CF21" s="1294"/>
      <c r="CG21" s="1294"/>
      <c r="CH21" s="1294"/>
      <c r="CI21" s="1294"/>
      <c r="CJ21" s="1294"/>
      <c r="CK21" s="1294"/>
      <c r="CL21" s="1294"/>
      <c r="CM21" s="1294"/>
      <c r="CN21" s="1294"/>
      <c r="CO21" s="1294"/>
      <c r="CP21" s="1296"/>
      <c r="CQ21" s="1294"/>
      <c r="CR21" s="1294"/>
      <c r="CS21" s="1294"/>
      <c r="CT21" s="1294"/>
      <c r="CU21" s="1294"/>
      <c r="CV21" s="1294"/>
      <c r="CW21" s="1294"/>
      <c r="CX21" s="1294"/>
      <c r="CY21" s="1294"/>
      <c r="CZ21" s="1294"/>
      <c r="DA21" s="1294"/>
      <c r="DB21" s="1296"/>
      <c r="DC21" s="1294"/>
      <c r="DD21" s="1293"/>
      <c r="DE21" s="1243"/>
    </row>
    <row r="22" spans="1:109" ht="17.25" customHeight="1" x14ac:dyDescent="0.2">
      <c r="B22" s="1244"/>
    </row>
    <row r="23" spans="1:109" ht="13" x14ac:dyDescent="0.2">
      <c r="B23" s="1244"/>
    </row>
    <row r="24" spans="1:109" ht="13" x14ac:dyDescent="0.2">
      <c r="B24" s="1244"/>
    </row>
    <row r="25" spans="1:109" ht="13" x14ac:dyDescent="0.2">
      <c r="B25" s="1244"/>
    </row>
    <row r="26" spans="1:109" ht="13" x14ac:dyDescent="0.2">
      <c r="B26" s="1244"/>
    </row>
    <row r="27" spans="1:109" ht="13" x14ac:dyDescent="0.2">
      <c r="B27" s="1244"/>
    </row>
    <row r="28" spans="1:109" ht="13" x14ac:dyDescent="0.2">
      <c r="B28" s="1244"/>
    </row>
    <row r="29" spans="1:109" ht="13" x14ac:dyDescent="0.2">
      <c r="B29" s="1244"/>
    </row>
    <row r="30" spans="1:109" ht="13" x14ac:dyDescent="0.2">
      <c r="B30" s="1244"/>
    </row>
    <row r="31" spans="1:109" ht="13" x14ac:dyDescent="0.2">
      <c r="B31" s="1244"/>
    </row>
    <row r="32" spans="1:109" ht="13" x14ac:dyDescent="0.2">
      <c r="B32" s="1244"/>
    </row>
    <row r="33" spans="2:109" ht="13" x14ac:dyDescent="0.2">
      <c r="B33" s="1244"/>
    </row>
    <row r="34" spans="2:109" ht="13" x14ac:dyDescent="0.2">
      <c r="B34" s="1244"/>
    </row>
    <row r="35" spans="2:109" ht="13" x14ac:dyDescent="0.2">
      <c r="B35" s="1244"/>
    </row>
    <row r="36" spans="2:109" ht="13" x14ac:dyDescent="0.2">
      <c r="B36" s="1244"/>
    </row>
    <row r="37" spans="2:109" ht="13" x14ac:dyDescent="0.2">
      <c r="B37" s="1244"/>
    </row>
    <row r="38" spans="2:109" ht="13" x14ac:dyDescent="0.2">
      <c r="B38" s="1244"/>
    </row>
    <row r="39" spans="2:109" ht="13" x14ac:dyDescent="0.2">
      <c r="B39" s="1248"/>
      <c r="C39" s="1247"/>
      <c r="D39" s="1247"/>
      <c r="E39" s="1247"/>
      <c r="F39" s="1247"/>
      <c r="G39" s="1247"/>
      <c r="H39" s="1247"/>
      <c r="I39" s="1247"/>
      <c r="J39" s="1247"/>
      <c r="K39" s="1247"/>
      <c r="L39" s="1247"/>
      <c r="M39" s="1247"/>
      <c r="N39" s="1247"/>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7"/>
      <c r="BC39" s="1247"/>
      <c r="BD39" s="1247"/>
      <c r="BE39" s="1247"/>
      <c r="BF39" s="1247"/>
      <c r="BG39" s="1247"/>
      <c r="BH39" s="1247"/>
      <c r="BI39" s="1247"/>
      <c r="BJ39" s="1247"/>
      <c r="BK39" s="1247"/>
      <c r="BL39" s="1247"/>
      <c r="BM39" s="1247"/>
      <c r="BN39" s="1247"/>
      <c r="BO39" s="1247"/>
      <c r="BP39" s="1247"/>
      <c r="BQ39" s="1247"/>
      <c r="BR39" s="1247"/>
      <c r="BS39" s="1247"/>
      <c r="BT39" s="1247"/>
      <c r="BU39" s="1247"/>
      <c r="BV39" s="1247"/>
      <c r="BW39" s="1247"/>
      <c r="BX39" s="1247"/>
      <c r="BY39" s="1247"/>
      <c r="BZ39" s="1247"/>
      <c r="CA39" s="1247"/>
      <c r="CB39" s="1247"/>
      <c r="CC39" s="1247"/>
      <c r="CD39" s="1247"/>
      <c r="CE39" s="1247"/>
      <c r="CF39" s="1247"/>
      <c r="CG39" s="1247"/>
      <c r="CH39" s="1247"/>
      <c r="CI39" s="1247"/>
      <c r="CJ39" s="1247"/>
      <c r="CK39" s="1247"/>
      <c r="CL39" s="1247"/>
      <c r="CM39" s="1247"/>
      <c r="CN39" s="1247"/>
      <c r="CO39" s="1247"/>
      <c r="CP39" s="1247"/>
      <c r="CQ39" s="1247"/>
      <c r="CR39" s="1247"/>
      <c r="CS39" s="1247"/>
      <c r="CT39" s="1247"/>
      <c r="CU39" s="1247"/>
      <c r="CV39" s="1247"/>
      <c r="CW39" s="1247"/>
      <c r="CX39" s="1247"/>
      <c r="CY39" s="1247"/>
      <c r="CZ39" s="1247"/>
      <c r="DA39" s="1247"/>
      <c r="DB39" s="1247"/>
      <c r="DC39" s="1247"/>
      <c r="DD39" s="1246"/>
    </row>
    <row r="40" spans="2:109" ht="13" x14ac:dyDescent="0.2">
      <c r="B40" s="1284"/>
      <c r="DD40" s="1284"/>
      <c r="DE40" s="1243"/>
    </row>
    <row r="41" spans="2:109" ht="16.5" x14ac:dyDescent="0.2">
      <c r="B41" s="1295" t="s">
        <v>660</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c r="Y41" s="1294"/>
      <c r="Z41" s="1294"/>
      <c r="AA41" s="1294"/>
      <c r="AB41" s="1294"/>
      <c r="AC41" s="1294"/>
      <c r="AD41" s="1294"/>
      <c r="AE41" s="1294"/>
      <c r="AF41" s="1294"/>
      <c r="AG41" s="1294"/>
      <c r="AH41" s="1294"/>
      <c r="AI41" s="1294"/>
      <c r="AJ41" s="1294"/>
      <c r="AK41" s="1294"/>
      <c r="AL41" s="1294"/>
      <c r="AM41" s="1294"/>
      <c r="AN41" s="1294"/>
      <c r="AO41" s="1294"/>
      <c r="AP41" s="1294"/>
      <c r="AQ41" s="1294"/>
      <c r="AR41" s="1294"/>
      <c r="AS41" s="1294"/>
      <c r="AT41" s="1294"/>
      <c r="AU41" s="1294"/>
      <c r="AV41" s="1294"/>
      <c r="AW41" s="1294"/>
      <c r="AX41" s="1294"/>
      <c r="AY41" s="1294"/>
      <c r="AZ41" s="1294"/>
      <c r="BA41" s="1294"/>
      <c r="BB41" s="1294"/>
      <c r="BC41" s="1294"/>
      <c r="BD41" s="1294"/>
      <c r="BE41" s="1294"/>
      <c r="BF41" s="1294"/>
      <c r="BG41" s="1294"/>
      <c r="BH41" s="1294"/>
      <c r="BI41" s="1294"/>
      <c r="BJ41" s="1294"/>
      <c r="BK41" s="1294"/>
      <c r="BL41" s="1294"/>
      <c r="BM41" s="1294"/>
      <c r="BN41" s="1294"/>
      <c r="BO41" s="1294"/>
      <c r="BP41" s="1294"/>
      <c r="BQ41" s="1294"/>
      <c r="BR41" s="1294"/>
      <c r="BS41" s="1294"/>
      <c r="BT41" s="1294"/>
      <c r="BU41" s="1294"/>
      <c r="BV41" s="1294"/>
      <c r="BW41" s="1294"/>
      <c r="BX41" s="1294"/>
      <c r="BY41" s="1294"/>
      <c r="BZ41" s="1294"/>
      <c r="CA41" s="1294"/>
      <c r="CB41" s="1294"/>
      <c r="CC41" s="1294"/>
      <c r="CD41" s="1294"/>
      <c r="CE41" s="1294"/>
      <c r="CF41" s="1294"/>
      <c r="CG41" s="1294"/>
      <c r="CH41" s="1294"/>
      <c r="CI41" s="1294"/>
      <c r="CJ41" s="1294"/>
      <c r="CK41" s="1294"/>
      <c r="CL41" s="1294"/>
      <c r="CM41" s="1294"/>
      <c r="CN41" s="1294"/>
      <c r="CO41" s="1294"/>
      <c r="CP41" s="1294"/>
      <c r="CQ41" s="1294"/>
      <c r="CR41" s="1294"/>
      <c r="CS41" s="1294"/>
      <c r="CT41" s="1294"/>
      <c r="CU41" s="1294"/>
      <c r="CV41" s="1294"/>
      <c r="CW41" s="1294"/>
      <c r="CX41" s="1294"/>
      <c r="CY41" s="1294"/>
      <c r="CZ41" s="1294"/>
      <c r="DA41" s="1294"/>
      <c r="DB41" s="1294"/>
      <c r="DC41" s="1294"/>
      <c r="DD41" s="1293"/>
    </row>
    <row r="42" spans="2:109" ht="13" x14ac:dyDescent="0.2">
      <c r="B42" s="1244"/>
      <c r="G42" s="1280"/>
      <c r="I42" s="1279"/>
      <c r="J42" s="1279"/>
      <c r="K42" s="1279"/>
      <c r="AM42" s="1280"/>
      <c r="AN42" s="1280" t="s">
        <v>656</v>
      </c>
      <c r="AP42" s="1279"/>
      <c r="AQ42" s="1279"/>
      <c r="AR42" s="1279"/>
      <c r="AY42" s="1280"/>
      <c r="BA42" s="1279"/>
      <c r="BB42" s="1279"/>
      <c r="BC42" s="1279"/>
      <c r="BK42" s="1280"/>
      <c r="BM42" s="1279"/>
      <c r="BN42" s="1279"/>
      <c r="BO42" s="1279"/>
      <c r="BW42" s="1280"/>
      <c r="BY42" s="1279"/>
      <c r="BZ42" s="1279"/>
      <c r="CA42" s="1279"/>
      <c r="CI42" s="1280"/>
      <c r="CK42" s="1279"/>
      <c r="CL42" s="1279"/>
      <c r="CM42" s="1279"/>
      <c r="CU42" s="1280"/>
      <c r="CW42" s="1279"/>
      <c r="CX42" s="1279"/>
      <c r="CY42" s="1279"/>
    </row>
    <row r="43" spans="2:109" ht="13.5" customHeight="1" x14ac:dyDescent="0.2">
      <c r="B43" s="1244"/>
      <c r="AN43" s="1278" t="s">
        <v>659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6"/>
    </row>
    <row r="44" spans="2:109" ht="13" x14ac:dyDescent="0.2">
      <c r="B44" s="1244"/>
      <c r="AN44" s="1275"/>
      <c r="AO44" s="1274"/>
      <c r="AP44" s="1274"/>
      <c r="AQ44" s="1274"/>
      <c r="AR44" s="1274"/>
      <c r="AS44" s="1274"/>
      <c r="AT44" s="1274"/>
      <c r="AU44" s="1274"/>
      <c r="AV44" s="1274"/>
      <c r="AW44" s="1274"/>
      <c r="AX44" s="1274"/>
      <c r="AY44" s="1274"/>
      <c r="AZ44" s="1274"/>
      <c r="BA44" s="1274"/>
      <c r="BB44" s="1274"/>
      <c r="BC44" s="1274"/>
      <c r="BD44" s="1274"/>
      <c r="BE44" s="1274"/>
      <c r="BF44" s="1274"/>
      <c r="BG44" s="1274"/>
      <c r="BH44" s="1274"/>
      <c r="BI44" s="1274"/>
      <c r="BJ44" s="1274"/>
      <c r="BK44" s="1274"/>
      <c r="BL44" s="1274"/>
      <c r="BM44" s="1274"/>
      <c r="BN44" s="1274"/>
      <c r="BO44" s="1274"/>
      <c r="BP44" s="1274"/>
      <c r="BQ44" s="1274"/>
      <c r="BR44" s="1274"/>
      <c r="BS44" s="1274"/>
      <c r="BT44" s="1274"/>
      <c r="BU44" s="1274"/>
      <c r="BV44" s="1274"/>
      <c r="BW44" s="1274"/>
      <c r="BX44" s="1274"/>
      <c r="BY44" s="1274"/>
      <c r="BZ44" s="1274"/>
      <c r="CA44" s="1274"/>
      <c r="CB44" s="1274"/>
      <c r="CC44" s="1274"/>
      <c r="CD44" s="1274"/>
      <c r="CE44" s="1274"/>
      <c r="CF44" s="1274"/>
      <c r="CG44" s="1274"/>
      <c r="CH44" s="1274"/>
      <c r="CI44" s="1274"/>
      <c r="CJ44" s="1274"/>
      <c r="CK44" s="1274"/>
      <c r="CL44" s="1274"/>
      <c r="CM44" s="1274"/>
      <c r="CN44" s="1274"/>
      <c r="CO44" s="1274"/>
      <c r="CP44" s="1274"/>
      <c r="CQ44" s="1274"/>
      <c r="CR44" s="1274"/>
      <c r="CS44" s="1274"/>
      <c r="CT44" s="1274"/>
      <c r="CU44" s="1274"/>
      <c r="CV44" s="1274"/>
      <c r="CW44" s="1274"/>
      <c r="CX44" s="1274"/>
      <c r="CY44" s="1274"/>
      <c r="CZ44" s="1274"/>
      <c r="DA44" s="1274"/>
      <c r="DB44" s="1274"/>
      <c r="DC44" s="1273"/>
    </row>
    <row r="45" spans="2:109" ht="13" x14ac:dyDescent="0.2">
      <c r="B45" s="1244"/>
      <c r="AN45" s="1275"/>
      <c r="AO45" s="1274"/>
      <c r="AP45" s="1274"/>
      <c r="AQ45" s="1274"/>
      <c r="AR45" s="1274"/>
      <c r="AS45" s="1274"/>
      <c r="AT45" s="1274"/>
      <c r="AU45" s="1274"/>
      <c r="AV45" s="1274"/>
      <c r="AW45" s="1274"/>
      <c r="AX45" s="1274"/>
      <c r="AY45" s="1274"/>
      <c r="AZ45" s="1274"/>
      <c r="BA45" s="1274"/>
      <c r="BB45" s="1274"/>
      <c r="BC45" s="1274"/>
      <c r="BD45" s="1274"/>
      <c r="BE45" s="1274"/>
      <c r="BF45" s="1274"/>
      <c r="BG45" s="1274"/>
      <c r="BH45" s="1274"/>
      <c r="BI45" s="1274"/>
      <c r="BJ45" s="1274"/>
      <c r="BK45" s="1274"/>
      <c r="BL45" s="1274"/>
      <c r="BM45" s="1274"/>
      <c r="BN45" s="1274"/>
      <c r="BO45" s="1274"/>
      <c r="BP45" s="1274"/>
      <c r="BQ45" s="1274"/>
      <c r="BR45" s="1274"/>
      <c r="BS45" s="1274"/>
      <c r="BT45" s="1274"/>
      <c r="BU45" s="1274"/>
      <c r="BV45" s="1274"/>
      <c r="BW45" s="1274"/>
      <c r="BX45" s="1274"/>
      <c r="BY45" s="1274"/>
      <c r="BZ45" s="1274"/>
      <c r="CA45" s="1274"/>
      <c r="CB45" s="1274"/>
      <c r="CC45" s="1274"/>
      <c r="CD45" s="1274"/>
      <c r="CE45" s="1274"/>
      <c r="CF45" s="1274"/>
      <c r="CG45" s="1274"/>
      <c r="CH45" s="1274"/>
      <c r="CI45" s="1274"/>
      <c r="CJ45" s="1274"/>
      <c r="CK45" s="1274"/>
      <c r="CL45" s="1274"/>
      <c r="CM45" s="1274"/>
      <c r="CN45" s="1274"/>
      <c r="CO45" s="1274"/>
      <c r="CP45" s="1274"/>
      <c r="CQ45" s="1274"/>
      <c r="CR45" s="1274"/>
      <c r="CS45" s="1274"/>
      <c r="CT45" s="1274"/>
      <c r="CU45" s="1274"/>
      <c r="CV45" s="1274"/>
      <c r="CW45" s="1274"/>
      <c r="CX45" s="1274"/>
      <c r="CY45" s="1274"/>
      <c r="CZ45" s="1274"/>
      <c r="DA45" s="1274"/>
      <c r="DB45" s="1274"/>
      <c r="DC45" s="1273"/>
    </row>
    <row r="46" spans="2:109" ht="13" x14ac:dyDescent="0.2">
      <c r="B46" s="1244"/>
      <c r="AN46" s="1275"/>
      <c r="AO46" s="1274"/>
      <c r="AP46" s="1274"/>
      <c r="AQ46" s="1274"/>
      <c r="AR46" s="1274"/>
      <c r="AS46" s="1274"/>
      <c r="AT46" s="1274"/>
      <c r="AU46" s="1274"/>
      <c r="AV46" s="1274"/>
      <c r="AW46" s="1274"/>
      <c r="AX46" s="1274"/>
      <c r="AY46" s="1274"/>
      <c r="AZ46" s="1274"/>
      <c r="BA46" s="1274"/>
      <c r="BB46" s="1274"/>
      <c r="BC46" s="1274"/>
      <c r="BD46" s="1274"/>
      <c r="BE46" s="1274"/>
      <c r="BF46" s="1274"/>
      <c r="BG46" s="1274"/>
      <c r="BH46" s="1274"/>
      <c r="BI46" s="1274"/>
      <c r="BJ46" s="1274"/>
      <c r="BK46" s="1274"/>
      <c r="BL46" s="1274"/>
      <c r="BM46" s="1274"/>
      <c r="BN46" s="1274"/>
      <c r="BO46" s="1274"/>
      <c r="BP46" s="1274"/>
      <c r="BQ46" s="1274"/>
      <c r="BR46" s="1274"/>
      <c r="BS46" s="1274"/>
      <c r="BT46" s="1274"/>
      <c r="BU46" s="1274"/>
      <c r="BV46" s="1274"/>
      <c r="BW46" s="1274"/>
      <c r="BX46" s="1274"/>
      <c r="BY46" s="1274"/>
      <c r="BZ46" s="1274"/>
      <c r="CA46" s="1274"/>
      <c r="CB46" s="1274"/>
      <c r="CC46" s="1274"/>
      <c r="CD46" s="1274"/>
      <c r="CE46" s="1274"/>
      <c r="CF46" s="1274"/>
      <c r="CG46" s="1274"/>
      <c r="CH46" s="1274"/>
      <c r="CI46" s="1274"/>
      <c r="CJ46" s="1274"/>
      <c r="CK46" s="1274"/>
      <c r="CL46" s="1274"/>
      <c r="CM46" s="1274"/>
      <c r="CN46" s="1274"/>
      <c r="CO46" s="1274"/>
      <c r="CP46" s="1274"/>
      <c r="CQ46" s="1274"/>
      <c r="CR46" s="1274"/>
      <c r="CS46" s="1274"/>
      <c r="CT46" s="1274"/>
      <c r="CU46" s="1274"/>
      <c r="CV46" s="1274"/>
      <c r="CW46" s="1274"/>
      <c r="CX46" s="1274"/>
      <c r="CY46" s="1274"/>
      <c r="CZ46" s="1274"/>
      <c r="DA46" s="1274"/>
      <c r="DB46" s="1274"/>
      <c r="DC46" s="1273"/>
    </row>
    <row r="47" spans="2:109" ht="13" x14ac:dyDescent="0.2">
      <c r="B47" s="1244"/>
      <c r="AN47" s="1272"/>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0"/>
    </row>
    <row r="48" spans="2:109" ht="13" x14ac:dyDescent="0.2">
      <c r="B48" s="1244"/>
      <c r="H48" s="1257"/>
      <c r="I48" s="1257"/>
      <c r="J48" s="1257"/>
      <c r="AN48" s="1257"/>
      <c r="AO48" s="1257"/>
      <c r="AP48" s="1257"/>
      <c r="AZ48" s="1257"/>
      <c r="BA48" s="1257"/>
      <c r="BB48" s="1257"/>
      <c r="BL48" s="1257"/>
      <c r="BM48" s="1257"/>
      <c r="BN48" s="1257"/>
      <c r="BX48" s="1257"/>
      <c r="BY48" s="1257"/>
      <c r="BZ48" s="1257"/>
      <c r="CJ48" s="1257"/>
      <c r="CK48" s="1257"/>
      <c r="CL48" s="1257"/>
      <c r="CV48" s="1257"/>
      <c r="CW48" s="1257"/>
      <c r="CX48" s="1257"/>
    </row>
    <row r="49" spans="1:109" ht="13" x14ac:dyDescent="0.2">
      <c r="B49" s="1244"/>
      <c r="AN49" s="1243" t="s">
        <v>654</v>
      </c>
    </row>
    <row r="50" spans="1:109" ht="13" x14ac:dyDescent="0.2">
      <c r="B50" s="1244"/>
      <c r="G50" s="1255"/>
      <c r="H50" s="1255"/>
      <c r="I50" s="1255"/>
      <c r="J50" s="1255"/>
      <c r="K50" s="1264"/>
      <c r="L50" s="1264"/>
      <c r="M50" s="1263"/>
      <c r="N50" s="1263"/>
      <c r="AN50" s="1262"/>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0"/>
      <c r="BP50" s="1252" t="s">
        <v>570</v>
      </c>
      <c r="BQ50" s="1252"/>
      <c r="BR50" s="1252"/>
      <c r="BS50" s="1252"/>
      <c r="BT50" s="1252"/>
      <c r="BU50" s="1252"/>
      <c r="BV50" s="1252"/>
      <c r="BW50" s="1252"/>
      <c r="BX50" s="1252" t="s">
        <v>571</v>
      </c>
      <c r="BY50" s="1252"/>
      <c r="BZ50" s="1252"/>
      <c r="CA50" s="1252"/>
      <c r="CB50" s="1252"/>
      <c r="CC50" s="1252"/>
      <c r="CD50" s="1252"/>
      <c r="CE50" s="1252"/>
      <c r="CF50" s="1252" t="s">
        <v>572</v>
      </c>
      <c r="CG50" s="1252"/>
      <c r="CH50" s="1252"/>
      <c r="CI50" s="1252"/>
      <c r="CJ50" s="1252"/>
      <c r="CK50" s="1252"/>
      <c r="CL50" s="1252"/>
      <c r="CM50" s="1252"/>
      <c r="CN50" s="1252" t="s">
        <v>573</v>
      </c>
      <c r="CO50" s="1252"/>
      <c r="CP50" s="1252"/>
      <c r="CQ50" s="1252"/>
      <c r="CR50" s="1252"/>
      <c r="CS50" s="1252"/>
      <c r="CT50" s="1252"/>
      <c r="CU50" s="1252"/>
      <c r="CV50" s="1252" t="s">
        <v>574</v>
      </c>
      <c r="CW50" s="1252"/>
      <c r="CX50" s="1252"/>
      <c r="CY50" s="1252"/>
      <c r="CZ50" s="1252"/>
      <c r="DA50" s="1252"/>
      <c r="DB50" s="1252"/>
      <c r="DC50" s="1252"/>
    </row>
    <row r="51" spans="1:109" ht="13.5" customHeight="1" x14ac:dyDescent="0.2">
      <c r="B51" s="1244"/>
      <c r="G51" s="1259"/>
      <c r="H51" s="1259"/>
      <c r="I51" s="1292"/>
      <c r="J51" s="1292"/>
      <c r="K51" s="1258"/>
      <c r="L51" s="1258"/>
      <c r="M51" s="1258"/>
      <c r="N51" s="1258"/>
      <c r="AM51" s="1257"/>
      <c r="AN51" s="1251" t="s">
        <v>653</v>
      </c>
      <c r="AO51" s="1251"/>
      <c r="AP51" s="1251"/>
      <c r="AQ51" s="1251"/>
      <c r="AR51" s="1251"/>
      <c r="AS51" s="1251"/>
      <c r="AT51" s="1251"/>
      <c r="AU51" s="1251"/>
      <c r="AV51" s="1251"/>
      <c r="AW51" s="1251"/>
      <c r="AX51" s="1251"/>
      <c r="AY51" s="1251"/>
      <c r="AZ51" s="1251"/>
      <c r="BA51" s="1251"/>
      <c r="BB51" s="1251" t="s">
        <v>651</v>
      </c>
      <c r="BC51" s="1251"/>
      <c r="BD51" s="1251"/>
      <c r="BE51" s="1251"/>
      <c r="BF51" s="1251"/>
      <c r="BG51" s="1251"/>
      <c r="BH51" s="1251"/>
      <c r="BI51" s="1251"/>
      <c r="BJ51" s="1251"/>
      <c r="BK51" s="1251"/>
      <c r="BL51" s="1251"/>
      <c r="BM51" s="1251"/>
      <c r="BN51" s="1251"/>
      <c r="BO51" s="1251"/>
      <c r="BP51" s="1250">
        <v>65.2</v>
      </c>
      <c r="BQ51" s="1250"/>
      <c r="BR51" s="1250"/>
      <c r="BS51" s="1250"/>
      <c r="BT51" s="1250"/>
      <c r="BU51" s="1250"/>
      <c r="BV51" s="1250"/>
      <c r="BW51" s="1250"/>
      <c r="BX51" s="1250">
        <v>46.4</v>
      </c>
      <c r="BY51" s="1250"/>
      <c r="BZ51" s="1250"/>
      <c r="CA51" s="1250"/>
      <c r="CB51" s="1250"/>
      <c r="CC51" s="1250"/>
      <c r="CD51" s="1250"/>
      <c r="CE51" s="1250"/>
      <c r="CF51" s="1250">
        <v>23.5</v>
      </c>
      <c r="CG51" s="1250"/>
      <c r="CH51" s="1250"/>
      <c r="CI51" s="1250"/>
      <c r="CJ51" s="1250"/>
      <c r="CK51" s="1250"/>
      <c r="CL51" s="1250"/>
      <c r="CM51" s="1250"/>
      <c r="CN51" s="1250">
        <v>5.3</v>
      </c>
      <c r="CO51" s="1250"/>
      <c r="CP51" s="1250"/>
      <c r="CQ51" s="1250"/>
      <c r="CR51" s="1250"/>
      <c r="CS51" s="1250"/>
      <c r="CT51" s="1250"/>
      <c r="CU51" s="1250"/>
      <c r="CV51" s="1250"/>
      <c r="CW51" s="1250"/>
      <c r="CX51" s="1250"/>
      <c r="CY51" s="1250"/>
      <c r="CZ51" s="1250"/>
      <c r="DA51" s="1250"/>
      <c r="DB51" s="1250"/>
      <c r="DC51" s="1250"/>
    </row>
    <row r="52" spans="1:109" ht="13" x14ac:dyDescent="0.2">
      <c r="B52" s="1244"/>
      <c r="G52" s="1259"/>
      <c r="H52" s="1259"/>
      <c r="I52" s="1292"/>
      <c r="J52" s="1292"/>
      <c r="K52" s="1258"/>
      <c r="L52" s="1258"/>
      <c r="M52" s="1258"/>
      <c r="N52" s="1258"/>
      <c r="AM52" s="1257"/>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0"/>
      <c r="BQ52" s="1250"/>
      <c r="BR52" s="1250"/>
      <c r="BS52" s="1250"/>
      <c r="BT52" s="1250"/>
      <c r="BU52" s="1250"/>
      <c r="BV52" s="1250"/>
      <c r="BW52" s="1250"/>
      <c r="BX52" s="1250"/>
      <c r="BY52" s="1250"/>
      <c r="BZ52" s="1250"/>
      <c r="CA52" s="1250"/>
      <c r="CB52" s="1250"/>
      <c r="CC52" s="1250"/>
      <c r="CD52" s="1250"/>
      <c r="CE52" s="1250"/>
      <c r="CF52" s="1250"/>
      <c r="CG52" s="1250"/>
      <c r="CH52" s="1250"/>
      <c r="CI52" s="1250"/>
      <c r="CJ52" s="1250"/>
      <c r="CK52" s="1250"/>
      <c r="CL52" s="1250"/>
      <c r="CM52" s="1250"/>
      <c r="CN52" s="1250"/>
      <c r="CO52" s="1250"/>
      <c r="CP52" s="1250"/>
      <c r="CQ52" s="1250"/>
      <c r="CR52" s="1250"/>
      <c r="CS52" s="1250"/>
      <c r="CT52" s="1250"/>
      <c r="CU52" s="1250"/>
      <c r="CV52" s="1250"/>
      <c r="CW52" s="1250"/>
      <c r="CX52" s="1250"/>
      <c r="CY52" s="1250"/>
      <c r="CZ52" s="1250"/>
      <c r="DA52" s="1250"/>
      <c r="DB52" s="1250"/>
      <c r="DC52" s="1250"/>
    </row>
    <row r="53" spans="1:109" ht="13" x14ac:dyDescent="0.2">
      <c r="A53" s="1279"/>
      <c r="B53" s="1244"/>
      <c r="G53" s="1259"/>
      <c r="H53" s="1259"/>
      <c r="I53" s="1255"/>
      <c r="J53" s="1255"/>
      <c r="K53" s="1258"/>
      <c r="L53" s="1258"/>
      <c r="M53" s="1258"/>
      <c r="N53" s="1258"/>
      <c r="AM53" s="1257"/>
      <c r="AN53" s="1251"/>
      <c r="AO53" s="1251"/>
      <c r="AP53" s="1251"/>
      <c r="AQ53" s="1251"/>
      <c r="AR53" s="1251"/>
      <c r="AS53" s="1251"/>
      <c r="AT53" s="1251"/>
      <c r="AU53" s="1251"/>
      <c r="AV53" s="1251"/>
      <c r="AW53" s="1251"/>
      <c r="AX53" s="1251"/>
      <c r="AY53" s="1251"/>
      <c r="AZ53" s="1251"/>
      <c r="BA53" s="1251"/>
      <c r="BB53" s="1251" t="s">
        <v>658</v>
      </c>
      <c r="BC53" s="1251"/>
      <c r="BD53" s="1251"/>
      <c r="BE53" s="1251"/>
      <c r="BF53" s="1251"/>
      <c r="BG53" s="1251"/>
      <c r="BH53" s="1251"/>
      <c r="BI53" s="1251"/>
      <c r="BJ53" s="1251"/>
      <c r="BK53" s="1251"/>
      <c r="BL53" s="1251"/>
      <c r="BM53" s="1251"/>
      <c r="BN53" s="1251"/>
      <c r="BO53" s="1251"/>
      <c r="BP53" s="1250">
        <v>54.3</v>
      </c>
      <c r="BQ53" s="1250"/>
      <c r="BR53" s="1250"/>
      <c r="BS53" s="1250"/>
      <c r="BT53" s="1250"/>
      <c r="BU53" s="1250"/>
      <c r="BV53" s="1250"/>
      <c r="BW53" s="1250"/>
      <c r="BX53" s="1250">
        <v>56</v>
      </c>
      <c r="BY53" s="1250"/>
      <c r="BZ53" s="1250"/>
      <c r="CA53" s="1250"/>
      <c r="CB53" s="1250"/>
      <c r="CC53" s="1250"/>
      <c r="CD53" s="1250"/>
      <c r="CE53" s="1250"/>
      <c r="CF53" s="1250">
        <v>57.6</v>
      </c>
      <c r="CG53" s="1250"/>
      <c r="CH53" s="1250"/>
      <c r="CI53" s="1250"/>
      <c r="CJ53" s="1250"/>
      <c r="CK53" s="1250"/>
      <c r="CL53" s="1250"/>
      <c r="CM53" s="1250"/>
      <c r="CN53" s="1250">
        <v>59</v>
      </c>
      <c r="CO53" s="1250"/>
      <c r="CP53" s="1250"/>
      <c r="CQ53" s="1250"/>
      <c r="CR53" s="1250"/>
      <c r="CS53" s="1250"/>
      <c r="CT53" s="1250"/>
      <c r="CU53" s="1250"/>
      <c r="CV53" s="1250">
        <v>60.4</v>
      </c>
      <c r="CW53" s="1250"/>
      <c r="CX53" s="1250"/>
      <c r="CY53" s="1250"/>
      <c r="CZ53" s="1250"/>
      <c r="DA53" s="1250"/>
      <c r="DB53" s="1250"/>
      <c r="DC53" s="1250"/>
    </row>
    <row r="54" spans="1:109" ht="13" x14ac:dyDescent="0.2">
      <c r="A54" s="1279"/>
      <c r="B54" s="1244"/>
      <c r="G54" s="1259"/>
      <c r="H54" s="1259"/>
      <c r="I54" s="1255"/>
      <c r="J54" s="1255"/>
      <c r="K54" s="1258"/>
      <c r="L54" s="1258"/>
      <c r="M54" s="1258"/>
      <c r="N54" s="1258"/>
      <c r="AM54" s="1257"/>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50"/>
      <c r="BQ54" s="1250"/>
      <c r="BR54" s="1250"/>
      <c r="BS54" s="1250"/>
      <c r="BT54" s="1250"/>
      <c r="BU54" s="1250"/>
      <c r="BV54" s="1250"/>
      <c r="BW54" s="1250"/>
      <c r="BX54" s="1250"/>
      <c r="BY54" s="1250"/>
      <c r="BZ54" s="1250"/>
      <c r="CA54" s="1250"/>
      <c r="CB54" s="1250"/>
      <c r="CC54" s="1250"/>
      <c r="CD54" s="1250"/>
      <c r="CE54" s="1250"/>
      <c r="CF54" s="1250"/>
      <c r="CG54" s="1250"/>
      <c r="CH54" s="1250"/>
      <c r="CI54" s="1250"/>
      <c r="CJ54" s="1250"/>
      <c r="CK54" s="1250"/>
      <c r="CL54" s="1250"/>
      <c r="CM54" s="1250"/>
      <c r="CN54" s="1250"/>
      <c r="CO54" s="1250"/>
      <c r="CP54" s="1250"/>
      <c r="CQ54" s="1250"/>
      <c r="CR54" s="1250"/>
      <c r="CS54" s="1250"/>
      <c r="CT54" s="1250"/>
      <c r="CU54" s="1250"/>
      <c r="CV54" s="1250"/>
      <c r="CW54" s="1250"/>
      <c r="CX54" s="1250"/>
      <c r="CY54" s="1250"/>
      <c r="CZ54" s="1250"/>
      <c r="DA54" s="1250"/>
      <c r="DB54" s="1250"/>
      <c r="DC54" s="1250"/>
    </row>
    <row r="55" spans="1:109" ht="13" x14ac:dyDescent="0.2">
      <c r="A55" s="1279"/>
      <c r="B55" s="1244"/>
      <c r="G55" s="1255"/>
      <c r="H55" s="1255"/>
      <c r="I55" s="1255"/>
      <c r="J55" s="1255"/>
      <c r="K55" s="1258"/>
      <c r="L55" s="1258"/>
      <c r="M55" s="1258"/>
      <c r="N55" s="1258"/>
      <c r="AN55" s="1252" t="s">
        <v>652</v>
      </c>
      <c r="AO55" s="1252"/>
      <c r="AP55" s="1252"/>
      <c r="AQ55" s="1252"/>
      <c r="AR55" s="1252"/>
      <c r="AS55" s="1252"/>
      <c r="AT55" s="1252"/>
      <c r="AU55" s="1252"/>
      <c r="AV55" s="1252"/>
      <c r="AW55" s="1252"/>
      <c r="AX55" s="1252"/>
      <c r="AY55" s="1252"/>
      <c r="AZ55" s="1252"/>
      <c r="BA55" s="1252"/>
      <c r="BB55" s="1251" t="s">
        <v>651</v>
      </c>
      <c r="BC55" s="1251"/>
      <c r="BD55" s="1251"/>
      <c r="BE55" s="1251"/>
      <c r="BF55" s="1251"/>
      <c r="BG55" s="1251"/>
      <c r="BH55" s="1251"/>
      <c r="BI55" s="1251"/>
      <c r="BJ55" s="1251"/>
      <c r="BK55" s="1251"/>
      <c r="BL55" s="1251"/>
      <c r="BM55" s="1251"/>
      <c r="BN55" s="1251"/>
      <c r="BO55" s="1251"/>
      <c r="BP55" s="1250">
        <v>106</v>
      </c>
      <c r="BQ55" s="1250"/>
      <c r="BR55" s="1250"/>
      <c r="BS55" s="1250"/>
      <c r="BT55" s="1250"/>
      <c r="BU55" s="1250"/>
      <c r="BV55" s="1250"/>
      <c r="BW55" s="1250"/>
      <c r="BX55" s="1250">
        <v>97.6</v>
      </c>
      <c r="BY55" s="1250"/>
      <c r="BZ55" s="1250"/>
      <c r="CA55" s="1250"/>
      <c r="CB55" s="1250"/>
      <c r="CC55" s="1250"/>
      <c r="CD55" s="1250"/>
      <c r="CE55" s="1250"/>
      <c r="CF55" s="1250">
        <v>91.9</v>
      </c>
      <c r="CG55" s="1250"/>
      <c r="CH55" s="1250"/>
      <c r="CI55" s="1250"/>
      <c r="CJ55" s="1250"/>
      <c r="CK55" s="1250"/>
      <c r="CL55" s="1250"/>
      <c r="CM55" s="1250"/>
      <c r="CN55" s="1250">
        <v>86</v>
      </c>
      <c r="CO55" s="1250"/>
      <c r="CP55" s="1250"/>
      <c r="CQ55" s="1250"/>
      <c r="CR55" s="1250"/>
      <c r="CS55" s="1250"/>
      <c r="CT55" s="1250"/>
      <c r="CU55" s="1250"/>
      <c r="CV55" s="1250">
        <v>72.8</v>
      </c>
      <c r="CW55" s="1250"/>
      <c r="CX55" s="1250"/>
      <c r="CY55" s="1250"/>
      <c r="CZ55" s="1250"/>
      <c r="DA55" s="1250"/>
      <c r="DB55" s="1250"/>
      <c r="DC55" s="1250"/>
    </row>
    <row r="56" spans="1:109" ht="13" x14ac:dyDescent="0.2">
      <c r="A56" s="1279"/>
      <c r="B56" s="1244"/>
      <c r="G56" s="1255"/>
      <c r="H56" s="1255"/>
      <c r="I56" s="1255"/>
      <c r="J56" s="1255"/>
      <c r="K56" s="1258"/>
      <c r="L56" s="1258"/>
      <c r="M56" s="1258"/>
      <c r="N56" s="1258"/>
      <c r="AN56" s="1252"/>
      <c r="AO56" s="1252"/>
      <c r="AP56" s="1252"/>
      <c r="AQ56" s="1252"/>
      <c r="AR56" s="1252"/>
      <c r="AS56" s="1252"/>
      <c r="AT56" s="1252"/>
      <c r="AU56" s="1252"/>
      <c r="AV56" s="1252"/>
      <c r="AW56" s="1252"/>
      <c r="AX56" s="1252"/>
      <c r="AY56" s="1252"/>
      <c r="AZ56" s="1252"/>
      <c r="BA56" s="1252"/>
      <c r="BB56" s="1251"/>
      <c r="BC56" s="1251"/>
      <c r="BD56" s="1251"/>
      <c r="BE56" s="1251"/>
      <c r="BF56" s="1251"/>
      <c r="BG56" s="1251"/>
      <c r="BH56" s="1251"/>
      <c r="BI56" s="1251"/>
      <c r="BJ56" s="1251"/>
      <c r="BK56" s="1251"/>
      <c r="BL56" s="1251"/>
      <c r="BM56" s="1251"/>
      <c r="BN56" s="1251"/>
      <c r="BO56" s="1251"/>
      <c r="BP56" s="1250"/>
      <c r="BQ56" s="1250"/>
      <c r="BR56" s="1250"/>
      <c r="BS56" s="1250"/>
      <c r="BT56" s="1250"/>
      <c r="BU56" s="1250"/>
      <c r="BV56" s="1250"/>
      <c r="BW56" s="1250"/>
      <c r="BX56" s="1250"/>
      <c r="BY56" s="1250"/>
      <c r="BZ56" s="1250"/>
      <c r="CA56" s="1250"/>
      <c r="CB56" s="1250"/>
      <c r="CC56" s="1250"/>
      <c r="CD56" s="1250"/>
      <c r="CE56" s="1250"/>
      <c r="CF56" s="1250"/>
      <c r="CG56" s="1250"/>
      <c r="CH56" s="1250"/>
      <c r="CI56" s="1250"/>
      <c r="CJ56" s="1250"/>
      <c r="CK56" s="1250"/>
      <c r="CL56" s="1250"/>
      <c r="CM56" s="1250"/>
      <c r="CN56" s="1250"/>
      <c r="CO56" s="1250"/>
      <c r="CP56" s="1250"/>
      <c r="CQ56" s="1250"/>
      <c r="CR56" s="1250"/>
      <c r="CS56" s="1250"/>
      <c r="CT56" s="1250"/>
      <c r="CU56" s="1250"/>
      <c r="CV56" s="1250"/>
      <c r="CW56" s="1250"/>
      <c r="CX56" s="1250"/>
      <c r="CY56" s="1250"/>
      <c r="CZ56" s="1250"/>
      <c r="DA56" s="1250"/>
      <c r="DB56" s="1250"/>
      <c r="DC56" s="1250"/>
    </row>
    <row r="57" spans="1:109" s="1279" customFormat="1" ht="13" x14ac:dyDescent="0.2">
      <c r="B57" s="1285"/>
      <c r="G57" s="1255"/>
      <c r="H57" s="1255"/>
      <c r="I57" s="1254"/>
      <c r="J57" s="1254"/>
      <c r="K57" s="1258"/>
      <c r="L57" s="1258"/>
      <c r="M57" s="1258"/>
      <c r="N57" s="1258"/>
      <c r="AM57" s="1243"/>
      <c r="AN57" s="1252"/>
      <c r="AO57" s="1252"/>
      <c r="AP57" s="1252"/>
      <c r="AQ57" s="1252"/>
      <c r="AR57" s="1252"/>
      <c r="AS57" s="1252"/>
      <c r="AT57" s="1252"/>
      <c r="AU57" s="1252"/>
      <c r="AV57" s="1252"/>
      <c r="AW57" s="1252"/>
      <c r="AX57" s="1252"/>
      <c r="AY57" s="1252"/>
      <c r="AZ57" s="1252"/>
      <c r="BA57" s="1252"/>
      <c r="BB57" s="1251" t="s">
        <v>658</v>
      </c>
      <c r="BC57" s="1251"/>
      <c r="BD57" s="1251"/>
      <c r="BE57" s="1251"/>
      <c r="BF57" s="1251"/>
      <c r="BG57" s="1251"/>
      <c r="BH57" s="1251"/>
      <c r="BI57" s="1251"/>
      <c r="BJ57" s="1251"/>
      <c r="BK57" s="1251"/>
      <c r="BL57" s="1251"/>
      <c r="BM57" s="1251"/>
      <c r="BN57" s="1251"/>
      <c r="BO57" s="1251"/>
      <c r="BP57" s="1250">
        <v>62</v>
      </c>
      <c r="BQ57" s="1250"/>
      <c r="BR57" s="1250"/>
      <c r="BS57" s="1250"/>
      <c r="BT57" s="1250"/>
      <c r="BU57" s="1250"/>
      <c r="BV57" s="1250"/>
      <c r="BW57" s="1250"/>
      <c r="BX57" s="1250">
        <v>62.9</v>
      </c>
      <c r="BY57" s="1250"/>
      <c r="BZ57" s="1250"/>
      <c r="CA57" s="1250"/>
      <c r="CB57" s="1250"/>
      <c r="CC57" s="1250"/>
      <c r="CD57" s="1250"/>
      <c r="CE57" s="1250"/>
      <c r="CF57" s="1250">
        <v>63.4</v>
      </c>
      <c r="CG57" s="1250"/>
      <c r="CH57" s="1250"/>
      <c r="CI57" s="1250"/>
      <c r="CJ57" s="1250"/>
      <c r="CK57" s="1250"/>
      <c r="CL57" s="1250"/>
      <c r="CM57" s="1250"/>
      <c r="CN57" s="1250">
        <v>64.3</v>
      </c>
      <c r="CO57" s="1250"/>
      <c r="CP57" s="1250"/>
      <c r="CQ57" s="1250"/>
      <c r="CR57" s="1250"/>
      <c r="CS57" s="1250"/>
      <c r="CT57" s="1250"/>
      <c r="CU57" s="1250"/>
      <c r="CV57" s="1250">
        <v>65.2</v>
      </c>
      <c r="CW57" s="1250"/>
      <c r="CX57" s="1250"/>
      <c r="CY57" s="1250"/>
      <c r="CZ57" s="1250"/>
      <c r="DA57" s="1250"/>
      <c r="DB57" s="1250"/>
      <c r="DC57" s="1250"/>
      <c r="DD57" s="1290"/>
      <c r="DE57" s="1285"/>
    </row>
    <row r="58" spans="1:109" s="1279" customFormat="1" ht="13" x14ac:dyDescent="0.2">
      <c r="A58" s="1243"/>
      <c r="B58" s="1285"/>
      <c r="G58" s="1255"/>
      <c r="H58" s="1255"/>
      <c r="I58" s="1254"/>
      <c r="J58" s="1254"/>
      <c r="K58" s="1258"/>
      <c r="L58" s="1258"/>
      <c r="M58" s="1258"/>
      <c r="N58" s="1258"/>
      <c r="AM58" s="1243"/>
      <c r="AN58" s="1252"/>
      <c r="AO58" s="1252"/>
      <c r="AP58" s="1252"/>
      <c r="AQ58" s="1252"/>
      <c r="AR58" s="1252"/>
      <c r="AS58" s="1252"/>
      <c r="AT58" s="1252"/>
      <c r="AU58" s="1252"/>
      <c r="AV58" s="1252"/>
      <c r="AW58" s="1252"/>
      <c r="AX58" s="1252"/>
      <c r="AY58" s="1252"/>
      <c r="AZ58" s="1252"/>
      <c r="BA58" s="1252"/>
      <c r="BB58" s="1251"/>
      <c r="BC58" s="1251"/>
      <c r="BD58" s="1251"/>
      <c r="BE58" s="1251"/>
      <c r="BF58" s="1251"/>
      <c r="BG58" s="1251"/>
      <c r="BH58" s="1251"/>
      <c r="BI58" s="1251"/>
      <c r="BJ58" s="1251"/>
      <c r="BK58" s="1251"/>
      <c r="BL58" s="1251"/>
      <c r="BM58" s="1251"/>
      <c r="BN58" s="1251"/>
      <c r="BO58" s="1251"/>
      <c r="BP58" s="1250"/>
      <c r="BQ58" s="1250"/>
      <c r="BR58" s="1250"/>
      <c r="BS58" s="1250"/>
      <c r="BT58" s="1250"/>
      <c r="BU58" s="1250"/>
      <c r="BV58" s="1250"/>
      <c r="BW58" s="1250"/>
      <c r="BX58" s="1250"/>
      <c r="BY58" s="1250"/>
      <c r="BZ58" s="1250"/>
      <c r="CA58" s="1250"/>
      <c r="CB58" s="1250"/>
      <c r="CC58" s="1250"/>
      <c r="CD58" s="1250"/>
      <c r="CE58" s="1250"/>
      <c r="CF58" s="1250"/>
      <c r="CG58" s="1250"/>
      <c r="CH58" s="1250"/>
      <c r="CI58" s="1250"/>
      <c r="CJ58" s="1250"/>
      <c r="CK58" s="1250"/>
      <c r="CL58" s="1250"/>
      <c r="CM58" s="1250"/>
      <c r="CN58" s="1250"/>
      <c r="CO58" s="1250"/>
      <c r="CP58" s="1250"/>
      <c r="CQ58" s="1250"/>
      <c r="CR58" s="1250"/>
      <c r="CS58" s="1250"/>
      <c r="CT58" s="1250"/>
      <c r="CU58" s="1250"/>
      <c r="CV58" s="1250"/>
      <c r="CW58" s="1250"/>
      <c r="CX58" s="1250"/>
      <c r="CY58" s="1250"/>
      <c r="CZ58" s="1250"/>
      <c r="DA58" s="1250"/>
      <c r="DB58" s="1250"/>
      <c r="DC58" s="1250"/>
      <c r="DD58" s="1290"/>
      <c r="DE58" s="1285"/>
    </row>
    <row r="59" spans="1:109" s="1279" customFormat="1" ht="13" x14ac:dyDescent="0.2">
      <c r="A59" s="1243"/>
      <c r="B59" s="1285"/>
      <c r="K59" s="1291"/>
      <c r="L59" s="1291"/>
      <c r="M59" s="1291"/>
      <c r="N59" s="1291"/>
      <c r="AQ59" s="1291"/>
      <c r="AR59" s="1291"/>
      <c r="AS59" s="1291"/>
      <c r="AT59" s="1291"/>
      <c r="BC59" s="1291"/>
      <c r="BD59" s="1291"/>
      <c r="BE59" s="1291"/>
      <c r="BF59" s="1291"/>
      <c r="BO59" s="1291"/>
      <c r="BP59" s="1291"/>
      <c r="BQ59" s="1291"/>
      <c r="BR59" s="1291"/>
      <c r="CA59" s="1291"/>
      <c r="CB59" s="1291"/>
      <c r="CC59" s="1291"/>
      <c r="CD59" s="1291"/>
      <c r="CM59" s="1291"/>
      <c r="CN59" s="1291"/>
      <c r="CO59" s="1291"/>
      <c r="CP59" s="1291"/>
      <c r="CY59" s="1291"/>
      <c r="CZ59" s="1291"/>
      <c r="DA59" s="1291"/>
      <c r="DB59" s="1291"/>
      <c r="DC59" s="1291"/>
      <c r="DD59" s="1290"/>
      <c r="DE59" s="1285"/>
    </row>
    <row r="60" spans="1:109" s="1279" customFormat="1" ht="13" x14ac:dyDescent="0.2">
      <c r="A60" s="1243"/>
      <c r="B60" s="1285"/>
      <c r="K60" s="1291"/>
      <c r="L60" s="1291"/>
      <c r="M60" s="1291"/>
      <c r="N60" s="1291"/>
      <c r="AQ60" s="1291"/>
      <c r="AR60" s="1291"/>
      <c r="AS60" s="1291"/>
      <c r="AT60" s="1291"/>
      <c r="BC60" s="1291"/>
      <c r="BD60" s="1291"/>
      <c r="BE60" s="1291"/>
      <c r="BF60" s="1291"/>
      <c r="BO60" s="1291"/>
      <c r="BP60" s="1291"/>
      <c r="BQ60" s="1291"/>
      <c r="BR60" s="1291"/>
      <c r="CA60" s="1291"/>
      <c r="CB60" s="1291"/>
      <c r="CC60" s="1291"/>
      <c r="CD60" s="1291"/>
      <c r="CM60" s="1291"/>
      <c r="CN60" s="1291"/>
      <c r="CO60" s="1291"/>
      <c r="CP60" s="1291"/>
      <c r="CY60" s="1291"/>
      <c r="CZ60" s="1291"/>
      <c r="DA60" s="1291"/>
      <c r="DB60" s="1291"/>
      <c r="DC60" s="1291"/>
      <c r="DD60" s="1290"/>
      <c r="DE60" s="1285"/>
    </row>
    <row r="61" spans="1:109" s="1279" customFormat="1" ht="13" x14ac:dyDescent="0.2">
      <c r="A61" s="1243"/>
      <c r="B61" s="1289"/>
      <c r="C61" s="1288"/>
      <c r="D61" s="1288"/>
      <c r="E61" s="1288"/>
      <c r="F61" s="1288"/>
      <c r="G61" s="1288"/>
      <c r="H61" s="1288"/>
      <c r="I61" s="1288"/>
      <c r="J61" s="1288"/>
      <c r="K61" s="1288"/>
      <c r="L61" s="1288"/>
      <c r="M61" s="1287"/>
      <c r="N61" s="1287"/>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7"/>
      <c r="AT61" s="1287"/>
      <c r="AU61" s="1288"/>
      <c r="AV61" s="1288"/>
      <c r="AW61" s="1288"/>
      <c r="AX61" s="1288"/>
      <c r="AY61" s="1288"/>
      <c r="AZ61" s="1288"/>
      <c r="BA61" s="1288"/>
      <c r="BB61" s="1288"/>
      <c r="BC61" s="1288"/>
      <c r="BD61" s="1288"/>
      <c r="BE61" s="1287"/>
      <c r="BF61" s="1287"/>
      <c r="BG61" s="1288"/>
      <c r="BH61" s="1288"/>
      <c r="BI61" s="1288"/>
      <c r="BJ61" s="1288"/>
      <c r="BK61" s="1288"/>
      <c r="BL61" s="1288"/>
      <c r="BM61" s="1288"/>
      <c r="BN61" s="1288"/>
      <c r="BO61" s="1288"/>
      <c r="BP61" s="1288"/>
      <c r="BQ61" s="1287"/>
      <c r="BR61" s="1287"/>
      <c r="BS61" s="1288"/>
      <c r="BT61" s="1288"/>
      <c r="BU61" s="1288"/>
      <c r="BV61" s="1288"/>
      <c r="BW61" s="1288"/>
      <c r="BX61" s="1288"/>
      <c r="BY61" s="1288"/>
      <c r="BZ61" s="1288"/>
      <c r="CA61" s="1288"/>
      <c r="CB61" s="1288"/>
      <c r="CC61" s="1287"/>
      <c r="CD61" s="1287"/>
      <c r="CE61" s="1288"/>
      <c r="CF61" s="1288"/>
      <c r="CG61" s="1288"/>
      <c r="CH61" s="1288"/>
      <c r="CI61" s="1288"/>
      <c r="CJ61" s="1288"/>
      <c r="CK61" s="1288"/>
      <c r="CL61" s="1288"/>
      <c r="CM61" s="1288"/>
      <c r="CN61" s="1288"/>
      <c r="CO61" s="1287"/>
      <c r="CP61" s="1287"/>
      <c r="CQ61" s="1288"/>
      <c r="CR61" s="1288"/>
      <c r="CS61" s="1288"/>
      <c r="CT61" s="1288"/>
      <c r="CU61" s="1288"/>
      <c r="CV61" s="1288"/>
      <c r="CW61" s="1288"/>
      <c r="CX61" s="1288"/>
      <c r="CY61" s="1288"/>
      <c r="CZ61" s="1288"/>
      <c r="DA61" s="1287"/>
      <c r="DB61" s="1287"/>
      <c r="DC61" s="1287"/>
      <c r="DD61" s="1286"/>
      <c r="DE61" s="1285"/>
    </row>
    <row r="62" spans="1:109" ht="13" x14ac:dyDescent="0.2">
      <c r="B62" s="1284"/>
      <c r="C62" s="1284"/>
      <c r="D62" s="1284"/>
      <c r="E62" s="1284"/>
      <c r="F62" s="1284"/>
      <c r="G62" s="1284"/>
      <c r="H62" s="1284"/>
      <c r="I62" s="1284"/>
      <c r="J62" s="1284"/>
      <c r="K62" s="1284"/>
      <c r="L62" s="1284"/>
      <c r="M62" s="1284"/>
      <c r="N62" s="1284"/>
      <c r="O62" s="1284"/>
      <c r="P62" s="1284"/>
      <c r="Q62" s="1284"/>
      <c r="R62" s="1284"/>
      <c r="S62" s="1284"/>
      <c r="T62" s="1284"/>
      <c r="U62" s="1284"/>
      <c r="V62" s="1284"/>
      <c r="W62" s="1284"/>
      <c r="X62" s="1284"/>
      <c r="Y62" s="1284"/>
      <c r="Z62" s="1284"/>
      <c r="AA62" s="1284"/>
      <c r="AB62" s="1284"/>
      <c r="AC62" s="1284"/>
      <c r="AD62" s="1284"/>
      <c r="AE62" s="1284"/>
      <c r="AF62" s="1284"/>
      <c r="AG62" s="1284"/>
      <c r="AH62" s="1284"/>
      <c r="AI62" s="1284"/>
      <c r="AJ62" s="1284"/>
      <c r="AK62" s="1284"/>
      <c r="AL62" s="1284"/>
      <c r="AM62" s="1284"/>
      <c r="AN62" s="1284"/>
      <c r="AO62" s="1284"/>
      <c r="AP62" s="1284"/>
      <c r="AQ62" s="1284"/>
      <c r="AR62" s="1284"/>
      <c r="AS62" s="1284"/>
      <c r="AT62" s="1284"/>
      <c r="AU62" s="1284"/>
      <c r="AV62" s="1284"/>
      <c r="AW62" s="1284"/>
      <c r="AX62" s="1284"/>
      <c r="AY62" s="1284"/>
      <c r="AZ62" s="1284"/>
      <c r="BA62" s="1284"/>
      <c r="BB62" s="1284"/>
      <c r="BC62" s="1284"/>
      <c r="BD62" s="1284"/>
      <c r="BE62" s="1284"/>
      <c r="BF62" s="1284"/>
      <c r="BG62" s="1284"/>
      <c r="BH62" s="1284"/>
      <c r="BI62" s="1284"/>
      <c r="BJ62" s="1284"/>
      <c r="BK62" s="1284"/>
      <c r="BL62" s="1284"/>
      <c r="BM62" s="1284"/>
      <c r="BN62" s="1284"/>
      <c r="BO62" s="1284"/>
      <c r="BP62" s="1284"/>
      <c r="BQ62" s="1284"/>
      <c r="BR62" s="1284"/>
      <c r="BS62" s="1284"/>
      <c r="BT62" s="1284"/>
      <c r="BU62" s="1284"/>
      <c r="BV62" s="1284"/>
      <c r="BW62" s="1284"/>
      <c r="BX62" s="1284"/>
      <c r="BY62" s="1284"/>
      <c r="BZ62" s="1284"/>
      <c r="CA62" s="1284"/>
      <c r="CB62" s="1284"/>
      <c r="CC62" s="1284"/>
      <c r="CD62" s="1284"/>
      <c r="CE62" s="1284"/>
      <c r="CF62" s="1284"/>
      <c r="CG62" s="1284"/>
      <c r="CH62" s="1284"/>
      <c r="CI62" s="1284"/>
      <c r="CJ62" s="1284"/>
      <c r="CK62" s="1284"/>
      <c r="CL62" s="1284"/>
      <c r="CM62" s="1284"/>
      <c r="CN62" s="1284"/>
      <c r="CO62" s="1284"/>
      <c r="CP62" s="1284"/>
      <c r="CQ62" s="1284"/>
      <c r="CR62" s="1284"/>
      <c r="CS62" s="1284"/>
      <c r="CT62" s="1284"/>
      <c r="CU62" s="1284"/>
      <c r="CV62" s="1284"/>
      <c r="CW62" s="1284"/>
      <c r="CX62" s="1284"/>
      <c r="CY62" s="1284"/>
      <c r="CZ62" s="1284"/>
      <c r="DA62" s="1284"/>
      <c r="DB62" s="1284"/>
      <c r="DC62" s="1284"/>
      <c r="DD62" s="1284"/>
      <c r="DE62" s="1243"/>
    </row>
    <row r="63" spans="1:109" ht="16.5" x14ac:dyDescent="0.2">
      <c r="B63" s="1283" t="s">
        <v>657</v>
      </c>
    </row>
    <row r="64" spans="1:109" ht="13" x14ac:dyDescent="0.2">
      <c r="B64" s="1244"/>
      <c r="G64" s="1280"/>
      <c r="I64" s="1282"/>
      <c r="J64" s="1282"/>
      <c r="K64" s="1282"/>
      <c r="L64" s="1282"/>
      <c r="M64" s="1282"/>
      <c r="N64" s="1281"/>
      <c r="AM64" s="1280"/>
      <c r="AN64" s="1280" t="s">
        <v>656</v>
      </c>
      <c r="AP64" s="1279"/>
      <c r="AQ64" s="1279"/>
      <c r="AR64" s="1279"/>
      <c r="AY64" s="1280"/>
      <c r="BA64" s="1279"/>
      <c r="BB64" s="1279"/>
      <c r="BC64" s="1279"/>
      <c r="BK64" s="1280"/>
      <c r="BM64" s="1279"/>
      <c r="BN64" s="1279"/>
      <c r="BO64" s="1279"/>
      <c r="BW64" s="1280"/>
      <c r="BY64" s="1279"/>
      <c r="BZ64" s="1279"/>
      <c r="CA64" s="1279"/>
      <c r="CI64" s="1280"/>
      <c r="CK64" s="1279"/>
      <c r="CL64" s="1279"/>
      <c r="CM64" s="1279"/>
      <c r="CU64" s="1280"/>
      <c r="CW64" s="1279"/>
      <c r="CX64" s="1279"/>
      <c r="CY64" s="1279"/>
    </row>
    <row r="65" spans="2:107" ht="13" x14ac:dyDescent="0.2">
      <c r="B65" s="1244"/>
      <c r="AN65" s="1278" t="s">
        <v>655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6"/>
    </row>
    <row r="66" spans="2:107" ht="13" x14ac:dyDescent="0.2">
      <c r="B66" s="1244"/>
      <c r="AN66" s="1275"/>
      <c r="AO66" s="1274"/>
      <c r="AP66" s="1274"/>
      <c r="AQ66" s="1274"/>
      <c r="AR66" s="1274"/>
      <c r="AS66" s="1274"/>
      <c r="AT66" s="1274"/>
      <c r="AU66" s="1274"/>
      <c r="AV66" s="1274"/>
      <c r="AW66" s="1274"/>
      <c r="AX66" s="1274"/>
      <c r="AY66" s="1274"/>
      <c r="AZ66" s="1274"/>
      <c r="BA66" s="1274"/>
      <c r="BB66" s="1274"/>
      <c r="BC66" s="1274"/>
      <c r="BD66" s="1274"/>
      <c r="BE66" s="1274"/>
      <c r="BF66" s="1274"/>
      <c r="BG66" s="1274"/>
      <c r="BH66" s="1274"/>
      <c r="BI66" s="1274"/>
      <c r="BJ66" s="1274"/>
      <c r="BK66" s="1274"/>
      <c r="BL66" s="1274"/>
      <c r="BM66" s="1274"/>
      <c r="BN66" s="1274"/>
      <c r="BO66" s="1274"/>
      <c r="BP66" s="1274"/>
      <c r="BQ66" s="1274"/>
      <c r="BR66" s="1274"/>
      <c r="BS66" s="1274"/>
      <c r="BT66" s="1274"/>
      <c r="BU66" s="1274"/>
      <c r="BV66" s="1274"/>
      <c r="BW66" s="1274"/>
      <c r="BX66" s="1274"/>
      <c r="BY66" s="1274"/>
      <c r="BZ66" s="1274"/>
      <c r="CA66" s="1274"/>
      <c r="CB66" s="1274"/>
      <c r="CC66" s="1274"/>
      <c r="CD66" s="1274"/>
      <c r="CE66" s="1274"/>
      <c r="CF66" s="1274"/>
      <c r="CG66" s="1274"/>
      <c r="CH66" s="1274"/>
      <c r="CI66" s="1274"/>
      <c r="CJ66" s="1274"/>
      <c r="CK66" s="1274"/>
      <c r="CL66" s="1274"/>
      <c r="CM66" s="1274"/>
      <c r="CN66" s="1274"/>
      <c r="CO66" s="1274"/>
      <c r="CP66" s="1274"/>
      <c r="CQ66" s="1274"/>
      <c r="CR66" s="1274"/>
      <c r="CS66" s="1274"/>
      <c r="CT66" s="1274"/>
      <c r="CU66" s="1274"/>
      <c r="CV66" s="1274"/>
      <c r="CW66" s="1274"/>
      <c r="CX66" s="1274"/>
      <c r="CY66" s="1274"/>
      <c r="CZ66" s="1274"/>
      <c r="DA66" s="1274"/>
      <c r="DB66" s="1274"/>
      <c r="DC66" s="1273"/>
    </row>
    <row r="67" spans="2:107" ht="13" x14ac:dyDescent="0.2">
      <c r="B67" s="1244"/>
      <c r="AN67" s="1275"/>
      <c r="AO67" s="1274"/>
      <c r="AP67" s="1274"/>
      <c r="AQ67" s="1274"/>
      <c r="AR67" s="1274"/>
      <c r="AS67" s="1274"/>
      <c r="AT67" s="1274"/>
      <c r="AU67" s="1274"/>
      <c r="AV67" s="1274"/>
      <c r="AW67" s="1274"/>
      <c r="AX67" s="1274"/>
      <c r="AY67" s="1274"/>
      <c r="AZ67" s="1274"/>
      <c r="BA67" s="1274"/>
      <c r="BB67" s="1274"/>
      <c r="BC67" s="1274"/>
      <c r="BD67" s="1274"/>
      <c r="BE67" s="1274"/>
      <c r="BF67" s="1274"/>
      <c r="BG67" s="1274"/>
      <c r="BH67" s="1274"/>
      <c r="BI67" s="1274"/>
      <c r="BJ67" s="1274"/>
      <c r="BK67" s="1274"/>
      <c r="BL67" s="1274"/>
      <c r="BM67" s="1274"/>
      <c r="BN67" s="1274"/>
      <c r="BO67" s="1274"/>
      <c r="BP67" s="1274"/>
      <c r="BQ67" s="1274"/>
      <c r="BR67" s="1274"/>
      <c r="BS67" s="1274"/>
      <c r="BT67" s="1274"/>
      <c r="BU67" s="1274"/>
      <c r="BV67" s="1274"/>
      <c r="BW67" s="1274"/>
      <c r="BX67" s="1274"/>
      <c r="BY67" s="1274"/>
      <c r="BZ67" s="1274"/>
      <c r="CA67" s="1274"/>
      <c r="CB67" s="1274"/>
      <c r="CC67" s="1274"/>
      <c r="CD67" s="1274"/>
      <c r="CE67" s="1274"/>
      <c r="CF67" s="1274"/>
      <c r="CG67" s="1274"/>
      <c r="CH67" s="1274"/>
      <c r="CI67" s="1274"/>
      <c r="CJ67" s="1274"/>
      <c r="CK67" s="1274"/>
      <c r="CL67" s="1274"/>
      <c r="CM67" s="1274"/>
      <c r="CN67" s="1274"/>
      <c r="CO67" s="1274"/>
      <c r="CP67" s="1274"/>
      <c r="CQ67" s="1274"/>
      <c r="CR67" s="1274"/>
      <c r="CS67" s="1274"/>
      <c r="CT67" s="1274"/>
      <c r="CU67" s="1274"/>
      <c r="CV67" s="1274"/>
      <c r="CW67" s="1274"/>
      <c r="CX67" s="1274"/>
      <c r="CY67" s="1274"/>
      <c r="CZ67" s="1274"/>
      <c r="DA67" s="1274"/>
      <c r="DB67" s="1274"/>
      <c r="DC67" s="1273"/>
    </row>
    <row r="68" spans="2:107" ht="13" x14ac:dyDescent="0.2">
      <c r="B68" s="1244"/>
      <c r="AN68" s="1275"/>
      <c r="AO68" s="1274"/>
      <c r="AP68" s="1274"/>
      <c r="AQ68" s="1274"/>
      <c r="AR68" s="1274"/>
      <c r="AS68" s="1274"/>
      <c r="AT68" s="1274"/>
      <c r="AU68" s="1274"/>
      <c r="AV68" s="1274"/>
      <c r="AW68" s="1274"/>
      <c r="AX68" s="1274"/>
      <c r="AY68" s="1274"/>
      <c r="AZ68" s="1274"/>
      <c r="BA68" s="1274"/>
      <c r="BB68" s="1274"/>
      <c r="BC68" s="1274"/>
      <c r="BD68" s="1274"/>
      <c r="BE68" s="1274"/>
      <c r="BF68" s="1274"/>
      <c r="BG68" s="1274"/>
      <c r="BH68" s="1274"/>
      <c r="BI68" s="1274"/>
      <c r="BJ68" s="1274"/>
      <c r="BK68" s="1274"/>
      <c r="BL68" s="1274"/>
      <c r="BM68" s="1274"/>
      <c r="BN68" s="1274"/>
      <c r="BO68" s="1274"/>
      <c r="BP68" s="1274"/>
      <c r="BQ68" s="1274"/>
      <c r="BR68" s="1274"/>
      <c r="BS68" s="1274"/>
      <c r="BT68" s="1274"/>
      <c r="BU68" s="1274"/>
      <c r="BV68" s="1274"/>
      <c r="BW68" s="1274"/>
      <c r="BX68" s="1274"/>
      <c r="BY68" s="1274"/>
      <c r="BZ68" s="1274"/>
      <c r="CA68" s="1274"/>
      <c r="CB68" s="1274"/>
      <c r="CC68" s="1274"/>
      <c r="CD68" s="1274"/>
      <c r="CE68" s="1274"/>
      <c r="CF68" s="1274"/>
      <c r="CG68" s="1274"/>
      <c r="CH68" s="1274"/>
      <c r="CI68" s="1274"/>
      <c r="CJ68" s="1274"/>
      <c r="CK68" s="1274"/>
      <c r="CL68" s="1274"/>
      <c r="CM68" s="1274"/>
      <c r="CN68" s="1274"/>
      <c r="CO68" s="1274"/>
      <c r="CP68" s="1274"/>
      <c r="CQ68" s="1274"/>
      <c r="CR68" s="1274"/>
      <c r="CS68" s="1274"/>
      <c r="CT68" s="1274"/>
      <c r="CU68" s="1274"/>
      <c r="CV68" s="1274"/>
      <c r="CW68" s="1274"/>
      <c r="CX68" s="1274"/>
      <c r="CY68" s="1274"/>
      <c r="CZ68" s="1274"/>
      <c r="DA68" s="1274"/>
      <c r="DB68" s="1274"/>
      <c r="DC68" s="1273"/>
    </row>
    <row r="69" spans="2:107" ht="13" x14ac:dyDescent="0.2">
      <c r="B69" s="1244"/>
      <c r="AN69" s="1272"/>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0"/>
    </row>
    <row r="70" spans="2:107" ht="13" x14ac:dyDescent="0.2">
      <c r="B70" s="1244"/>
      <c r="H70" s="1269"/>
      <c r="I70" s="1269"/>
      <c r="J70" s="1267"/>
      <c r="K70" s="1267"/>
      <c r="L70" s="1266"/>
      <c r="M70" s="1267"/>
      <c r="N70" s="1266"/>
      <c r="AN70" s="1257"/>
      <c r="AO70" s="1257"/>
      <c r="AP70" s="1257"/>
      <c r="AZ70" s="1257"/>
      <c r="BA70" s="1257"/>
      <c r="BB70" s="1257"/>
      <c r="BL70" s="1257"/>
      <c r="BM70" s="1257"/>
      <c r="BN70" s="1257"/>
      <c r="BX70" s="1257"/>
      <c r="BY70" s="1257"/>
      <c r="BZ70" s="1257"/>
      <c r="CJ70" s="1257"/>
      <c r="CK70" s="1257"/>
      <c r="CL70" s="1257"/>
      <c r="CV70" s="1257"/>
      <c r="CW70" s="1257"/>
      <c r="CX70" s="1257"/>
    </row>
    <row r="71" spans="2:107" ht="13" x14ac:dyDescent="0.2">
      <c r="B71" s="1244"/>
      <c r="G71" s="1265"/>
      <c r="I71" s="1268"/>
      <c r="J71" s="1267"/>
      <c r="K71" s="1267"/>
      <c r="L71" s="1266"/>
      <c r="M71" s="1267"/>
      <c r="N71" s="1266"/>
      <c r="AM71" s="1265"/>
      <c r="AN71" s="1243" t="s">
        <v>654</v>
      </c>
    </row>
    <row r="72" spans="2:107" ht="13" x14ac:dyDescent="0.2">
      <c r="B72" s="1244"/>
      <c r="G72" s="1255"/>
      <c r="H72" s="1255"/>
      <c r="I72" s="1255"/>
      <c r="J72" s="1255"/>
      <c r="K72" s="1264"/>
      <c r="L72" s="1264"/>
      <c r="M72" s="1263"/>
      <c r="N72" s="1263"/>
      <c r="AN72" s="1262"/>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0"/>
      <c r="BP72" s="1252" t="s">
        <v>570</v>
      </c>
      <c r="BQ72" s="1252"/>
      <c r="BR72" s="1252"/>
      <c r="BS72" s="1252"/>
      <c r="BT72" s="1252"/>
      <c r="BU72" s="1252"/>
      <c r="BV72" s="1252"/>
      <c r="BW72" s="1252"/>
      <c r="BX72" s="1252" t="s">
        <v>571</v>
      </c>
      <c r="BY72" s="1252"/>
      <c r="BZ72" s="1252"/>
      <c r="CA72" s="1252"/>
      <c r="CB72" s="1252"/>
      <c r="CC72" s="1252"/>
      <c r="CD72" s="1252"/>
      <c r="CE72" s="1252"/>
      <c r="CF72" s="1252" t="s">
        <v>572</v>
      </c>
      <c r="CG72" s="1252"/>
      <c r="CH72" s="1252"/>
      <c r="CI72" s="1252"/>
      <c r="CJ72" s="1252"/>
      <c r="CK72" s="1252"/>
      <c r="CL72" s="1252"/>
      <c r="CM72" s="1252"/>
      <c r="CN72" s="1252" t="s">
        <v>573</v>
      </c>
      <c r="CO72" s="1252"/>
      <c r="CP72" s="1252"/>
      <c r="CQ72" s="1252"/>
      <c r="CR72" s="1252"/>
      <c r="CS72" s="1252"/>
      <c r="CT72" s="1252"/>
      <c r="CU72" s="1252"/>
      <c r="CV72" s="1252" t="s">
        <v>574</v>
      </c>
      <c r="CW72" s="1252"/>
      <c r="CX72" s="1252"/>
      <c r="CY72" s="1252"/>
      <c r="CZ72" s="1252"/>
      <c r="DA72" s="1252"/>
      <c r="DB72" s="1252"/>
      <c r="DC72" s="1252"/>
    </row>
    <row r="73" spans="2:107" ht="13" x14ac:dyDescent="0.2">
      <c r="B73" s="1244"/>
      <c r="G73" s="1259"/>
      <c r="H73" s="1259"/>
      <c r="I73" s="1259"/>
      <c r="J73" s="1259"/>
      <c r="K73" s="1256"/>
      <c r="L73" s="1256"/>
      <c r="M73" s="1256"/>
      <c r="N73" s="1256"/>
      <c r="AM73" s="1257"/>
      <c r="AN73" s="1251" t="s">
        <v>653</v>
      </c>
      <c r="AO73" s="1251"/>
      <c r="AP73" s="1251"/>
      <c r="AQ73" s="1251"/>
      <c r="AR73" s="1251"/>
      <c r="AS73" s="1251"/>
      <c r="AT73" s="1251"/>
      <c r="AU73" s="1251"/>
      <c r="AV73" s="1251"/>
      <c r="AW73" s="1251"/>
      <c r="AX73" s="1251"/>
      <c r="AY73" s="1251"/>
      <c r="AZ73" s="1251"/>
      <c r="BA73" s="1251"/>
      <c r="BB73" s="1251" t="s">
        <v>651</v>
      </c>
      <c r="BC73" s="1251"/>
      <c r="BD73" s="1251"/>
      <c r="BE73" s="1251"/>
      <c r="BF73" s="1251"/>
      <c r="BG73" s="1251"/>
      <c r="BH73" s="1251"/>
      <c r="BI73" s="1251"/>
      <c r="BJ73" s="1251"/>
      <c r="BK73" s="1251"/>
      <c r="BL73" s="1251"/>
      <c r="BM73" s="1251"/>
      <c r="BN73" s="1251"/>
      <c r="BO73" s="1251"/>
      <c r="BP73" s="1250">
        <v>65.2</v>
      </c>
      <c r="BQ73" s="1250"/>
      <c r="BR73" s="1250"/>
      <c r="BS73" s="1250"/>
      <c r="BT73" s="1250"/>
      <c r="BU73" s="1250"/>
      <c r="BV73" s="1250"/>
      <c r="BW73" s="1250"/>
      <c r="BX73" s="1250">
        <v>46.4</v>
      </c>
      <c r="BY73" s="1250"/>
      <c r="BZ73" s="1250"/>
      <c r="CA73" s="1250"/>
      <c r="CB73" s="1250"/>
      <c r="CC73" s="1250"/>
      <c r="CD73" s="1250"/>
      <c r="CE73" s="1250"/>
      <c r="CF73" s="1250">
        <v>23.5</v>
      </c>
      <c r="CG73" s="1250"/>
      <c r="CH73" s="1250"/>
      <c r="CI73" s="1250"/>
      <c r="CJ73" s="1250"/>
      <c r="CK73" s="1250"/>
      <c r="CL73" s="1250"/>
      <c r="CM73" s="1250"/>
      <c r="CN73" s="1250">
        <v>5.3</v>
      </c>
      <c r="CO73" s="1250"/>
      <c r="CP73" s="1250"/>
      <c r="CQ73" s="1250"/>
      <c r="CR73" s="1250"/>
      <c r="CS73" s="1250"/>
      <c r="CT73" s="1250"/>
      <c r="CU73" s="1250"/>
      <c r="CV73" s="1250"/>
      <c r="CW73" s="1250"/>
      <c r="CX73" s="1250"/>
      <c r="CY73" s="1250"/>
      <c r="CZ73" s="1250"/>
      <c r="DA73" s="1250"/>
      <c r="DB73" s="1250"/>
      <c r="DC73" s="1250"/>
    </row>
    <row r="74" spans="2:107" ht="13" x14ac:dyDescent="0.2">
      <c r="B74" s="1244"/>
      <c r="G74" s="1259"/>
      <c r="H74" s="1259"/>
      <c r="I74" s="1259"/>
      <c r="J74" s="1259"/>
      <c r="K74" s="1256"/>
      <c r="L74" s="1256"/>
      <c r="M74" s="1256"/>
      <c r="N74" s="1256"/>
      <c r="AM74" s="1257"/>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50"/>
      <c r="BQ74" s="1250"/>
      <c r="BR74" s="1250"/>
      <c r="BS74" s="1250"/>
      <c r="BT74" s="1250"/>
      <c r="BU74" s="1250"/>
      <c r="BV74" s="1250"/>
      <c r="BW74" s="1250"/>
      <c r="BX74" s="1250"/>
      <c r="BY74" s="1250"/>
      <c r="BZ74" s="1250"/>
      <c r="CA74" s="1250"/>
      <c r="CB74" s="1250"/>
      <c r="CC74" s="1250"/>
      <c r="CD74" s="1250"/>
      <c r="CE74" s="1250"/>
      <c r="CF74" s="1250"/>
      <c r="CG74" s="1250"/>
      <c r="CH74" s="1250"/>
      <c r="CI74" s="1250"/>
      <c r="CJ74" s="1250"/>
      <c r="CK74" s="1250"/>
      <c r="CL74" s="1250"/>
      <c r="CM74" s="1250"/>
      <c r="CN74" s="1250"/>
      <c r="CO74" s="1250"/>
      <c r="CP74" s="1250"/>
      <c r="CQ74" s="1250"/>
      <c r="CR74" s="1250"/>
      <c r="CS74" s="1250"/>
      <c r="CT74" s="1250"/>
      <c r="CU74" s="1250"/>
      <c r="CV74" s="1250"/>
      <c r="CW74" s="1250"/>
      <c r="CX74" s="1250"/>
      <c r="CY74" s="1250"/>
      <c r="CZ74" s="1250"/>
      <c r="DA74" s="1250"/>
      <c r="DB74" s="1250"/>
      <c r="DC74" s="1250"/>
    </row>
    <row r="75" spans="2:107" ht="13" x14ac:dyDescent="0.2">
      <c r="B75" s="1244"/>
      <c r="G75" s="1259"/>
      <c r="H75" s="1259"/>
      <c r="I75" s="1255"/>
      <c r="J75" s="1255"/>
      <c r="K75" s="1258"/>
      <c r="L75" s="1258"/>
      <c r="M75" s="1258"/>
      <c r="N75" s="1258"/>
      <c r="AM75" s="1257"/>
      <c r="AN75" s="1251"/>
      <c r="AO75" s="1251"/>
      <c r="AP75" s="1251"/>
      <c r="AQ75" s="1251"/>
      <c r="AR75" s="1251"/>
      <c r="AS75" s="1251"/>
      <c r="AT75" s="1251"/>
      <c r="AU75" s="1251"/>
      <c r="AV75" s="1251"/>
      <c r="AW75" s="1251"/>
      <c r="AX75" s="1251"/>
      <c r="AY75" s="1251"/>
      <c r="AZ75" s="1251"/>
      <c r="BA75" s="1251"/>
      <c r="BB75" s="1251" t="s">
        <v>650</v>
      </c>
      <c r="BC75" s="1251"/>
      <c r="BD75" s="1251"/>
      <c r="BE75" s="1251"/>
      <c r="BF75" s="1251"/>
      <c r="BG75" s="1251"/>
      <c r="BH75" s="1251"/>
      <c r="BI75" s="1251"/>
      <c r="BJ75" s="1251"/>
      <c r="BK75" s="1251"/>
      <c r="BL75" s="1251"/>
      <c r="BM75" s="1251"/>
      <c r="BN75" s="1251"/>
      <c r="BO75" s="1251"/>
      <c r="BP75" s="1250">
        <v>5.7</v>
      </c>
      <c r="BQ75" s="1250"/>
      <c r="BR75" s="1250"/>
      <c r="BS75" s="1250"/>
      <c r="BT75" s="1250"/>
      <c r="BU75" s="1250"/>
      <c r="BV75" s="1250"/>
      <c r="BW75" s="1250"/>
      <c r="BX75" s="1250">
        <v>4.2</v>
      </c>
      <c r="BY75" s="1250"/>
      <c r="BZ75" s="1250"/>
      <c r="CA75" s="1250"/>
      <c r="CB75" s="1250"/>
      <c r="CC75" s="1250"/>
      <c r="CD75" s="1250"/>
      <c r="CE75" s="1250"/>
      <c r="CF75" s="1250">
        <v>3.2</v>
      </c>
      <c r="CG75" s="1250"/>
      <c r="CH75" s="1250"/>
      <c r="CI75" s="1250"/>
      <c r="CJ75" s="1250"/>
      <c r="CK75" s="1250"/>
      <c r="CL75" s="1250"/>
      <c r="CM75" s="1250"/>
      <c r="CN75" s="1250">
        <v>2.7</v>
      </c>
      <c r="CO75" s="1250"/>
      <c r="CP75" s="1250"/>
      <c r="CQ75" s="1250"/>
      <c r="CR75" s="1250"/>
      <c r="CS75" s="1250"/>
      <c r="CT75" s="1250"/>
      <c r="CU75" s="1250"/>
      <c r="CV75" s="1250">
        <v>1.8</v>
      </c>
      <c r="CW75" s="1250"/>
      <c r="CX75" s="1250"/>
      <c r="CY75" s="1250"/>
      <c r="CZ75" s="1250"/>
      <c r="DA75" s="1250"/>
      <c r="DB75" s="1250"/>
      <c r="DC75" s="1250"/>
    </row>
    <row r="76" spans="2:107" ht="13" x14ac:dyDescent="0.2">
      <c r="B76" s="1244"/>
      <c r="G76" s="1259"/>
      <c r="H76" s="1259"/>
      <c r="I76" s="1255"/>
      <c r="J76" s="1255"/>
      <c r="K76" s="1258"/>
      <c r="L76" s="1258"/>
      <c r="M76" s="1258"/>
      <c r="N76" s="1258"/>
      <c r="AM76" s="1257"/>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50"/>
      <c r="BQ76" s="1250"/>
      <c r="BR76" s="1250"/>
      <c r="BS76" s="1250"/>
      <c r="BT76" s="1250"/>
      <c r="BU76" s="1250"/>
      <c r="BV76" s="1250"/>
      <c r="BW76" s="1250"/>
      <c r="BX76" s="1250"/>
      <c r="BY76" s="1250"/>
      <c r="BZ76" s="1250"/>
      <c r="CA76" s="1250"/>
      <c r="CB76" s="1250"/>
      <c r="CC76" s="1250"/>
      <c r="CD76" s="1250"/>
      <c r="CE76" s="1250"/>
      <c r="CF76" s="1250"/>
      <c r="CG76" s="1250"/>
      <c r="CH76" s="1250"/>
      <c r="CI76" s="1250"/>
      <c r="CJ76" s="1250"/>
      <c r="CK76" s="1250"/>
      <c r="CL76" s="1250"/>
      <c r="CM76" s="1250"/>
      <c r="CN76" s="1250"/>
      <c r="CO76" s="1250"/>
      <c r="CP76" s="1250"/>
      <c r="CQ76" s="1250"/>
      <c r="CR76" s="1250"/>
      <c r="CS76" s="1250"/>
      <c r="CT76" s="1250"/>
      <c r="CU76" s="1250"/>
      <c r="CV76" s="1250"/>
      <c r="CW76" s="1250"/>
      <c r="CX76" s="1250"/>
      <c r="CY76" s="1250"/>
      <c r="CZ76" s="1250"/>
      <c r="DA76" s="1250"/>
      <c r="DB76" s="1250"/>
      <c r="DC76" s="1250"/>
    </row>
    <row r="77" spans="2:107" ht="13" x14ac:dyDescent="0.2">
      <c r="B77" s="1244"/>
      <c r="G77" s="1255"/>
      <c r="H77" s="1255"/>
      <c r="I77" s="1255"/>
      <c r="J77" s="1255"/>
      <c r="K77" s="1256"/>
      <c r="L77" s="1256"/>
      <c r="M77" s="1256"/>
      <c r="N77" s="1256"/>
      <c r="AN77" s="1252" t="s">
        <v>652</v>
      </c>
      <c r="AO77" s="1252"/>
      <c r="AP77" s="1252"/>
      <c r="AQ77" s="1252"/>
      <c r="AR77" s="1252"/>
      <c r="AS77" s="1252"/>
      <c r="AT77" s="1252"/>
      <c r="AU77" s="1252"/>
      <c r="AV77" s="1252"/>
      <c r="AW77" s="1252"/>
      <c r="AX77" s="1252"/>
      <c r="AY77" s="1252"/>
      <c r="AZ77" s="1252"/>
      <c r="BA77" s="1252"/>
      <c r="BB77" s="1251" t="s">
        <v>651</v>
      </c>
      <c r="BC77" s="1251"/>
      <c r="BD77" s="1251"/>
      <c r="BE77" s="1251"/>
      <c r="BF77" s="1251"/>
      <c r="BG77" s="1251"/>
      <c r="BH77" s="1251"/>
      <c r="BI77" s="1251"/>
      <c r="BJ77" s="1251"/>
      <c r="BK77" s="1251"/>
      <c r="BL77" s="1251"/>
      <c r="BM77" s="1251"/>
      <c r="BN77" s="1251"/>
      <c r="BO77" s="1251"/>
      <c r="BP77" s="1250">
        <v>106</v>
      </c>
      <c r="BQ77" s="1250"/>
      <c r="BR77" s="1250"/>
      <c r="BS77" s="1250"/>
      <c r="BT77" s="1250"/>
      <c r="BU77" s="1250"/>
      <c r="BV77" s="1250"/>
      <c r="BW77" s="1250"/>
      <c r="BX77" s="1250">
        <v>97.6</v>
      </c>
      <c r="BY77" s="1250"/>
      <c r="BZ77" s="1250"/>
      <c r="CA77" s="1250"/>
      <c r="CB77" s="1250"/>
      <c r="CC77" s="1250"/>
      <c r="CD77" s="1250"/>
      <c r="CE77" s="1250"/>
      <c r="CF77" s="1250">
        <v>91.9</v>
      </c>
      <c r="CG77" s="1250"/>
      <c r="CH77" s="1250"/>
      <c r="CI77" s="1250"/>
      <c r="CJ77" s="1250"/>
      <c r="CK77" s="1250"/>
      <c r="CL77" s="1250"/>
      <c r="CM77" s="1250"/>
      <c r="CN77" s="1250">
        <v>86</v>
      </c>
      <c r="CO77" s="1250"/>
      <c r="CP77" s="1250"/>
      <c r="CQ77" s="1250"/>
      <c r="CR77" s="1250"/>
      <c r="CS77" s="1250"/>
      <c r="CT77" s="1250"/>
      <c r="CU77" s="1250"/>
      <c r="CV77" s="1250">
        <v>72.8</v>
      </c>
      <c r="CW77" s="1250"/>
      <c r="CX77" s="1250"/>
      <c r="CY77" s="1250"/>
      <c r="CZ77" s="1250"/>
      <c r="DA77" s="1250"/>
      <c r="DB77" s="1250"/>
      <c r="DC77" s="1250"/>
    </row>
    <row r="78" spans="2:107" ht="13" x14ac:dyDescent="0.2">
      <c r="B78" s="1244"/>
      <c r="G78" s="1255"/>
      <c r="H78" s="1255"/>
      <c r="I78" s="1255"/>
      <c r="J78" s="1255"/>
      <c r="K78" s="1256"/>
      <c r="L78" s="1256"/>
      <c r="M78" s="1256"/>
      <c r="N78" s="1256"/>
      <c r="AN78" s="1252"/>
      <c r="AO78" s="1252"/>
      <c r="AP78" s="1252"/>
      <c r="AQ78" s="1252"/>
      <c r="AR78" s="1252"/>
      <c r="AS78" s="1252"/>
      <c r="AT78" s="1252"/>
      <c r="AU78" s="1252"/>
      <c r="AV78" s="1252"/>
      <c r="AW78" s="1252"/>
      <c r="AX78" s="1252"/>
      <c r="AY78" s="1252"/>
      <c r="AZ78" s="1252"/>
      <c r="BA78" s="1252"/>
      <c r="BB78" s="1251"/>
      <c r="BC78" s="1251"/>
      <c r="BD78" s="1251"/>
      <c r="BE78" s="1251"/>
      <c r="BF78" s="1251"/>
      <c r="BG78" s="1251"/>
      <c r="BH78" s="1251"/>
      <c r="BI78" s="1251"/>
      <c r="BJ78" s="1251"/>
      <c r="BK78" s="1251"/>
      <c r="BL78" s="1251"/>
      <c r="BM78" s="1251"/>
      <c r="BN78" s="1251"/>
      <c r="BO78" s="1251"/>
      <c r="BP78" s="1250"/>
      <c r="BQ78" s="1250"/>
      <c r="BR78" s="1250"/>
      <c r="BS78" s="1250"/>
      <c r="BT78" s="1250"/>
      <c r="BU78" s="1250"/>
      <c r="BV78" s="1250"/>
      <c r="BW78" s="1250"/>
      <c r="BX78" s="1250"/>
      <c r="BY78" s="1250"/>
      <c r="BZ78" s="1250"/>
      <c r="CA78" s="1250"/>
      <c r="CB78" s="1250"/>
      <c r="CC78" s="1250"/>
      <c r="CD78" s="1250"/>
      <c r="CE78" s="1250"/>
      <c r="CF78" s="1250"/>
      <c r="CG78" s="1250"/>
      <c r="CH78" s="1250"/>
      <c r="CI78" s="1250"/>
      <c r="CJ78" s="1250"/>
      <c r="CK78" s="1250"/>
      <c r="CL78" s="1250"/>
      <c r="CM78" s="1250"/>
      <c r="CN78" s="1250"/>
      <c r="CO78" s="1250"/>
      <c r="CP78" s="1250"/>
      <c r="CQ78" s="1250"/>
      <c r="CR78" s="1250"/>
      <c r="CS78" s="1250"/>
      <c r="CT78" s="1250"/>
      <c r="CU78" s="1250"/>
      <c r="CV78" s="1250"/>
      <c r="CW78" s="1250"/>
      <c r="CX78" s="1250"/>
      <c r="CY78" s="1250"/>
      <c r="CZ78" s="1250"/>
      <c r="DA78" s="1250"/>
      <c r="DB78" s="1250"/>
      <c r="DC78" s="1250"/>
    </row>
    <row r="79" spans="2:107" ht="13" x14ac:dyDescent="0.2">
      <c r="B79" s="1244"/>
      <c r="G79" s="1255"/>
      <c r="H79" s="1255"/>
      <c r="I79" s="1254"/>
      <c r="J79" s="1254"/>
      <c r="K79" s="1253"/>
      <c r="L79" s="1253"/>
      <c r="M79" s="1253"/>
      <c r="N79" s="1253"/>
      <c r="AN79" s="1252"/>
      <c r="AO79" s="1252"/>
      <c r="AP79" s="1252"/>
      <c r="AQ79" s="1252"/>
      <c r="AR79" s="1252"/>
      <c r="AS79" s="1252"/>
      <c r="AT79" s="1252"/>
      <c r="AU79" s="1252"/>
      <c r="AV79" s="1252"/>
      <c r="AW79" s="1252"/>
      <c r="AX79" s="1252"/>
      <c r="AY79" s="1252"/>
      <c r="AZ79" s="1252"/>
      <c r="BA79" s="1252"/>
      <c r="BB79" s="1251" t="s">
        <v>650</v>
      </c>
      <c r="BC79" s="1251"/>
      <c r="BD79" s="1251"/>
      <c r="BE79" s="1251"/>
      <c r="BF79" s="1251"/>
      <c r="BG79" s="1251"/>
      <c r="BH79" s="1251"/>
      <c r="BI79" s="1251"/>
      <c r="BJ79" s="1251"/>
      <c r="BK79" s="1251"/>
      <c r="BL79" s="1251"/>
      <c r="BM79" s="1251"/>
      <c r="BN79" s="1251"/>
      <c r="BO79" s="1251"/>
      <c r="BP79" s="1250">
        <v>9</v>
      </c>
      <c r="BQ79" s="1250"/>
      <c r="BR79" s="1250"/>
      <c r="BS79" s="1250"/>
      <c r="BT79" s="1250"/>
      <c r="BU79" s="1250"/>
      <c r="BV79" s="1250"/>
      <c r="BW79" s="1250"/>
      <c r="BX79" s="1250">
        <v>8</v>
      </c>
      <c r="BY79" s="1250"/>
      <c r="BZ79" s="1250"/>
      <c r="CA79" s="1250"/>
      <c r="CB79" s="1250"/>
      <c r="CC79" s="1250"/>
      <c r="CD79" s="1250"/>
      <c r="CE79" s="1250"/>
      <c r="CF79" s="1250">
        <v>7.3</v>
      </c>
      <c r="CG79" s="1250"/>
      <c r="CH79" s="1250"/>
      <c r="CI79" s="1250"/>
      <c r="CJ79" s="1250"/>
      <c r="CK79" s="1250"/>
      <c r="CL79" s="1250"/>
      <c r="CM79" s="1250"/>
      <c r="CN79" s="1250">
        <v>7.3</v>
      </c>
      <c r="CO79" s="1250"/>
      <c r="CP79" s="1250"/>
      <c r="CQ79" s="1250"/>
      <c r="CR79" s="1250"/>
      <c r="CS79" s="1250"/>
      <c r="CT79" s="1250"/>
      <c r="CU79" s="1250"/>
      <c r="CV79" s="1250">
        <v>7.1</v>
      </c>
      <c r="CW79" s="1250"/>
      <c r="CX79" s="1250"/>
      <c r="CY79" s="1250"/>
      <c r="CZ79" s="1250"/>
      <c r="DA79" s="1250"/>
      <c r="DB79" s="1250"/>
      <c r="DC79" s="1250"/>
    </row>
    <row r="80" spans="2:107" ht="13" x14ac:dyDescent="0.2">
      <c r="B80" s="1244"/>
      <c r="G80" s="1255"/>
      <c r="H80" s="1255"/>
      <c r="I80" s="1254"/>
      <c r="J80" s="1254"/>
      <c r="K80" s="1253"/>
      <c r="L80" s="1253"/>
      <c r="M80" s="1253"/>
      <c r="N80" s="1253"/>
      <c r="AN80" s="1252"/>
      <c r="AO80" s="1252"/>
      <c r="AP80" s="1252"/>
      <c r="AQ80" s="1252"/>
      <c r="AR80" s="1252"/>
      <c r="AS80" s="1252"/>
      <c r="AT80" s="1252"/>
      <c r="AU80" s="1252"/>
      <c r="AV80" s="1252"/>
      <c r="AW80" s="1252"/>
      <c r="AX80" s="1252"/>
      <c r="AY80" s="1252"/>
      <c r="AZ80" s="1252"/>
      <c r="BA80" s="1252"/>
      <c r="BB80" s="1251"/>
      <c r="BC80" s="1251"/>
      <c r="BD80" s="1251"/>
      <c r="BE80" s="1251"/>
      <c r="BF80" s="1251"/>
      <c r="BG80" s="1251"/>
      <c r="BH80" s="1251"/>
      <c r="BI80" s="1251"/>
      <c r="BJ80" s="1251"/>
      <c r="BK80" s="1251"/>
      <c r="BL80" s="1251"/>
      <c r="BM80" s="1251"/>
      <c r="BN80" s="1251"/>
      <c r="BO80" s="1251"/>
      <c r="BP80" s="1250"/>
      <c r="BQ80" s="1250"/>
      <c r="BR80" s="1250"/>
      <c r="BS80" s="1250"/>
      <c r="BT80" s="1250"/>
      <c r="BU80" s="1250"/>
      <c r="BV80" s="1250"/>
      <c r="BW80" s="1250"/>
      <c r="BX80" s="1250"/>
      <c r="BY80" s="1250"/>
      <c r="BZ80" s="1250"/>
      <c r="CA80" s="1250"/>
      <c r="CB80" s="1250"/>
      <c r="CC80" s="1250"/>
      <c r="CD80" s="1250"/>
      <c r="CE80" s="1250"/>
      <c r="CF80" s="1250"/>
      <c r="CG80" s="1250"/>
      <c r="CH80" s="1250"/>
      <c r="CI80" s="1250"/>
      <c r="CJ80" s="1250"/>
      <c r="CK80" s="1250"/>
      <c r="CL80" s="1250"/>
      <c r="CM80" s="1250"/>
      <c r="CN80" s="1250"/>
      <c r="CO80" s="1250"/>
      <c r="CP80" s="1250"/>
      <c r="CQ80" s="1250"/>
      <c r="CR80" s="1250"/>
      <c r="CS80" s="1250"/>
      <c r="CT80" s="1250"/>
      <c r="CU80" s="1250"/>
      <c r="CV80" s="1250"/>
      <c r="CW80" s="1250"/>
      <c r="CX80" s="1250"/>
      <c r="CY80" s="1250"/>
      <c r="CZ80" s="1250"/>
      <c r="DA80" s="1250"/>
      <c r="DB80" s="1250"/>
      <c r="DC80" s="1250"/>
    </row>
    <row r="81" spans="2:109" ht="13" x14ac:dyDescent="0.2">
      <c r="B81" s="1244"/>
    </row>
    <row r="82" spans="2:109" ht="16.5" x14ac:dyDescent="0.2">
      <c r="B82" s="1244"/>
      <c r="K82" s="1249"/>
      <c r="L82" s="1249"/>
      <c r="M82" s="1249"/>
      <c r="N82" s="1249"/>
      <c r="AQ82" s="1249"/>
      <c r="AR82" s="1249"/>
      <c r="AS82" s="1249"/>
      <c r="AT82" s="1249"/>
      <c r="BC82" s="1249"/>
      <c r="BD82" s="1249"/>
      <c r="BE82" s="1249"/>
      <c r="BF82" s="1249"/>
      <c r="BO82" s="1249"/>
      <c r="BP82" s="1249"/>
      <c r="BQ82" s="1249"/>
      <c r="BR82" s="1249"/>
      <c r="CA82" s="1249"/>
      <c r="CB82" s="1249"/>
      <c r="CC82" s="1249"/>
      <c r="CD82" s="1249"/>
      <c r="CM82" s="1249"/>
      <c r="CN82" s="1249"/>
      <c r="CO82" s="1249"/>
      <c r="CP82" s="1249"/>
      <c r="CY82" s="1249"/>
      <c r="CZ82" s="1249"/>
      <c r="DA82" s="1249"/>
      <c r="DB82" s="1249"/>
      <c r="DC82" s="1249"/>
    </row>
    <row r="83" spans="2:109" ht="13" x14ac:dyDescent="0.2">
      <c r="B83" s="1248"/>
      <c r="C83" s="1247"/>
      <c r="D83" s="1247"/>
      <c r="E83" s="1247"/>
      <c r="F83" s="1247"/>
      <c r="G83" s="1247"/>
      <c r="H83" s="1247"/>
      <c r="I83" s="1247"/>
      <c r="J83" s="1247"/>
      <c r="K83" s="1247"/>
      <c r="L83" s="1247"/>
      <c r="M83" s="1247"/>
      <c r="N83" s="1247"/>
      <c r="O83" s="1247"/>
      <c r="P83" s="1247"/>
      <c r="Q83" s="1247"/>
      <c r="R83" s="1247"/>
      <c r="S83" s="1247"/>
      <c r="T83" s="1247"/>
      <c r="U83" s="1247"/>
      <c r="V83" s="1247"/>
      <c r="W83" s="1247"/>
      <c r="X83" s="1247"/>
      <c r="Y83" s="1247"/>
      <c r="Z83" s="1247"/>
      <c r="AA83" s="1247"/>
      <c r="AB83" s="1247"/>
      <c r="AC83" s="1247"/>
      <c r="AD83" s="1247"/>
      <c r="AE83" s="1247"/>
      <c r="AF83" s="1247"/>
      <c r="AG83" s="1247"/>
      <c r="AH83" s="1247"/>
      <c r="AI83" s="1247"/>
      <c r="AJ83" s="1247"/>
      <c r="AK83" s="1247"/>
      <c r="AL83" s="1247"/>
      <c r="AM83" s="1247"/>
      <c r="AN83" s="1247"/>
      <c r="AO83" s="1247"/>
      <c r="AP83" s="1247"/>
      <c r="AQ83" s="1247"/>
      <c r="AR83" s="1247"/>
      <c r="AS83" s="1247"/>
      <c r="AT83" s="1247"/>
      <c r="AU83" s="1247"/>
      <c r="AV83" s="1247"/>
      <c r="AW83" s="1247"/>
      <c r="AX83" s="1247"/>
      <c r="AY83" s="1247"/>
      <c r="AZ83" s="1247"/>
      <c r="BA83" s="1247"/>
      <c r="BB83" s="1247"/>
      <c r="BC83" s="1247"/>
      <c r="BD83" s="1247"/>
      <c r="BE83" s="1247"/>
      <c r="BF83" s="1247"/>
      <c r="BG83" s="1247"/>
      <c r="BH83" s="1247"/>
      <c r="BI83" s="1247"/>
      <c r="BJ83" s="1247"/>
      <c r="BK83" s="1247"/>
      <c r="BL83" s="1247"/>
      <c r="BM83" s="1247"/>
      <c r="BN83" s="1247"/>
      <c r="BO83" s="1247"/>
      <c r="BP83" s="1247"/>
      <c r="BQ83" s="1247"/>
      <c r="BR83" s="1247"/>
      <c r="BS83" s="1247"/>
      <c r="BT83" s="1247"/>
      <c r="BU83" s="1247"/>
      <c r="BV83" s="1247"/>
      <c r="BW83" s="1247"/>
      <c r="BX83" s="1247"/>
      <c r="BY83" s="1247"/>
      <c r="BZ83" s="1247"/>
      <c r="CA83" s="1247"/>
      <c r="CB83" s="1247"/>
      <c r="CC83" s="1247"/>
      <c r="CD83" s="1247"/>
      <c r="CE83" s="1247"/>
      <c r="CF83" s="1247"/>
      <c r="CG83" s="1247"/>
      <c r="CH83" s="1247"/>
      <c r="CI83" s="1247"/>
      <c r="CJ83" s="1247"/>
      <c r="CK83" s="1247"/>
      <c r="CL83" s="1247"/>
      <c r="CM83" s="1247"/>
      <c r="CN83" s="1247"/>
      <c r="CO83" s="1247"/>
      <c r="CP83" s="1247"/>
      <c r="CQ83" s="1247"/>
      <c r="CR83" s="1247"/>
      <c r="CS83" s="1247"/>
      <c r="CT83" s="1247"/>
      <c r="CU83" s="1247"/>
      <c r="CV83" s="1247"/>
      <c r="CW83" s="1247"/>
      <c r="CX83" s="1247"/>
      <c r="CY83" s="1247"/>
      <c r="CZ83" s="1247"/>
      <c r="DA83" s="1247"/>
      <c r="DB83" s="1247"/>
      <c r="DC83" s="1247"/>
      <c r="DD83" s="1246"/>
    </row>
    <row r="84" spans="2:109" ht="13" x14ac:dyDescent="0.2">
      <c r="DD84" s="1243"/>
      <c r="DE84" s="1243"/>
    </row>
    <row r="85" spans="2:109" ht="13" x14ac:dyDescent="0.2">
      <c r="DD85" s="1243"/>
      <c r="DE85" s="1243"/>
    </row>
  </sheetData>
  <sheetProtection algorithmName="SHA-512" hashValue="1Z7ACTNOR3nPtpdkSBzkHV3QVl6uxyEWyvFRDajwaJ+SBO3bgWvylLNs8ybMToPpaXvaryEIiQeBXF12Hb0iWA==" saltValue="d0PLKjkm8oNaOqCHxAcwU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19E4E-D055-48E3-B0FD-4C7CD1FF5D87}">
  <sheetPr>
    <pageSetUpPr fitToPage="1"/>
  </sheetPr>
  <dimension ref="A1:DR125"/>
  <sheetViews>
    <sheetView showGridLines="0" topLeftCell="A106" zoomScaleNormal="100" zoomScaleSheetLayoutView="70" workbookViewId="0">
      <selection activeCell="AN70" sqref="AN70"/>
    </sheetView>
  </sheetViews>
  <sheetFormatPr defaultColWidth="0" defaultRowHeight="13.5" customHeight="1" zeroHeight="1" x14ac:dyDescent="0.2"/>
  <cols>
    <col min="1" max="34" width="2.453125" style="249" customWidth="1"/>
    <col min="35" max="122" width="2.453125" style="248" customWidth="1"/>
    <col min="123" max="16384" width="2.453125" style="248" hidden="1"/>
  </cols>
  <sheetData>
    <row r="1" spans="1:34" ht="13.5" customHeight="1"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1:34" ht="13" x14ac:dyDescent="0.2">
      <c r="S2" s="248"/>
      <c r="AH2" s="248"/>
    </row>
    <row r="3" spans="1:34" ht="13" x14ac:dyDescent="0.2">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1:34" ht="13" x14ac:dyDescent="0.2"/>
    <row r="5" spans="1:34" ht="13" x14ac:dyDescent="0.2"/>
    <row r="6" spans="1:34" ht="13" x14ac:dyDescent="0.2"/>
    <row r="7" spans="1:34" ht="13" x14ac:dyDescent="0.2"/>
    <row r="8" spans="1:34" ht="13" x14ac:dyDescent="0.2"/>
    <row r="9" spans="1:34" ht="13" x14ac:dyDescent="0.2">
      <c r="AH9" s="24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48"/>
    </row>
    <row r="18" spans="12:34" ht="13" x14ac:dyDescent="0.2"/>
    <row r="19" spans="12:34" ht="13" x14ac:dyDescent="0.2"/>
    <row r="20" spans="12:34" ht="13" x14ac:dyDescent="0.2">
      <c r="AH20" s="248"/>
    </row>
    <row r="21" spans="12:34" ht="13" x14ac:dyDescent="0.2">
      <c r="AH21" s="248"/>
    </row>
    <row r="22" spans="12:34" ht="13" x14ac:dyDescent="0.2"/>
    <row r="23" spans="12:34" ht="13" x14ac:dyDescent="0.2"/>
    <row r="24" spans="12:34" ht="13" x14ac:dyDescent="0.2">
      <c r="Q24" s="248"/>
    </row>
    <row r="25" spans="12:34" ht="13" x14ac:dyDescent="0.2"/>
    <row r="26" spans="12:34" ht="13" x14ac:dyDescent="0.2"/>
    <row r="27" spans="12:34" ht="13" x14ac:dyDescent="0.2"/>
    <row r="28" spans="12:34" ht="13" x14ac:dyDescent="0.2">
      <c r="O28" s="248"/>
      <c r="T28" s="248"/>
      <c r="AH28" s="248"/>
    </row>
    <row r="29" spans="12:34" ht="13" x14ac:dyDescent="0.2"/>
    <row r="30" spans="12:34" ht="13" x14ac:dyDescent="0.2"/>
    <row r="31" spans="12:34" ht="13" x14ac:dyDescent="0.2">
      <c r="Q31" s="248"/>
    </row>
    <row r="32" spans="12:34" ht="13" x14ac:dyDescent="0.2">
      <c r="L32" s="248"/>
    </row>
    <row r="33" spans="2:34" ht="13" x14ac:dyDescent="0.2">
      <c r="C33" s="248"/>
      <c r="E33" s="248"/>
      <c r="G33" s="248"/>
      <c r="I33" s="248"/>
      <c r="X33" s="248"/>
    </row>
    <row r="34" spans="2:34" ht="13" x14ac:dyDescent="0.2">
      <c r="B34" s="248"/>
      <c r="P34" s="248"/>
      <c r="R34" s="248"/>
      <c r="T34" s="248"/>
    </row>
    <row r="35" spans="2:34" ht="13" x14ac:dyDescent="0.2">
      <c r="D35" s="248"/>
      <c r="W35" s="248"/>
      <c r="AC35" s="248"/>
      <c r="AD35" s="248"/>
      <c r="AE35" s="248"/>
      <c r="AF35" s="248"/>
      <c r="AG35" s="248"/>
      <c r="AH35" s="248"/>
    </row>
    <row r="36" spans="2:34" ht="13" x14ac:dyDescent="0.2">
      <c r="H36" s="248"/>
      <c r="J36" s="248"/>
      <c r="K36" s="248"/>
      <c r="M36" s="248"/>
      <c r="Y36" s="248"/>
      <c r="Z36" s="248"/>
      <c r="AA36" s="248"/>
      <c r="AB36" s="248"/>
      <c r="AC36" s="248"/>
      <c r="AD36" s="248"/>
      <c r="AE36" s="248"/>
      <c r="AF36" s="248"/>
      <c r="AG36" s="248"/>
      <c r="AH36" s="248"/>
    </row>
    <row r="37" spans="2:34" ht="13" x14ac:dyDescent="0.2">
      <c r="AH37" s="248"/>
    </row>
    <row r="38" spans="2:34" ht="13" x14ac:dyDescent="0.2">
      <c r="AG38" s="248"/>
      <c r="AH38" s="248"/>
    </row>
    <row r="39" spans="2:34" ht="13" x14ac:dyDescent="0.2"/>
    <row r="40" spans="2:34" ht="13" x14ac:dyDescent="0.2">
      <c r="X40" s="248"/>
    </row>
    <row r="41" spans="2:34" ht="13" x14ac:dyDescent="0.2">
      <c r="R41" s="248"/>
    </row>
    <row r="42" spans="2:34" ht="13" x14ac:dyDescent="0.2">
      <c r="W42" s="248"/>
    </row>
    <row r="43" spans="2:34" ht="13" x14ac:dyDescent="0.2">
      <c r="Y43" s="248"/>
      <c r="Z43" s="248"/>
      <c r="AA43" s="248"/>
      <c r="AB43" s="248"/>
      <c r="AC43" s="248"/>
      <c r="AD43" s="248"/>
      <c r="AE43" s="248"/>
      <c r="AF43" s="248"/>
      <c r="AG43" s="248"/>
      <c r="AH43" s="248"/>
    </row>
    <row r="44" spans="2:34" ht="13" x14ac:dyDescent="0.2">
      <c r="AH44" s="248"/>
    </row>
    <row r="45" spans="2:34" ht="13" x14ac:dyDescent="0.2">
      <c r="X45" s="248"/>
    </row>
    <row r="46" spans="2:34" ht="13" x14ac:dyDescent="0.2"/>
    <row r="47" spans="2:34" ht="13" x14ac:dyDescent="0.2"/>
    <row r="48" spans="2:34" ht="13" x14ac:dyDescent="0.2">
      <c r="W48" s="248"/>
      <c r="Y48" s="248"/>
      <c r="Z48" s="248"/>
      <c r="AA48" s="248"/>
      <c r="AB48" s="248"/>
      <c r="AC48" s="248"/>
      <c r="AD48" s="248"/>
      <c r="AE48" s="248"/>
      <c r="AF48" s="248"/>
      <c r="AG48" s="248"/>
      <c r="AH48" s="248"/>
    </row>
    <row r="49" spans="28:34" ht="13" x14ac:dyDescent="0.2"/>
    <row r="50" spans="28:34" ht="13" x14ac:dyDescent="0.2">
      <c r="AE50" s="248"/>
      <c r="AF50" s="248"/>
      <c r="AG50" s="248"/>
      <c r="AH50" s="248"/>
    </row>
    <row r="51" spans="28:34" ht="13" x14ac:dyDescent="0.2">
      <c r="AC51" s="248"/>
      <c r="AD51" s="248"/>
      <c r="AE51" s="248"/>
      <c r="AF51" s="248"/>
      <c r="AG51" s="248"/>
      <c r="AH51" s="248"/>
    </row>
    <row r="52" spans="28:34" ht="13" x14ac:dyDescent="0.2"/>
    <row r="53" spans="28:34" ht="13" x14ac:dyDescent="0.2">
      <c r="AF53" s="248"/>
      <c r="AG53" s="248"/>
      <c r="AH53" s="248"/>
    </row>
    <row r="54" spans="28:34" ht="13" x14ac:dyDescent="0.2">
      <c r="AH54" s="248"/>
    </row>
    <row r="55" spans="28:34" ht="13" x14ac:dyDescent="0.2"/>
    <row r="56" spans="28:34" ht="13" x14ac:dyDescent="0.2">
      <c r="AB56" s="248"/>
      <c r="AC56" s="248"/>
      <c r="AD56" s="248"/>
      <c r="AE56" s="248"/>
      <c r="AF56" s="248"/>
      <c r="AG56" s="248"/>
      <c r="AH56" s="248"/>
    </row>
    <row r="57" spans="28:34" ht="13" x14ac:dyDescent="0.2">
      <c r="AH57" s="248"/>
    </row>
    <row r="58" spans="28:34" ht="13" x14ac:dyDescent="0.2">
      <c r="AH58" s="248"/>
    </row>
    <row r="59" spans="28:34" ht="13" x14ac:dyDescent="0.2"/>
    <row r="60" spans="28:34" ht="13" x14ac:dyDescent="0.2"/>
    <row r="61" spans="28:34" ht="13" x14ac:dyDescent="0.2"/>
    <row r="62" spans="28:34" ht="13" x14ac:dyDescent="0.2"/>
    <row r="63" spans="28:34" ht="13" x14ac:dyDescent="0.2">
      <c r="AH63" s="248"/>
    </row>
    <row r="64" spans="28:34" ht="13" x14ac:dyDescent="0.2">
      <c r="AG64" s="248"/>
      <c r="AH64" s="248"/>
    </row>
    <row r="65" spans="28:34" ht="13" x14ac:dyDescent="0.2"/>
    <row r="66" spans="28:34" ht="13" x14ac:dyDescent="0.2"/>
    <row r="67" spans="28:34" ht="13" x14ac:dyDescent="0.2"/>
    <row r="68" spans="28:34" ht="13" x14ac:dyDescent="0.2">
      <c r="AB68" s="248"/>
      <c r="AC68" s="248"/>
      <c r="AD68" s="248"/>
      <c r="AE68" s="248"/>
      <c r="AF68" s="248"/>
      <c r="AG68" s="248"/>
      <c r="AH68" s="248"/>
    </row>
    <row r="69" spans="28:34" ht="13" x14ac:dyDescent="0.2">
      <c r="AF69" s="248"/>
      <c r="AG69" s="248"/>
      <c r="AH69" s="248"/>
    </row>
    <row r="70" spans="28:34" ht="13" x14ac:dyDescent="0.2"/>
    <row r="71" spans="28:34" ht="13" x14ac:dyDescent="0.2"/>
    <row r="72" spans="28:34" ht="13" x14ac:dyDescent="0.2"/>
    <row r="73" spans="28:34" ht="13" x14ac:dyDescent="0.2"/>
    <row r="74" spans="28:34" ht="13" x14ac:dyDescent="0.2"/>
    <row r="75" spans="28:34" ht="13" x14ac:dyDescent="0.2">
      <c r="AH75" s="248"/>
    </row>
    <row r="76" spans="28:34" ht="13" x14ac:dyDescent="0.2">
      <c r="AF76" s="248"/>
      <c r="AG76" s="248"/>
      <c r="AH76" s="248"/>
    </row>
    <row r="77" spans="28:34" ht="13" x14ac:dyDescent="0.2">
      <c r="AG77" s="248"/>
      <c r="AH77" s="248"/>
    </row>
    <row r="78" spans="28:34" ht="13" x14ac:dyDescent="0.2"/>
    <row r="79" spans="28:34" ht="13" x14ac:dyDescent="0.2"/>
    <row r="80" spans="28:34" ht="13" x14ac:dyDescent="0.2"/>
    <row r="81" spans="25:34" ht="13" x14ac:dyDescent="0.2"/>
    <row r="82" spans="25:34" ht="13" x14ac:dyDescent="0.2">
      <c r="Y82" s="248"/>
    </row>
    <row r="83" spans="25:34" ht="13" x14ac:dyDescent="0.2">
      <c r="Y83" s="248"/>
      <c r="Z83" s="248"/>
      <c r="AA83" s="248"/>
      <c r="AB83" s="248"/>
      <c r="AC83" s="248"/>
      <c r="AD83" s="248"/>
      <c r="AE83" s="248"/>
      <c r="AF83" s="248"/>
      <c r="AG83" s="248"/>
      <c r="AH83" s="248"/>
    </row>
    <row r="84" spans="25:34" ht="13" x14ac:dyDescent="0.2"/>
    <row r="85" spans="25:34" ht="13" x14ac:dyDescent="0.2"/>
    <row r="86" spans="25:34" ht="13" x14ac:dyDescent="0.2"/>
    <row r="87" spans="25:34" ht="13" x14ac:dyDescent="0.2"/>
    <row r="88" spans="25:34" ht="13" x14ac:dyDescent="0.2">
      <c r="AH88" s="24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8"/>
      <c r="AG94" s="248"/>
      <c r="AH94" s="248"/>
    </row>
    <row r="95" spans="25:34" ht="13.5" customHeight="1" x14ac:dyDescent="0.2">
      <c r="AH95" s="24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8"/>
    </row>
    <row r="102" spans="33:34" ht="13.5" customHeight="1" x14ac:dyDescent="0.2"/>
    <row r="103" spans="33:34" ht="13.5" customHeight="1" x14ac:dyDescent="0.2"/>
    <row r="104" spans="33:34" ht="13.5" customHeight="1" x14ac:dyDescent="0.2">
      <c r="AG104" s="248"/>
      <c r="AH104" s="24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8"/>
    </row>
    <row r="117" spans="34:122" ht="13.5" customHeight="1" x14ac:dyDescent="0.2"/>
    <row r="118" spans="34:122" ht="13.5" customHeight="1" x14ac:dyDescent="0.2"/>
    <row r="119" spans="34:122" ht="13.5" customHeight="1" x14ac:dyDescent="0.2"/>
    <row r="120" spans="34:122" ht="13.5" customHeight="1" x14ac:dyDescent="0.2">
      <c r="AH120" s="248"/>
    </row>
    <row r="121" spans="34:122" ht="13.5" customHeight="1" x14ac:dyDescent="0.2">
      <c r="AH121" s="248"/>
    </row>
    <row r="122" spans="34:122" ht="13.5" customHeight="1" x14ac:dyDescent="0.2"/>
    <row r="123" spans="34:122" ht="13.5" customHeight="1" x14ac:dyDescent="0.2"/>
    <row r="124" spans="34:122" ht="13.5" customHeight="1" x14ac:dyDescent="0.2"/>
    <row r="125" spans="34:122" ht="13.5" customHeight="1" x14ac:dyDescent="0.2">
      <c r="DR125" s="248" t="s">
        <v>517</v>
      </c>
    </row>
  </sheetData>
  <sheetProtection algorithmName="SHA-512" hashValue="Ee9F0x+sNgbqmwuTdNmUasMT+PpcJtt2USES0LSqlbo/12gweiHyizpp8s0BN+7U/RrpEbwN1ReM4EBqg8/FDw==" saltValue="2LdSar9iG7gzeKT5vuLiQ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BE103-EEE3-4F4B-8496-72DBD91C48C8}">
  <sheetPr>
    <pageSetUpPr fitToPage="1"/>
  </sheetPr>
  <dimension ref="A1:DR125"/>
  <sheetViews>
    <sheetView showGridLines="0" topLeftCell="A91" zoomScaleNormal="100" zoomScaleSheetLayoutView="55" workbookViewId="0">
      <selection activeCell="AN70" sqref="AN70"/>
    </sheetView>
  </sheetViews>
  <sheetFormatPr defaultColWidth="0" defaultRowHeight="13.5" customHeight="1" zeroHeight="1" x14ac:dyDescent="0.2"/>
  <cols>
    <col min="1" max="34" width="2.453125" style="249" customWidth="1"/>
    <col min="35" max="122" width="2.453125" style="248" customWidth="1"/>
    <col min="123" max="16384" width="2.453125" style="248" hidden="1"/>
  </cols>
  <sheetData>
    <row r="1" spans="2:34" ht="13.5" customHeight="1" x14ac:dyDescent="0.2">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row>
    <row r="2" spans="2:34" ht="13" x14ac:dyDescent="0.2">
      <c r="S2" s="248"/>
      <c r="AH2" s="248"/>
    </row>
    <row r="3" spans="2:34" ht="13" x14ac:dyDescent="0.2">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row>
    <row r="4" spans="2:34" ht="13" x14ac:dyDescent="0.2"/>
    <row r="5" spans="2:34" ht="13" x14ac:dyDescent="0.2"/>
    <row r="6" spans="2:34" ht="13" x14ac:dyDescent="0.2"/>
    <row r="7" spans="2:34" ht="13" x14ac:dyDescent="0.2"/>
    <row r="8" spans="2:34" ht="13" x14ac:dyDescent="0.2"/>
    <row r="9" spans="2:34" ht="13" x14ac:dyDescent="0.2">
      <c r="AH9" s="24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48"/>
    </row>
    <row r="18" spans="12:34" ht="13" x14ac:dyDescent="0.2"/>
    <row r="19" spans="12:34" ht="13" x14ac:dyDescent="0.2"/>
    <row r="20" spans="12:34" ht="13" x14ac:dyDescent="0.2">
      <c r="AH20" s="248"/>
    </row>
    <row r="21" spans="12:34" ht="13" x14ac:dyDescent="0.2">
      <c r="AH21" s="248"/>
    </row>
    <row r="22" spans="12:34" ht="13" x14ac:dyDescent="0.2"/>
    <row r="23" spans="12:34" ht="13" x14ac:dyDescent="0.2"/>
    <row r="24" spans="12:34" ht="13" x14ac:dyDescent="0.2">
      <c r="Q24" s="248"/>
    </row>
    <row r="25" spans="12:34" ht="13" x14ac:dyDescent="0.2"/>
    <row r="26" spans="12:34" ht="13" x14ac:dyDescent="0.2"/>
    <row r="27" spans="12:34" ht="13" x14ac:dyDescent="0.2"/>
    <row r="28" spans="12:34" ht="13" x14ac:dyDescent="0.2">
      <c r="O28" s="248"/>
      <c r="T28" s="248"/>
      <c r="AH28" s="248"/>
    </row>
    <row r="29" spans="12:34" ht="13" x14ac:dyDescent="0.2"/>
    <row r="30" spans="12:34" ht="13" x14ac:dyDescent="0.2"/>
    <row r="31" spans="12:34" ht="13" x14ac:dyDescent="0.2">
      <c r="Q31" s="248"/>
    </row>
    <row r="32" spans="12:34" ht="13" x14ac:dyDescent="0.2">
      <c r="L32" s="248"/>
    </row>
    <row r="33" spans="2:34" ht="13" x14ac:dyDescent="0.2">
      <c r="C33" s="248"/>
      <c r="E33" s="248"/>
      <c r="G33" s="248"/>
      <c r="I33" s="248"/>
      <c r="X33" s="248"/>
    </row>
    <row r="34" spans="2:34" ht="13" x14ac:dyDescent="0.2">
      <c r="B34" s="248"/>
      <c r="P34" s="248"/>
      <c r="R34" s="248"/>
      <c r="T34" s="248"/>
    </row>
    <row r="35" spans="2:34" ht="13" x14ac:dyDescent="0.2">
      <c r="D35" s="248"/>
      <c r="W35" s="248"/>
      <c r="AC35" s="248"/>
      <c r="AD35" s="248"/>
      <c r="AE35" s="248"/>
      <c r="AF35" s="248"/>
      <c r="AG35" s="248"/>
      <c r="AH35" s="248"/>
    </row>
    <row r="36" spans="2:34" ht="13" x14ac:dyDescent="0.2">
      <c r="H36" s="248"/>
      <c r="J36" s="248"/>
      <c r="K36" s="248"/>
      <c r="M36" s="248"/>
      <c r="Y36" s="248"/>
      <c r="Z36" s="248"/>
      <c r="AA36" s="248"/>
      <c r="AB36" s="248"/>
      <c r="AC36" s="248"/>
      <c r="AD36" s="248"/>
      <c r="AE36" s="248"/>
      <c r="AF36" s="248"/>
      <c r="AG36" s="248"/>
      <c r="AH36" s="248"/>
    </row>
    <row r="37" spans="2:34" ht="13" x14ac:dyDescent="0.2">
      <c r="AH37" s="248"/>
    </row>
    <row r="38" spans="2:34" ht="13" x14ac:dyDescent="0.2">
      <c r="AG38" s="248"/>
      <c r="AH38" s="248"/>
    </row>
    <row r="39" spans="2:34" ht="13" x14ac:dyDescent="0.2"/>
    <row r="40" spans="2:34" ht="13" x14ac:dyDescent="0.2">
      <c r="X40" s="248"/>
    </row>
    <row r="41" spans="2:34" ht="13" x14ac:dyDescent="0.2">
      <c r="R41" s="248"/>
    </row>
    <row r="42" spans="2:34" ht="13" x14ac:dyDescent="0.2">
      <c r="W42" s="248"/>
    </row>
    <row r="43" spans="2:34" ht="13" x14ac:dyDescent="0.2">
      <c r="Y43" s="248"/>
      <c r="Z43" s="248"/>
      <c r="AA43" s="248"/>
      <c r="AB43" s="248"/>
      <c r="AC43" s="248"/>
      <c r="AD43" s="248"/>
      <c r="AE43" s="248"/>
      <c r="AF43" s="248"/>
      <c r="AG43" s="248"/>
      <c r="AH43" s="248"/>
    </row>
    <row r="44" spans="2:34" ht="13" x14ac:dyDescent="0.2">
      <c r="AH44" s="248"/>
    </row>
    <row r="45" spans="2:34" ht="13" x14ac:dyDescent="0.2">
      <c r="X45" s="248"/>
    </row>
    <row r="46" spans="2:34" ht="13" x14ac:dyDescent="0.2"/>
    <row r="47" spans="2:34" ht="13" x14ac:dyDescent="0.2"/>
    <row r="48" spans="2:34" ht="13" x14ac:dyDescent="0.2">
      <c r="W48" s="248"/>
      <c r="Y48" s="248"/>
      <c r="Z48" s="248"/>
      <c r="AA48" s="248"/>
      <c r="AB48" s="248"/>
      <c r="AC48" s="248"/>
      <c r="AD48" s="248"/>
      <c r="AE48" s="248"/>
      <c r="AF48" s="248"/>
      <c r="AG48" s="248"/>
      <c r="AH48" s="248"/>
    </row>
    <row r="49" spans="28:34" ht="13" x14ac:dyDescent="0.2"/>
    <row r="50" spans="28:34" ht="13" x14ac:dyDescent="0.2">
      <c r="AE50" s="248"/>
      <c r="AF50" s="248"/>
      <c r="AG50" s="248"/>
      <c r="AH50" s="248"/>
    </row>
    <row r="51" spans="28:34" ht="13" x14ac:dyDescent="0.2">
      <c r="AC51" s="248"/>
      <c r="AD51" s="248"/>
      <c r="AE51" s="248"/>
      <c r="AF51" s="248"/>
      <c r="AG51" s="248"/>
      <c r="AH51" s="248"/>
    </row>
    <row r="52" spans="28:34" ht="13" x14ac:dyDescent="0.2"/>
    <row r="53" spans="28:34" ht="13" x14ac:dyDescent="0.2">
      <c r="AF53" s="248"/>
      <c r="AG53" s="248"/>
      <c r="AH53" s="248"/>
    </row>
    <row r="54" spans="28:34" ht="13" x14ac:dyDescent="0.2">
      <c r="AH54" s="248"/>
    </row>
    <row r="55" spans="28:34" ht="13" x14ac:dyDescent="0.2"/>
    <row r="56" spans="28:34" ht="13" x14ac:dyDescent="0.2">
      <c r="AB56" s="248"/>
      <c r="AC56" s="248"/>
      <c r="AD56" s="248"/>
      <c r="AE56" s="248"/>
      <c r="AF56" s="248"/>
      <c r="AG56" s="248"/>
      <c r="AH56" s="248"/>
    </row>
    <row r="57" spans="28:34" ht="13" x14ac:dyDescent="0.2">
      <c r="AH57" s="248"/>
    </row>
    <row r="58" spans="28:34" ht="13" x14ac:dyDescent="0.2">
      <c r="AH58" s="248"/>
    </row>
    <row r="59" spans="28:34" ht="13" x14ac:dyDescent="0.2">
      <c r="AG59" s="248"/>
      <c r="AH59" s="248"/>
    </row>
    <row r="60" spans="28:34" ht="13" x14ac:dyDescent="0.2"/>
    <row r="61" spans="28:34" ht="13" x14ac:dyDescent="0.2"/>
    <row r="62" spans="28:34" ht="13" x14ac:dyDescent="0.2"/>
    <row r="63" spans="28:34" ht="13" x14ac:dyDescent="0.2">
      <c r="AH63" s="248"/>
    </row>
    <row r="64" spans="28:34" ht="13" x14ac:dyDescent="0.2">
      <c r="AG64" s="248"/>
      <c r="AH64" s="248"/>
    </row>
    <row r="65" spans="28:34" ht="13" x14ac:dyDescent="0.2"/>
    <row r="66" spans="28:34" ht="13" x14ac:dyDescent="0.2"/>
    <row r="67" spans="28:34" ht="13" x14ac:dyDescent="0.2"/>
    <row r="68" spans="28:34" ht="13" x14ac:dyDescent="0.2">
      <c r="AB68" s="248"/>
      <c r="AC68" s="248"/>
      <c r="AD68" s="248"/>
      <c r="AE68" s="248"/>
      <c r="AF68" s="248"/>
      <c r="AG68" s="248"/>
      <c r="AH68" s="248"/>
    </row>
    <row r="69" spans="28:34" ht="13" x14ac:dyDescent="0.2">
      <c r="AF69" s="248"/>
      <c r="AG69" s="248"/>
      <c r="AH69" s="248"/>
    </row>
    <row r="70" spans="28:34" ht="13" x14ac:dyDescent="0.2"/>
    <row r="71" spans="28:34" ht="13" x14ac:dyDescent="0.2"/>
    <row r="72" spans="28:34" ht="13" x14ac:dyDescent="0.2"/>
    <row r="73" spans="28:34" ht="13" x14ac:dyDescent="0.2"/>
    <row r="74" spans="28:34" ht="13" x14ac:dyDescent="0.2"/>
    <row r="75" spans="28:34" ht="13" x14ac:dyDescent="0.2">
      <c r="AH75" s="248"/>
    </row>
    <row r="76" spans="28:34" ht="13" x14ac:dyDescent="0.2">
      <c r="AF76" s="248"/>
      <c r="AG76" s="248"/>
      <c r="AH76" s="248"/>
    </row>
    <row r="77" spans="28:34" ht="13" x14ac:dyDescent="0.2">
      <c r="AG77" s="248"/>
      <c r="AH77" s="248"/>
    </row>
    <row r="78" spans="28:34" ht="13" x14ac:dyDescent="0.2"/>
    <row r="79" spans="28:34" ht="13" x14ac:dyDescent="0.2"/>
    <row r="80" spans="28:34" ht="13" x14ac:dyDescent="0.2"/>
    <row r="81" spans="25:34" ht="13" x14ac:dyDescent="0.2"/>
    <row r="82" spans="25:34" ht="13" x14ac:dyDescent="0.2">
      <c r="Y82" s="248"/>
    </row>
    <row r="83" spans="25:34" ht="13" x14ac:dyDescent="0.2">
      <c r="Y83" s="248"/>
      <c r="Z83" s="248"/>
      <c r="AA83" s="248"/>
      <c r="AB83" s="248"/>
      <c r="AC83" s="248"/>
      <c r="AD83" s="248"/>
      <c r="AE83" s="248"/>
      <c r="AF83" s="248"/>
      <c r="AG83" s="248"/>
      <c r="AH83" s="248"/>
    </row>
    <row r="84" spans="25:34" ht="13" x14ac:dyDescent="0.2"/>
    <row r="85" spans="25:34" ht="13" x14ac:dyDescent="0.2"/>
    <row r="86" spans="25:34" ht="13" x14ac:dyDescent="0.2"/>
    <row r="87" spans="25:34" ht="13" x14ac:dyDescent="0.2"/>
    <row r="88" spans="25:34" ht="13" x14ac:dyDescent="0.2">
      <c r="AH88" s="24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48"/>
      <c r="AG94" s="248"/>
      <c r="AH94" s="248"/>
    </row>
    <row r="95" spans="25:34" ht="13.5" customHeight="1" x14ac:dyDescent="0.2">
      <c r="AH95" s="24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8"/>
    </row>
    <row r="102" spans="33:34" ht="13.5" customHeight="1" x14ac:dyDescent="0.2"/>
    <row r="103" spans="33:34" ht="13.5" customHeight="1" x14ac:dyDescent="0.2"/>
    <row r="104" spans="33:34" ht="13.5" customHeight="1" x14ac:dyDescent="0.2">
      <c r="AG104" s="248"/>
      <c r="AH104" s="24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8"/>
    </row>
    <row r="117" spans="34:122" ht="13.5" customHeight="1" x14ac:dyDescent="0.2"/>
    <row r="118" spans="34:122" ht="13.5" customHeight="1" x14ac:dyDescent="0.2"/>
    <row r="119" spans="34:122" ht="13.5" customHeight="1" x14ac:dyDescent="0.2"/>
    <row r="120" spans="34:122" ht="13.5" customHeight="1" x14ac:dyDescent="0.2">
      <c r="AH120" s="248"/>
    </row>
    <row r="121" spans="34:122" ht="13.5" customHeight="1" x14ac:dyDescent="0.2">
      <c r="AH121" s="248"/>
    </row>
    <row r="122" spans="34:122" ht="13.5" customHeight="1" x14ac:dyDescent="0.2"/>
    <row r="123" spans="34:122" ht="13.5" customHeight="1" x14ac:dyDescent="0.2"/>
    <row r="124" spans="34:122" ht="13.5" customHeight="1" x14ac:dyDescent="0.2"/>
    <row r="125" spans="34:122" ht="13.5" customHeight="1" x14ac:dyDescent="0.2">
      <c r="DR125" s="248" t="s">
        <v>517</v>
      </c>
    </row>
  </sheetData>
  <sheetProtection algorithmName="SHA-512" hashValue="BmPK4R1foyvl44g8MupPRXgpcjXShiRIW9QhigzDu3jOFvNY6YCFpBEt23dDe4As5+PTM5JTn+9xZhdGmOJH6Q==" saltValue="K+9alWWQ8DMl85sE/yr+Jw=="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7" customWidth="1"/>
    <col min="2" max="8" width="13.36328125" style="127" customWidth="1"/>
    <col min="9" max="16384" width="11.08984375" style="127"/>
  </cols>
  <sheetData>
    <row r="1" spans="1:8" x14ac:dyDescent="0.2">
      <c r="A1" s="121"/>
      <c r="B1" s="122"/>
      <c r="C1" s="123"/>
      <c r="D1" s="124"/>
      <c r="E1" s="125"/>
      <c r="F1" s="125"/>
      <c r="G1" s="125"/>
      <c r="H1" s="126"/>
    </row>
    <row r="2" spans="1:8" x14ac:dyDescent="0.2">
      <c r="A2" s="128"/>
      <c r="B2" s="129"/>
      <c r="C2" s="130"/>
      <c r="D2" s="131" t="s">
        <v>52</v>
      </c>
      <c r="E2" s="132"/>
      <c r="F2" s="133" t="s">
        <v>567</v>
      </c>
      <c r="G2" s="134"/>
      <c r="H2" s="135"/>
    </row>
    <row r="3" spans="1:8" x14ac:dyDescent="0.2">
      <c r="A3" s="131" t="s">
        <v>560</v>
      </c>
      <c r="B3" s="136"/>
      <c r="C3" s="137"/>
      <c r="D3" s="138">
        <v>42834</v>
      </c>
      <c r="E3" s="139"/>
      <c r="F3" s="140">
        <v>52897</v>
      </c>
      <c r="G3" s="141"/>
      <c r="H3" s="142"/>
    </row>
    <row r="4" spans="1:8" x14ac:dyDescent="0.2">
      <c r="A4" s="143"/>
      <c r="B4" s="144"/>
      <c r="C4" s="145"/>
      <c r="D4" s="146">
        <v>15416</v>
      </c>
      <c r="E4" s="147"/>
      <c r="F4" s="148">
        <v>27013</v>
      </c>
      <c r="G4" s="149"/>
      <c r="H4" s="150"/>
    </row>
    <row r="5" spans="1:8" x14ac:dyDescent="0.2">
      <c r="A5" s="131" t="s">
        <v>562</v>
      </c>
      <c r="B5" s="136"/>
      <c r="C5" s="137"/>
      <c r="D5" s="138">
        <v>44777</v>
      </c>
      <c r="E5" s="139"/>
      <c r="F5" s="140">
        <v>54945</v>
      </c>
      <c r="G5" s="141"/>
      <c r="H5" s="142"/>
    </row>
    <row r="6" spans="1:8" x14ac:dyDescent="0.2">
      <c r="A6" s="143"/>
      <c r="B6" s="144"/>
      <c r="C6" s="145"/>
      <c r="D6" s="146">
        <v>19036</v>
      </c>
      <c r="E6" s="147"/>
      <c r="F6" s="148">
        <v>29293</v>
      </c>
      <c r="G6" s="149"/>
      <c r="H6" s="150"/>
    </row>
    <row r="7" spans="1:8" x14ac:dyDescent="0.2">
      <c r="A7" s="131" t="s">
        <v>563</v>
      </c>
      <c r="B7" s="136"/>
      <c r="C7" s="137"/>
      <c r="D7" s="138">
        <v>57260</v>
      </c>
      <c r="E7" s="139"/>
      <c r="F7" s="140">
        <v>57132</v>
      </c>
      <c r="G7" s="141"/>
      <c r="H7" s="142"/>
    </row>
    <row r="8" spans="1:8" x14ac:dyDescent="0.2">
      <c r="A8" s="143"/>
      <c r="B8" s="144"/>
      <c r="C8" s="145"/>
      <c r="D8" s="146">
        <v>23912</v>
      </c>
      <c r="E8" s="147"/>
      <c r="F8" s="148">
        <v>30126</v>
      </c>
      <c r="G8" s="149"/>
      <c r="H8" s="150"/>
    </row>
    <row r="9" spans="1:8" x14ac:dyDescent="0.2">
      <c r="A9" s="131" t="s">
        <v>564</v>
      </c>
      <c r="B9" s="136"/>
      <c r="C9" s="137"/>
      <c r="D9" s="138">
        <v>64777</v>
      </c>
      <c r="E9" s="139"/>
      <c r="F9" s="140">
        <v>58766</v>
      </c>
      <c r="G9" s="141"/>
      <c r="H9" s="142"/>
    </row>
    <row r="10" spans="1:8" x14ac:dyDescent="0.2">
      <c r="A10" s="143"/>
      <c r="B10" s="144"/>
      <c r="C10" s="145"/>
      <c r="D10" s="146">
        <v>27485</v>
      </c>
      <c r="E10" s="147"/>
      <c r="F10" s="148">
        <v>29363</v>
      </c>
      <c r="G10" s="149"/>
      <c r="H10" s="150"/>
    </row>
    <row r="11" spans="1:8" x14ac:dyDescent="0.2">
      <c r="A11" s="131" t="s">
        <v>565</v>
      </c>
      <c r="B11" s="136"/>
      <c r="C11" s="137"/>
      <c r="D11" s="138">
        <v>78083</v>
      </c>
      <c r="E11" s="139"/>
      <c r="F11" s="140">
        <v>62482</v>
      </c>
      <c r="G11" s="141"/>
      <c r="H11" s="142"/>
    </row>
    <row r="12" spans="1:8" x14ac:dyDescent="0.2">
      <c r="A12" s="143"/>
      <c r="B12" s="144"/>
      <c r="C12" s="151"/>
      <c r="D12" s="146">
        <v>33997</v>
      </c>
      <c r="E12" s="147"/>
      <c r="F12" s="148">
        <v>34626</v>
      </c>
      <c r="G12" s="149"/>
      <c r="H12" s="150"/>
    </row>
    <row r="13" spans="1:8" x14ac:dyDescent="0.2">
      <c r="A13" s="131"/>
      <c r="B13" s="136"/>
      <c r="C13" s="152"/>
      <c r="D13" s="153">
        <v>57546</v>
      </c>
      <c r="E13" s="154"/>
      <c r="F13" s="155">
        <v>57244</v>
      </c>
      <c r="G13" s="156"/>
      <c r="H13" s="142"/>
    </row>
    <row r="14" spans="1:8" x14ac:dyDescent="0.2">
      <c r="A14" s="143"/>
      <c r="B14" s="144"/>
      <c r="C14" s="145"/>
      <c r="D14" s="146">
        <v>23969</v>
      </c>
      <c r="E14" s="147"/>
      <c r="F14" s="148">
        <v>30084</v>
      </c>
      <c r="G14" s="149"/>
      <c r="H14" s="150"/>
    </row>
    <row r="17" spans="1:11" x14ac:dyDescent="0.2">
      <c r="A17" s="127" t="s">
        <v>53</v>
      </c>
    </row>
    <row r="18" spans="1:11" x14ac:dyDescent="0.2">
      <c r="A18" s="157"/>
      <c r="B18" s="157" t="str">
        <f>実質収支比率等に係る経年分析!F$46</f>
        <v>H29</v>
      </c>
      <c r="C18" s="157" t="str">
        <f>実質収支比率等に係る経年分析!G$46</f>
        <v>H30</v>
      </c>
      <c r="D18" s="157" t="str">
        <f>実質収支比率等に係る経年分析!H$46</f>
        <v>R01</v>
      </c>
      <c r="E18" s="157" t="str">
        <f>実質収支比率等に係る経年分析!I$46</f>
        <v>R02</v>
      </c>
      <c r="F18" s="157" t="str">
        <f>実質収支比率等に係る経年分析!J$46</f>
        <v>R03</v>
      </c>
    </row>
    <row r="19" spans="1:11" x14ac:dyDescent="0.2">
      <c r="A19" s="157" t="s">
        <v>54</v>
      </c>
      <c r="B19" s="157">
        <f>ROUND(VALUE(SUBSTITUTE(実質収支比率等に係る経年分析!F$48,"▲","-")),2)</f>
        <v>0.05</v>
      </c>
      <c r="C19" s="157">
        <f>ROUND(VALUE(SUBSTITUTE(実質収支比率等に係る経年分析!G$48,"▲","-")),2)</f>
        <v>0.05</v>
      </c>
      <c r="D19" s="157">
        <f>ROUND(VALUE(SUBSTITUTE(実質収支比率等に係る経年分析!H$48,"▲","-")),2)</f>
        <v>0.31</v>
      </c>
      <c r="E19" s="157">
        <f>ROUND(VALUE(SUBSTITUTE(実質収支比率等に係る経年分析!I$48,"▲","-")),2)</f>
        <v>1.51</v>
      </c>
      <c r="F19" s="157">
        <f>ROUND(VALUE(SUBSTITUTE(実質収支比率等に係る経年分析!J$48,"▲","-")),2)</f>
        <v>3.42</v>
      </c>
    </row>
    <row r="20" spans="1:11" x14ac:dyDescent="0.2">
      <c r="A20" s="157" t="s">
        <v>55</v>
      </c>
      <c r="B20" s="157">
        <f>ROUND(VALUE(SUBSTITUTE(実質収支比率等に係る経年分析!F$47,"▲","-")),2)</f>
        <v>19.21</v>
      </c>
      <c r="C20" s="157">
        <f>ROUND(VALUE(SUBSTITUTE(実質収支比率等に係る経年分析!G$47,"▲","-")),2)</f>
        <v>18.829999999999998</v>
      </c>
      <c r="D20" s="157">
        <f>ROUND(VALUE(SUBSTITUTE(実質収支比率等に係る経年分析!H$47,"▲","-")),2)</f>
        <v>18.97</v>
      </c>
      <c r="E20" s="157">
        <f>ROUND(VALUE(SUBSTITUTE(実質収支比率等に係る経年分析!I$47,"▲","-")),2)</f>
        <v>19.239999999999998</v>
      </c>
      <c r="F20" s="157">
        <f>ROUND(VALUE(SUBSTITUTE(実質収支比率等に係る経年分析!J$47,"▲","-")),2)</f>
        <v>23.65</v>
      </c>
    </row>
    <row r="21" spans="1:11" x14ac:dyDescent="0.2">
      <c r="A21" s="157" t="s">
        <v>56</v>
      </c>
      <c r="B21" s="157">
        <f>IF(ISNUMBER(VALUE(SUBSTITUTE(実質収支比率等に係る経年分析!F$49,"▲","-"))),ROUND(VALUE(SUBSTITUTE(実質収支比率等に係る経年分析!F$49,"▲","-")),2),NA())</f>
        <v>-0.42</v>
      </c>
      <c r="C21" s="157">
        <f>IF(ISNUMBER(VALUE(SUBSTITUTE(実質収支比率等に係る経年分析!G$49,"▲","-"))),ROUND(VALUE(SUBSTITUTE(実質収支比率等に係る経年分析!G$49,"▲","-")),2),NA())</f>
        <v>-0.3</v>
      </c>
      <c r="D21" s="157">
        <f>IF(ISNUMBER(VALUE(SUBSTITUTE(実質収支比率等に係る経年分析!H$49,"▲","-"))),ROUND(VALUE(SUBSTITUTE(実質収支比率等に係る経年分析!H$49,"▲","-")),2),NA())</f>
        <v>0.4</v>
      </c>
      <c r="E21" s="157">
        <f>IF(ISNUMBER(VALUE(SUBSTITUTE(実質収支比率等に係る経年分析!I$49,"▲","-"))),ROUND(VALUE(SUBSTITUTE(実質収支比率等に係る経年分析!I$49,"▲","-")),2),NA())</f>
        <v>1.75</v>
      </c>
      <c r="F21" s="157">
        <f>IF(ISNUMBER(VALUE(SUBSTITUTE(実質収支比率等に係る経年分析!J$49,"▲","-"))),ROUND(VALUE(SUBSTITUTE(実質収支比率等に係る経年分析!J$49,"▲","-")),2),NA())</f>
        <v>7.13</v>
      </c>
    </row>
    <row r="24" spans="1:11" x14ac:dyDescent="0.2">
      <c r="A24" s="127" t="s">
        <v>57</v>
      </c>
    </row>
    <row r="25" spans="1:11" x14ac:dyDescent="0.2">
      <c r="A25" s="158"/>
      <c r="B25" s="158" t="str">
        <f>連結実質赤字比率に係る赤字・黒字の構成分析!F$33</f>
        <v>H29</v>
      </c>
      <c r="C25" s="158"/>
      <c r="D25" s="158" t="str">
        <f>連結実質赤字比率に係る赤字・黒字の構成分析!G$33</f>
        <v>H30</v>
      </c>
      <c r="E25" s="158"/>
      <c r="F25" s="158" t="str">
        <f>連結実質赤字比率に係る赤字・黒字の構成分析!H$33</f>
        <v>R01</v>
      </c>
      <c r="G25" s="158"/>
      <c r="H25" s="158" t="str">
        <f>連結実質赤字比率に係る赤字・黒字の構成分析!I$33</f>
        <v>R02</v>
      </c>
      <c r="I25" s="158"/>
      <c r="J25" s="158" t="str">
        <f>連結実質赤字比率に係る赤字・黒字の構成分析!J$33</f>
        <v>R03</v>
      </c>
      <c r="K25" s="158"/>
    </row>
    <row r="26" spans="1:11" x14ac:dyDescent="0.2">
      <c r="A26" s="158"/>
      <c r="B26" s="158" t="s">
        <v>58</v>
      </c>
      <c r="C26" s="158" t="s">
        <v>59</v>
      </c>
      <c r="D26" s="158" t="s">
        <v>58</v>
      </c>
      <c r="E26" s="158" t="s">
        <v>59</v>
      </c>
      <c r="F26" s="158" t="s">
        <v>58</v>
      </c>
      <c r="G26" s="158" t="s">
        <v>59</v>
      </c>
      <c r="H26" s="158" t="s">
        <v>58</v>
      </c>
      <c r="I26" s="158" t="s">
        <v>59</v>
      </c>
      <c r="J26" s="158" t="s">
        <v>58</v>
      </c>
      <c r="K26" s="158" t="s">
        <v>59</v>
      </c>
    </row>
    <row r="27" spans="1:11" x14ac:dyDescent="0.2">
      <c r="A27" s="158" t="str">
        <f>IF(連結実質赤字比率に係る赤字・黒字の構成分析!C$43="",NA(),連結実質赤字比率に係る赤字・黒字の構成分析!C$43)</f>
        <v>その他会計（黒字）</v>
      </c>
      <c r="B27" s="158" t="e">
        <f>IF(ROUND(VALUE(SUBSTITUTE(連結実質赤字比率に係る赤字・黒字の構成分析!F$43,"▲", "-")), 2) &lt; 0, ABS(ROUND(VALUE(SUBSTITUTE(連結実質赤字比率に係る赤字・黒字の構成分析!F$43,"▲", "-")), 2)), NA())</f>
        <v>#N/A</v>
      </c>
      <c r="C27" s="158">
        <f>IF(ROUND(VALUE(SUBSTITUTE(連結実質赤字比率に係る赤字・黒字の構成分析!F$43,"▲", "-")), 2) &gt;= 0, ABS(ROUND(VALUE(SUBSTITUTE(連結実質赤字比率に係る赤字・黒字の構成分析!F$43,"▲", "-")), 2)), NA())</f>
        <v>0.23</v>
      </c>
      <c r="D27" s="158" t="e">
        <f>IF(ROUND(VALUE(SUBSTITUTE(連結実質赤字比率に係る赤字・黒字の構成分析!G$43,"▲", "-")), 2) &lt; 0, ABS(ROUND(VALUE(SUBSTITUTE(連結実質赤字比率に係る赤字・黒字の構成分析!G$43,"▲", "-")), 2)), NA())</f>
        <v>#N/A</v>
      </c>
      <c r="E27" s="158">
        <f>IF(ROUND(VALUE(SUBSTITUTE(連結実質赤字比率に係る赤字・黒字の構成分析!G$43,"▲", "-")), 2) &gt;= 0, ABS(ROUND(VALUE(SUBSTITUTE(連結実質赤字比率に係る赤字・黒字の構成分析!G$43,"▲", "-")), 2)), NA())</f>
        <v>0.01</v>
      </c>
      <c r="F27" s="158" t="e">
        <f>IF(ROUND(VALUE(SUBSTITUTE(連結実質赤字比率に係る赤字・黒字の構成分析!H$43,"▲", "-")), 2) &lt; 0, ABS(ROUND(VALUE(SUBSTITUTE(連結実質赤字比率に係る赤字・黒字の構成分析!H$43,"▲", "-")), 2)), NA())</f>
        <v>#N/A</v>
      </c>
      <c r="G27" s="158">
        <f>IF(ROUND(VALUE(SUBSTITUTE(連結実質赤字比率に係る赤字・黒字の構成分析!H$43,"▲", "-")), 2) &gt;= 0, ABS(ROUND(VALUE(SUBSTITUTE(連結実質赤字比率に係る赤字・黒字の構成分析!H$43,"▲", "-")), 2)), NA())</f>
        <v>0.02</v>
      </c>
      <c r="H27" s="158" t="e">
        <f>IF(ROUND(VALUE(SUBSTITUTE(連結実質赤字比率に係る赤字・黒字の構成分析!I$43,"▲", "-")), 2) &lt; 0, ABS(ROUND(VALUE(SUBSTITUTE(連結実質赤字比率に係る赤字・黒字の構成分析!I$43,"▲", "-")), 2)), NA())</f>
        <v>#N/A</v>
      </c>
      <c r="I27" s="158">
        <f>IF(ROUND(VALUE(SUBSTITUTE(連結実質赤字比率に係る赤字・黒字の構成分析!I$43,"▲", "-")), 2) &gt;= 0, ABS(ROUND(VALUE(SUBSTITUTE(連結実質赤字比率に係る赤字・黒字の構成分析!I$43,"▲", "-")), 2)), NA())</f>
        <v>0.01</v>
      </c>
      <c r="J27" s="158" t="e">
        <f>IF(ROUND(VALUE(SUBSTITUTE(連結実質赤字比率に係る赤字・黒字の構成分析!J$43,"▲", "-")), 2) &lt; 0, ABS(ROUND(VALUE(SUBSTITUTE(連結実質赤字比率に係る赤字・黒字の構成分析!J$43,"▲", "-")), 2)), NA())</f>
        <v>#N/A</v>
      </c>
      <c r="K27" s="158">
        <f>IF(ROUND(VALUE(SUBSTITUTE(連結実質赤字比率に係る赤字・黒字の構成分析!J$43,"▲", "-")), 2) &gt;= 0, ABS(ROUND(VALUE(SUBSTITUTE(連結実質赤字比率に係る赤字・黒字の構成分析!J$43,"▲", "-")), 2)), NA())</f>
        <v>0</v>
      </c>
    </row>
    <row r="28" spans="1:11" x14ac:dyDescent="0.2">
      <c r="A28" s="158" t="str">
        <f>IF(連結実質赤字比率に係る赤字・黒字の構成分析!C$42="",NA(),連結実質赤字比率に係る赤字・黒字の構成分析!C$42)</f>
        <v>その他会計（赤字）</v>
      </c>
      <c r="B28" s="158" t="e">
        <f>IF(ROUND(VALUE(SUBSTITUTE(連結実質赤字比率に係る赤字・黒字の構成分析!F$42,"▲", "-")), 2) &lt; 0, ABS(ROUND(VALUE(SUBSTITUTE(連結実質赤字比率に係る赤字・黒字の構成分析!F$42,"▲", "-")), 2)), NA())</f>
        <v>#VALUE!</v>
      </c>
      <c r="C28" s="158" t="e">
        <f>IF(ROUND(VALUE(SUBSTITUTE(連結実質赤字比率に係る赤字・黒字の構成分析!F$42,"▲", "-")), 2) &gt;= 0, ABS(ROUND(VALUE(SUBSTITUTE(連結実質赤字比率に係る赤字・黒字の構成分析!F$42,"▲", "-")), 2)), NA())</f>
        <v>#VALUE!</v>
      </c>
      <c r="D28" s="158" t="e">
        <f>IF(ROUND(VALUE(SUBSTITUTE(連結実質赤字比率に係る赤字・黒字の構成分析!G$42,"▲", "-")), 2) &lt; 0, ABS(ROUND(VALUE(SUBSTITUTE(連結実質赤字比率に係る赤字・黒字の構成分析!G$42,"▲", "-")), 2)), NA())</f>
        <v>#VALUE!</v>
      </c>
      <c r="E28" s="158" t="e">
        <f>IF(ROUND(VALUE(SUBSTITUTE(連結実質赤字比率に係る赤字・黒字の構成分析!G$42,"▲", "-")), 2) &gt;= 0, ABS(ROUND(VALUE(SUBSTITUTE(連結実質赤字比率に係る赤字・黒字の構成分析!G$42,"▲", "-")), 2)), NA())</f>
        <v>#VALUE!</v>
      </c>
      <c r="F28" s="158" t="e">
        <f>IF(ROUND(VALUE(SUBSTITUTE(連結実質赤字比率に係る赤字・黒字の構成分析!H$42,"▲", "-")), 2) &lt; 0, ABS(ROUND(VALUE(SUBSTITUTE(連結実質赤字比率に係る赤字・黒字の構成分析!H$42,"▲", "-")), 2)), NA())</f>
        <v>#VALUE!</v>
      </c>
      <c r="G28" s="158" t="e">
        <f>IF(ROUND(VALUE(SUBSTITUTE(連結実質赤字比率に係る赤字・黒字の構成分析!H$42,"▲", "-")), 2) &gt;= 0, ABS(ROUND(VALUE(SUBSTITUTE(連結実質赤字比率に係る赤字・黒字の構成分析!H$42,"▲", "-")), 2)), NA())</f>
        <v>#VALUE!</v>
      </c>
      <c r="H28" s="158" t="e">
        <f>IF(ROUND(VALUE(SUBSTITUTE(連結実質赤字比率に係る赤字・黒字の構成分析!I$42,"▲", "-")), 2) &lt; 0, ABS(ROUND(VALUE(SUBSTITUTE(連結実質赤字比率に係る赤字・黒字の構成分析!I$42,"▲", "-")), 2)), NA())</f>
        <v>#VALUE!</v>
      </c>
      <c r="I28" s="158" t="e">
        <f>IF(ROUND(VALUE(SUBSTITUTE(連結実質赤字比率に係る赤字・黒字の構成分析!I$42,"▲", "-")), 2) &gt;= 0, ABS(ROUND(VALUE(SUBSTITUTE(連結実質赤字比率に係る赤字・黒字の構成分析!I$42,"▲", "-")), 2)), NA())</f>
        <v>#VALUE!</v>
      </c>
      <c r="J28" s="158" t="e">
        <f>IF(ROUND(VALUE(SUBSTITUTE(連結実質赤字比率に係る赤字・黒字の構成分析!J$42,"▲", "-")), 2) &lt; 0, ABS(ROUND(VALUE(SUBSTITUTE(連結実質赤字比率に係る赤字・黒字の構成分析!J$42,"▲", "-")), 2)), NA())</f>
        <v>#VALUE!</v>
      </c>
      <c r="K28" s="158" t="e">
        <f>IF(ROUND(VALUE(SUBSTITUTE(連結実質赤字比率に係る赤字・黒字の構成分析!J$42,"▲", "-")), 2) &gt;= 0, ABS(ROUND(VALUE(SUBSTITUTE(連結実質赤字比率に係る赤字・黒字の構成分析!J$42,"▲", "-")), 2)), NA())</f>
        <v>#VALUE!</v>
      </c>
    </row>
    <row r="29" spans="1:11" x14ac:dyDescent="0.2">
      <c r="A29" s="158" t="str">
        <f>IF(連結実質赤字比率に係る赤字・黒字の構成分析!C$41="",NA(),連結実質赤字比率に係る赤字・黒字の構成分析!C$41)</f>
        <v>介護保険事業会計</v>
      </c>
      <c r="B29" s="158" t="e">
        <f>IF(ROUND(VALUE(SUBSTITUTE(連結実質赤字比率に係る赤字・黒字の構成分析!F$41,"▲", "-")), 2) &lt; 0, ABS(ROUND(VALUE(SUBSTITUTE(連結実質赤字比率に係る赤字・黒字の構成分析!F$41,"▲", "-")), 2)), NA())</f>
        <v>#N/A</v>
      </c>
      <c r="C29" s="158">
        <f>IF(ROUND(VALUE(SUBSTITUTE(連結実質赤字比率に係る赤字・黒字の構成分析!F$41,"▲", "-")), 2) &gt;= 0, ABS(ROUND(VALUE(SUBSTITUTE(連結実質赤字比率に係る赤字・黒字の構成分析!F$41,"▲", "-")), 2)), NA())</f>
        <v>0.08</v>
      </c>
      <c r="D29" s="158" t="e">
        <f>IF(ROUND(VALUE(SUBSTITUTE(連結実質赤字比率に係る赤字・黒字の構成分析!G$41,"▲", "-")), 2) &lt; 0, ABS(ROUND(VALUE(SUBSTITUTE(連結実質赤字比率に係る赤字・黒字の構成分析!G$41,"▲", "-")), 2)), NA())</f>
        <v>#N/A</v>
      </c>
      <c r="E29" s="158">
        <f>IF(ROUND(VALUE(SUBSTITUTE(連結実質赤字比率に係る赤字・黒字の構成分析!G$41,"▲", "-")), 2) &gt;= 0, ABS(ROUND(VALUE(SUBSTITUTE(連結実質赤字比率に係る赤字・黒字の構成分析!G$41,"▲", "-")), 2)), NA())</f>
        <v>0.48</v>
      </c>
      <c r="F29" s="158" t="e">
        <f>IF(ROUND(VALUE(SUBSTITUTE(連結実質赤字比率に係る赤字・黒字の構成分析!H$41,"▲", "-")), 2) &lt; 0, ABS(ROUND(VALUE(SUBSTITUTE(連結実質赤字比率に係る赤字・黒字の構成分析!H$41,"▲", "-")), 2)), NA())</f>
        <v>#N/A</v>
      </c>
      <c r="G29" s="158">
        <f>IF(ROUND(VALUE(SUBSTITUTE(連結実質赤字比率に係る赤字・黒字の構成分析!H$41,"▲", "-")), 2) &gt;= 0, ABS(ROUND(VALUE(SUBSTITUTE(連結実質赤字比率に係る赤字・黒字の構成分析!H$41,"▲", "-")), 2)), NA())</f>
        <v>0.34</v>
      </c>
      <c r="H29" s="158" t="e">
        <f>IF(ROUND(VALUE(SUBSTITUTE(連結実質赤字比率に係る赤字・黒字の構成分析!I$41,"▲", "-")), 2) &lt; 0, ABS(ROUND(VALUE(SUBSTITUTE(連結実質赤字比率に係る赤字・黒字の構成分析!I$41,"▲", "-")), 2)), NA())</f>
        <v>#N/A</v>
      </c>
      <c r="I29" s="158">
        <f>IF(ROUND(VALUE(SUBSTITUTE(連結実質赤字比率に係る赤字・黒字の構成分析!I$41,"▲", "-")), 2) &gt;= 0, ABS(ROUND(VALUE(SUBSTITUTE(連結実質赤字比率に係る赤字・黒字の構成分析!I$41,"▲", "-")), 2)), NA())</f>
        <v>0.44</v>
      </c>
      <c r="J29" s="158" t="e">
        <f>IF(ROUND(VALUE(SUBSTITUTE(連結実質赤字比率に係る赤字・黒字の構成分析!J$41,"▲", "-")), 2) &lt; 0, ABS(ROUND(VALUE(SUBSTITUTE(連結実質赤字比率に係る赤字・黒字の構成分析!J$41,"▲", "-")), 2)), NA())</f>
        <v>#N/A</v>
      </c>
      <c r="K29" s="158">
        <f>IF(ROUND(VALUE(SUBSTITUTE(連結実質赤字比率に係る赤字・黒字の構成分析!J$41,"▲", "-")), 2) &gt;= 0, ABS(ROUND(VALUE(SUBSTITUTE(連結実質赤字比率に係る赤字・黒字の構成分析!J$41,"▲", "-")), 2)), NA())</f>
        <v>0.13</v>
      </c>
    </row>
    <row r="30" spans="1:11" x14ac:dyDescent="0.2">
      <c r="A30" s="158" t="str">
        <f>IF(連結実質赤字比率に係る赤字・黒字の構成分析!C$40="",NA(),連結実質赤字比率に係る赤字・黒字の構成分析!C$40)</f>
        <v>後期高齢者医療事業会計</v>
      </c>
      <c r="B30" s="158" t="e">
        <f>IF(ROUND(VALUE(SUBSTITUTE(連結実質赤字比率に係る赤字・黒字の構成分析!F$40,"▲", "-")), 2) &lt; 0, ABS(ROUND(VALUE(SUBSTITUTE(連結実質赤字比率に係る赤字・黒字の構成分析!F$40,"▲", "-")), 2)), NA())</f>
        <v>#N/A</v>
      </c>
      <c r="C30" s="158">
        <f>IF(ROUND(VALUE(SUBSTITUTE(連結実質赤字比率に係る赤字・黒字の構成分析!F$40,"▲", "-")), 2) &gt;= 0, ABS(ROUND(VALUE(SUBSTITUTE(連結実質赤字比率に係る赤字・黒字の構成分析!F$40,"▲", "-")), 2)), NA())</f>
        <v>0.16</v>
      </c>
      <c r="D30" s="158" t="e">
        <f>IF(ROUND(VALUE(SUBSTITUTE(連結実質赤字比率に係る赤字・黒字の構成分析!G$40,"▲", "-")), 2) &lt; 0, ABS(ROUND(VALUE(SUBSTITUTE(連結実質赤字比率に係る赤字・黒字の構成分析!G$40,"▲", "-")), 2)), NA())</f>
        <v>#N/A</v>
      </c>
      <c r="E30" s="158">
        <f>IF(ROUND(VALUE(SUBSTITUTE(連結実質赤字比率に係る赤字・黒字の構成分析!G$40,"▲", "-")), 2) &gt;= 0, ABS(ROUND(VALUE(SUBSTITUTE(連結実質赤字比率に係る赤字・黒字の構成分析!G$40,"▲", "-")), 2)), NA())</f>
        <v>0.17</v>
      </c>
      <c r="F30" s="158" t="e">
        <f>IF(ROUND(VALUE(SUBSTITUTE(連結実質赤字比率に係る赤字・黒字の構成分析!H$40,"▲", "-")), 2) &lt; 0, ABS(ROUND(VALUE(SUBSTITUTE(連結実質赤字比率に係る赤字・黒字の構成分析!H$40,"▲", "-")), 2)), NA())</f>
        <v>#N/A</v>
      </c>
      <c r="G30" s="158">
        <f>IF(ROUND(VALUE(SUBSTITUTE(連結実質赤字比率に係る赤字・黒字の構成分析!H$40,"▲", "-")), 2) &gt;= 0, ABS(ROUND(VALUE(SUBSTITUTE(連結実質赤字比率に係る赤字・黒字の構成分析!H$40,"▲", "-")), 2)), NA())</f>
        <v>0.17</v>
      </c>
      <c r="H30" s="158" t="e">
        <f>IF(ROUND(VALUE(SUBSTITUTE(連結実質赤字比率に係る赤字・黒字の構成分析!I$40,"▲", "-")), 2) &lt; 0, ABS(ROUND(VALUE(SUBSTITUTE(連結実質赤字比率に係る赤字・黒字の構成分析!I$40,"▲", "-")), 2)), NA())</f>
        <v>#N/A</v>
      </c>
      <c r="I30" s="158">
        <f>IF(ROUND(VALUE(SUBSTITUTE(連結実質赤字比率に係る赤字・黒字の構成分析!I$40,"▲", "-")), 2) &gt;= 0, ABS(ROUND(VALUE(SUBSTITUTE(連結実質赤字比率に係る赤字・黒字の構成分析!I$40,"▲", "-")), 2)), NA())</f>
        <v>0.18</v>
      </c>
      <c r="J30" s="158" t="e">
        <f>IF(ROUND(VALUE(SUBSTITUTE(連結実質赤字比率に係る赤字・黒字の構成分析!J$40,"▲", "-")), 2) &lt; 0, ABS(ROUND(VALUE(SUBSTITUTE(連結実質赤字比率に係る赤字・黒字の構成分析!J$40,"▲", "-")), 2)), NA())</f>
        <v>#N/A</v>
      </c>
      <c r="K30" s="158">
        <f>IF(ROUND(VALUE(SUBSTITUTE(連結実質赤字比率に係る赤字・黒字の構成分析!J$40,"▲", "-")), 2) &gt;= 0, ABS(ROUND(VALUE(SUBSTITUTE(連結実質赤字比率に係る赤字・黒字の構成分析!J$40,"▲", "-")), 2)), NA())</f>
        <v>0.18</v>
      </c>
    </row>
    <row r="31" spans="1:11" x14ac:dyDescent="0.2">
      <c r="A31" s="158" t="str">
        <f>IF(連結実質赤字比率に係る赤字・黒字の構成分析!C$39="",NA(),連結実質赤字比率に係る赤字・黒字の構成分析!C$39)</f>
        <v>国民健康保険事業会計</v>
      </c>
      <c r="B31" s="158" t="e">
        <f>IF(ROUND(VALUE(SUBSTITUTE(連結実質赤字比率に係る赤字・黒字の構成分析!F$39,"▲", "-")), 2) &lt; 0, ABS(ROUND(VALUE(SUBSTITUTE(連結実質赤字比率に係る赤字・黒字の構成分析!F$39,"▲", "-")), 2)), NA())</f>
        <v>#N/A</v>
      </c>
      <c r="C31" s="158">
        <f>IF(ROUND(VALUE(SUBSTITUTE(連結実質赤字比率に係る赤字・黒字の構成分析!F$39,"▲", "-")), 2) &gt;= 0, ABS(ROUND(VALUE(SUBSTITUTE(連結実質赤字比率に係る赤字・黒字の構成分析!F$39,"▲", "-")), 2)), NA())</f>
        <v>0.19</v>
      </c>
      <c r="D31" s="158" t="e">
        <f>IF(ROUND(VALUE(SUBSTITUTE(連結実質赤字比率に係る赤字・黒字の構成分析!G$39,"▲", "-")), 2) &lt; 0, ABS(ROUND(VALUE(SUBSTITUTE(連結実質赤字比率に係る赤字・黒字の構成分析!G$39,"▲", "-")), 2)), NA())</f>
        <v>#N/A</v>
      </c>
      <c r="E31" s="158">
        <f>IF(ROUND(VALUE(SUBSTITUTE(連結実質赤字比率に係る赤字・黒字の構成分析!G$39,"▲", "-")), 2) &gt;= 0, ABS(ROUND(VALUE(SUBSTITUTE(連結実質赤字比率に係る赤字・黒字の構成分析!G$39,"▲", "-")), 2)), NA())</f>
        <v>0.26</v>
      </c>
      <c r="F31" s="158" t="e">
        <f>IF(ROUND(VALUE(SUBSTITUTE(連結実質赤字比率に係る赤字・黒字の構成分析!H$39,"▲", "-")), 2) &lt; 0, ABS(ROUND(VALUE(SUBSTITUTE(連結実質赤字比率に係る赤字・黒字の構成分析!H$39,"▲", "-")), 2)), NA())</f>
        <v>#N/A</v>
      </c>
      <c r="G31" s="158">
        <f>IF(ROUND(VALUE(SUBSTITUTE(連結実質赤字比率に係る赤字・黒字の構成分析!H$39,"▲", "-")), 2) &gt;= 0, ABS(ROUND(VALUE(SUBSTITUTE(連結実質赤字比率に係る赤字・黒字の構成分析!H$39,"▲", "-")), 2)), NA())</f>
        <v>0.19</v>
      </c>
      <c r="H31" s="158" t="e">
        <f>IF(ROUND(VALUE(SUBSTITUTE(連結実質赤字比率に係る赤字・黒字の構成分析!I$39,"▲", "-")), 2) &lt; 0, ABS(ROUND(VALUE(SUBSTITUTE(連結実質赤字比率に係る赤字・黒字の構成分析!I$39,"▲", "-")), 2)), NA())</f>
        <v>#N/A</v>
      </c>
      <c r="I31" s="158">
        <f>IF(ROUND(VALUE(SUBSTITUTE(連結実質赤字比率に係る赤字・黒字の構成分析!I$39,"▲", "-")), 2) &gt;= 0, ABS(ROUND(VALUE(SUBSTITUTE(連結実質赤字比率に係る赤字・黒字の構成分析!I$39,"▲", "-")), 2)), NA())</f>
        <v>0.35</v>
      </c>
      <c r="J31" s="158" t="e">
        <f>IF(ROUND(VALUE(SUBSTITUTE(連結実質赤字比率に係る赤字・黒字の構成分析!J$39,"▲", "-")), 2) &lt; 0, ABS(ROUND(VALUE(SUBSTITUTE(連結実質赤字比率に係る赤字・黒字の構成分析!J$39,"▲", "-")), 2)), NA())</f>
        <v>#N/A</v>
      </c>
      <c r="K31" s="158">
        <f>IF(ROUND(VALUE(SUBSTITUTE(連結実質赤字比率に係る赤字・黒字の構成分析!J$39,"▲", "-")), 2) &gt;= 0, ABS(ROUND(VALUE(SUBSTITUTE(連結実質赤字比率に係る赤字・黒字の構成分析!J$39,"▲", "-")), 2)), NA())</f>
        <v>0.26</v>
      </c>
    </row>
    <row r="32" spans="1:11" x14ac:dyDescent="0.2">
      <c r="A32" s="158" t="str">
        <f>IF(連結実質赤字比率に係る赤字・黒字の構成分析!C$38="",NA(),連結実質赤字比率に係る赤字・黒字の構成分析!C$38)</f>
        <v>工業用水道事業会計</v>
      </c>
      <c r="B32" s="158" t="e">
        <f>IF(ROUND(VALUE(SUBSTITUTE(連結実質赤字比率に係る赤字・黒字の構成分析!F$38,"▲", "-")), 2) &lt; 0, ABS(ROUND(VALUE(SUBSTITUTE(連結実質赤字比率に係る赤字・黒字の構成分析!F$38,"▲", "-")), 2)), NA())</f>
        <v>#N/A</v>
      </c>
      <c r="C32" s="158">
        <f>IF(ROUND(VALUE(SUBSTITUTE(連結実質赤字比率に係る赤字・黒字の構成分析!F$38,"▲", "-")), 2) &gt;= 0, ABS(ROUND(VALUE(SUBSTITUTE(連結実質赤字比率に係る赤字・黒字の構成分析!F$38,"▲", "-")), 2)), NA())</f>
        <v>0.78</v>
      </c>
      <c r="D32" s="158" t="e">
        <f>IF(ROUND(VALUE(SUBSTITUTE(連結実質赤字比率に係る赤字・黒字の構成分析!G$38,"▲", "-")), 2) &lt; 0, ABS(ROUND(VALUE(SUBSTITUTE(連結実質赤字比率に係る赤字・黒字の構成分析!G$38,"▲", "-")), 2)), NA())</f>
        <v>#N/A</v>
      </c>
      <c r="E32" s="158">
        <f>IF(ROUND(VALUE(SUBSTITUTE(連結実質赤字比率に係る赤字・黒字の構成分析!G$38,"▲", "-")), 2) &gt;= 0, ABS(ROUND(VALUE(SUBSTITUTE(連結実質赤字比率に係る赤字・黒字の構成分析!G$38,"▲", "-")), 2)), NA())</f>
        <v>0.66</v>
      </c>
      <c r="F32" s="158" t="e">
        <f>IF(ROUND(VALUE(SUBSTITUTE(連結実質赤字比率に係る赤字・黒字の構成分析!H$38,"▲", "-")), 2) &lt; 0, ABS(ROUND(VALUE(SUBSTITUTE(連結実質赤字比率に係る赤字・黒字の構成分析!H$38,"▲", "-")), 2)), NA())</f>
        <v>#N/A</v>
      </c>
      <c r="G32" s="158">
        <f>IF(ROUND(VALUE(SUBSTITUTE(連結実質赤字比率に係る赤字・黒字の構成分析!H$38,"▲", "-")), 2) &gt;= 0, ABS(ROUND(VALUE(SUBSTITUTE(連結実質赤字比率に係る赤字・黒字の構成分析!H$38,"▲", "-")), 2)), NA())</f>
        <v>0.69</v>
      </c>
      <c r="H32" s="158" t="e">
        <f>IF(ROUND(VALUE(SUBSTITUTE(連結実質赤字比率に係る赤字・黒字の構成分析!I$38,"▲", "-")), 2) &lt; 0, ABS(ROUND(VALUE(SUBSTITUTE(連結実質赤字比率に係る赤字・黒字の構成分析!I$38,"▲", "-")), 2)), NA())</f>
        <v>#N/A</v>
      </c>
      <c r="I32" s="158">
        <f>IF(ROUND(VALUE(SUBSTITUTE(連結実質赤字比率に係る赤字・黒字の構成分析!I$38,"▲", "-")), 2) &gt;= 0, ABS(ROUND(VALUE(SUBSTITUTE(連結実質赤字比率に係る赤字・黒字の構成分析!I$38,"▲", "-")), 2)), NA())</f>
        <v>0.7</v>
      </c>
      <c r="J32" s="158" t="e">
        <f>IF(ROUND(VALUE(SUBSTITUTE(連結実質赤字比率に係る赤字・黒字の構成分析!J$38,"▲", "-")), 2) &lt; 0, ABS(ROUND(VALUE(SUBSTITUTE(連結実質赤字比率に係る赤字・黒字の構成分析!J$38,"▲", "-")), 2)), NA())</f>
        <v>#N/A</v>
      </c>
      <c r="K32" s="158">
        <f>IF(ROUND(VALUE(SUBSTITUTE(連結実質赤字比率に係る赤字・黒字の構成分析!J$38,"▲", "-")), 2) &gt;= 0, ABS(ROUND(VALUE(SUBSTITUTE(連結実質赤字比率に係る赤字・黒字の構成分析!J$38,"▲", "-")), 2)), NA())</f>
        <v>0.7</v>
      </c>
    </row>
    <row r="33" spans="1:16" x14ac:dyDescent="0.2">
      <c r="A33" s="158" t="str">
        <f>IF(連結実質赤字比率に係る赤字・黒字の構成分析!C$37="",NA(),連結実質赤字比率に係る赤字・黒字の構成分析!C$37)</f>
        <v>中央卸売市場事業会計</v>
      </c>
      <c r="B33" s="158" t="e">
        <f>IF(ROUND(VALUE(SUBSTITUTE(連結実質赤字比率に係る赤字・黒字の構成分析!F$37,"▲", "-")), 2) &lt; 0, ABS(ROUND(VALUE(SUBSTITUTE(連結実質赤字比率に係る赤字・黒字の構成分析!F$37,"▲", "-")), 2)), NA())</f>
        <v>#N/A</v>
      </c>
      <c r="C33" s="158">
        <f>IF(ROUND(VALUE(SUBSTITUTE(連結実質赤字比率に係る赤字・黒字の構成分析!F$37,"▲", "-")), 2) &gt;= 0, ABS(ROUND(VALUE(SUBSTITUTE(連結実質赤字比率に係る赤字・黒字の構成分析!F$37,"▲", "-")), 2)), NA())</f>
        <v>0.62</v>
      </c>
      <c r="D33" s="158" t="e">
        <f>IF(ROUND(VALUE(SUBSTITUTE(連結実質赤字比率に係る赤字・黒字の構成分析!G$37,"▲", "-")), 2) &lt; 0, ABS(ROUND(VALUE(SUBSTITUTE(連結実質赤字比率に係る赤字・黒字の構成分析!G$37,"▲", "-")), 2)), NA())</f>
        <v>#N/A</v>
      </c>
      <c r="E33" s="158">
        <f>IF(ROUND(VALUE(SUBSTITUTE(連結実質赤字比率に係る赤字・黒字の構成分析!G$37,"▲", "-")), 2) &gt;= 0, ABS(ROUND(VALUE(SUBSTITUTE(連結実質赤字比率に係る赤字・黒字の構成分析!G$37,"▲", "-")), 2)), NA())</f>
        <v>0.76</v>
      </c>
      <c r="F33" s="158" t="e">
        <f>IF(ROUND(VALUE(SUBSTITUTE(連結実質赤字比率に係る赤字・黒字の構成分析!H$37,"▲", "-")), 2) &lt; 0, ABS(ROUND(VALUE(SUBSTITUTE(連結実質赤字比率に係る赤字・黒字の構成分析!H$37,"▲", "-")), 2)), NA())</f>
        <v>#N/A</v>
      </c>
      <c r="G33" s="158">
        <f>IF(ROUND(VALUE(SUBSTITUTE(連結実質赤字比率に係る赤字・黒字の構成分析!H$37,"▲", "-")), 2) &gt;= 0, ABS(ROUND(VALUE(SUBSTITUTE(連結実質赤字比率に係る赤字・黒字の構成分析!H$37,"▲", "-")), 2)), NA())</f>
        <v>0.97</v>
      </c>
      <c r="H33" s="158" t="e">
        <f>IF(ROUND(VALUE(SUBSTITUTE(連結実質赤字比率に係る赤字・黒字の構成分析!I$37,"▲", "-")), 2) &lt; 0, ABS(ROUND(VALUE(SUBSTITUTE(連結実質赤字比率に係る赤字・黒字の構成分析!I$37,"▲", "-")), 2)), NA())</f>
        <v>#N/A</v>
      </c>
      <c r="I33" s="158">
        <f>IF(ROUND(VALUE(SUBSTITUTE(連結実質赤字比率に係る赤字・黒字の構成分析!I$37,"▲", "-")), 2) &gt;= 0, ABS(ROUND(VALUE(SUBSTITUTE(連結実質赤字比率に係る赤字・黒字の構成分析!I$37,"▲", "-")), 2)), NA())</f>
        <v>1.01</v>
      </c>
      <c r="J33" s="158" t="e">
        <f>IF(ROUND(VALUE(SUBSTITUTE(連結実質赤字比率に係る赤字・黒字の構成分析!J$37,"▲", "-")), 2) &lt; 0, ABS(ROUND(VALUE(SUBSTITUTE(連結実質赤字比率に係る赤字・黒字の構成分析!J$37,"▲", "-")), 2)), NA())</f>
        <v>#N/A</v>
      </c>
      <c r="K33" s="158">
        <f>IF(ROUND(VALUE(SUBSTITUTE(連結実質赤字比率に係る赤字・黒字の構成分析!J$37,"▲", "-")), 2) &gt;= 0, ABS(ROUND(VALUE(SUBSTITUTE(連結実質赤字比率に係る赤字・黒字の構成分析!J$37,"▲", "-")), 2)), NA())</f>
        <v>1</v>
      </c>
    </row>
    <row r="34" spans="1:16" x14ac:dyDescent="0.2">
      <c r="A34" s="158" t="str">
        <f>IF(連結実質赤字比率に係る赤字・黒字の構成分析!C$36="",NA(),連結実質赤字比率に係る赤字・黒字の構成分析!C$36)</f>
        <v>水道事業会計</v>
      </c>
      <c r="B34" s="158" t="e">
        <f>IF(ROUND(VALUE(SUBSTITUTE(連結実質赤字比率に係る赤字・黒字の構成分析!F$36,"▲", "-")), 2) &lt; 0, ABS(ROUND(VALUE(SUBSTITUTE(連結実質赤字比率に係る赤字・黒字の構成分析!F$36,"▲", "-")), 2)), NA())</f>
        <v>#N/A</v>
      </c>
      <c r="C34" s="158">
        <f>IF(ROUND(VALUE(SUBSTITUTE(連結実質赤字比率に係る赤字・黒字の構成分析!F$36,"▲", "-")), 2) &gt;= 0, ABS(ROUND(VALUE(SUBSTITUTE(連結実質赤字比率に係る赤字・黒字の構成分析!F$36,"▲", "-")), 2)), NA())</f>
        <v>4.53</v>
      </c>
      <c r="D34" s="158" t="e">
        <f>IF(ROUND(VALUE(SUBSTITUTE(連結実質赤字比率に係る赤字・黒字の構成分析!G$36,"▲", "-")), 2) &lt; 0, ABS(ROUND(VALUE(SUBSTITUTE(連結実質赤字比率に係る赤字・黒字の構成分析!G$36,"▲", "-")), 2)), NA())</f>
        <v>#N/A</v>
      </c>
      <c r="E34" s="158">
        <f>IF(ROUND(VALUE(SUBSTITUTE(連結実質赤字比率に係る赤字・黒字の構成分析!G$36,"▲", "-")), 2) &gt;= 0, ABS(ROUND(VALUE(SUBSTITUTE(連結実質赤字比率に係る赤字・黒字の構成分析!G$36,"▲", "-")), 2)), NA())</f>
        <v>4.84</v>
      </c>
      <c r="F34" s="158" t="e">
        <f>IF(ROUND(VALUE(SUBSTITUTE(連結実質赤字比率に係る赤字・黒字の構成分析!H$36,"▲", "-")), 2) &lt; 0, ABS(ROUND(VALUE(SUBSTITUTE(連結実質赤字比率に係る赤字・黒字の構成分析!H$36,"▲", "-")), 2)), NA())</f>
        <v>#N/A</v>
      </c>
      <c r="G34" s="158">
        <f>IF(ROUND(VALUE(SUBSTITUTE(連結実質赤字比率に係る赤字・黒字の構成分析!H$36,"▲", "-")), 2) &gt;= 0, ABS(ROUND(VALUE(SUBSTITUTE(連結実質赤字比率に係る赤字・黒字の構成分析!H$36,"▲", "-")), 2)), NA())</f>
        <v>4.51</v>
      </c>
      <c r="H34" s="158" t="e">
        <f>IF(ROUND(VALUE(SUBSTITUTE(連結実質赤字比率に係る赤字・黒字の構成分析!I$36,"▲", "-")), 2) &lt; 0, ABS(ROUND(VALUE(SUBSTITUTE(連結実質赤字比率に係る赤字・黒字の構成分析!I$36,"▲", "-")), 2)), NA())</f>
        <v>#N/A</v>
      </c>
      <c r="I34" s="158">
        <f>IF(ROUND(VALUE(SUBSTITUTE(連結実質赤字比率に係る赤字・黒字の構成分析!I$36,"▲", "-")), 2) &gt;= 0, ABS(ROUND(VALUE(SUBSTITUTE(連結実質赤字比率に係る赤字・黒字の構成分析!I$36,"▲", "-")), 2)), NA())</f>
        <v>3.95</v>
      </c>
      <c r="J34" s="158" t="e">
        <f>IF(ROUND(VALUE(SUBSTITUTE(連結実質赤字比率に係る赤字・黒字の構成分析!J$36,"▲", "-")), 2) &lt; 0, ABS(ROUND(VALUE(SUBSTITUTE(連結実質赤字比率に係る赤字・黒字の構成分析!J$36,"▲", "-")), 2)), NA())</f>
        <v>#N/A</v>
      </c>
      <c r="K34" s="158">
        <f>IF(ROUND(VALUE(SUBSTITUTE(連結実質赤字比率に係る赤字・黒字の構成分析!J$36,"▲", "-")), 2) &gt;= 0, ABS(ROUND(VALUE(SUBSTITUTE(連結実質赤字比率に係る赤字・黒字の構成分析!J$36,"▲", "-")), 2)), NA())</f>
        <v>3.33</v>
      </c>
    </row>
    <row r="35" spans="1:16" x14ac:dyDescent="0.2">
      <c r="A35" s="158" t="str">
        <f>IF(連結実質赤字比率に係る赤字・黒字の構成分析!C$35="",NA(),連結実質赤字比率に係る赤字・黒字の構成分析!C$35)</f>
        <v>一般会計</v>
      </c>
      <c r="B35" s="158" t="e">
        <f>IF(ROUND(VALUE(SUBSTITUTE(連結実質赤字比率に係る赤字・黒字の構成分析!F$35,"▲", "-")), 2) &lt; 0, ABS(ROUND(VALUE(SUBSTITUTE(連結実質赤字比率に係る赤字・黒字の構成分析!F$35,"▲", "-")), 2)), NA())</f>
        <v>#N/A</v>
      </c>
      <c r="C35" s="158">
        <f>IF(ROUND(VALUE(SUBSTITUTE(連結実質赤字比率に係る赤字・黒字の構成分析!F$35,"▲", "-")), 2) &gt;= 0, ABS(ROUND(VALUE(SUBSTITUTE(連結実質赤字比率に係る赤字・黒字の構成分析!F$35,"▲", "-")), 2)), NA())</f>
        <v>0.04</v>
      </c>
      <c r="D35" s="158" t="e">
        <f>IF(ROUND(VALUE(SUBSTITUTE(連結実質赤字比率に係る赤字・黒字の構成分析!G$35,"▲", "-")), 2) &lt; 0, ABS(ROUND(VALUE(SUBSTITUTE(連結実質赤字比率に係る赤字・黒字の構成分析!G$35,"▲", "-")), 2)), NA())</f>
        <v>#N/A</v>
      </c>
      <c r="E35" s="158">
        <f>IF(ROUND(VALUE(SUBSTITUTE(連結実質赤字比率に係る赤字・黒字の構成分析!G$35,"▲", "-")), 2) &gt;= 0, ABS(ROUND(VALUE(SUBSTITUTE(連結実質赤字比率に係る赤字・黒字の構成分析!G$35,"▲", "-")), 2)), NA())</f>
        <v>0.05</v>
      </c>
      <c r="F35" s="158" t="e">
        <f>IF(ROUND(VALUE(SUBSTITUTE(連結実質赤字比率に係る赤字・黒字の構成分析!H$35,"▲", "-")), 2) &lt; 0, ABS(ROUND(VALUE(SUBSTITUTE(連結実質赤字比率に係る赤字・黒字の構成分析!H$35,"▲", "-")), 2)), NA())</f>
        <v>#N/A</v>
      </c>
      <c r="G35" s="158">
        <f>IF(ROUND(VALUE(SUBSTITUTE(連結実質赤字比率に係る赤字・黒字の構成分析!H$35,"▲", "-")), 2) &gt;= 0, ABS(ROUND(VALUE(SUBSTITUTE(連結実質赤字比率に係る赤字・黒字の構成分析!H$35,"▲", "-")), 2)), NA())</f>
        <v>0.31</v>
      </c>
      <c r="H35" s="158" t="e">
        <f>IF(ROUND(VALUE(SUBSTITUTE(連結実質赤字比率に係る赤字・黒字の構成分析!I$35,"▲", "-")), 2) &lt; 0, ABS(ROUND(VALUE(SUBSTITUTE(連結実質赤字比率に係る赤字・黒字の構成分析!I$35,"▲", "-")), 2)), NA())</f>
        <v>#N/A</v>
      </c>
      <c r="I35" s="158">
        <f>IF(ROUND(VALUE(SUBSTITUTE(連結実質赤字比率に係る赤字・黒字の構成分析!I$35,"▲", "-")), 2) &gt;= 0, ABS(ROUND(VALUE(SUBSTITUTE(連結実質赤字比率に係る赤字・黒字の構成分析!I$35,"▲", "-")), 2)), NA())</f>
        <v>1.5</v>
      </c>
      <c r="J35" s="158" t="e">
        <f>IF(ROUND(VALUE(SUBSTITUTE(連結実質赤字比率に係る赤字・黒字の構成分析!J$35,"▲", "-")), 2) &lt; 0, ABS(ROUND(VALUE(SUBSTITUTE(連結実質赤字比率に係る赤字・黒字の構成分析!J$35,"▲", "-")), 2)), NA())</f>
        <v>#N/A</v>
      </c>
      <c r="K35" s="158">
        <f>IF(ROUND(VALUE(SUBSTITUTE(連結実質赤字比率に係る赤字・黒字の構成分析!J$35,"▲", "-")), 2) &gt;= 0, ABS(ROUND(VALUE(SUBSTITUTE(連結実質赤字比率に係る赤字・黒字の構成分析!J$35,"▲", "-")), 2)), NA())</f>
        <v>3.42</v>
      </c>
    </row>
    <row r="36" spans="1:16" x14ac:dyDescent="0.2">
      <c r="A36" s="158" t="str">
        <f>IF(連結実質赤字比率に係る赤字・黒字の構成分析!C$34="",NA(),連結実質赤字比率に係る赤字・黒字の構成分析!C$34)</f>
        <v>下水道事業会計</v>
      </c>
      <c r="B36" s="158" t="e">
        <f>IF(ROUND(VALUE(SUBSTITUTE(連結実質赤字比率に係る赤字・黒字の構成分析!F$34,"▲", "-")), 2) &lt; 0, ABS(ROUND(VALUE(SUBSTITUTE(連結実質赤字比率に係る赤字・黒字の構成分析!F$34,"▲", "-")), 2)), NA())</f>
        <v>#N/A</v>
      </c>
      <c r="C36" s="158">
        <f>IF(ROUND(VALUE(SUBSTITUTE(連結実質赤字比率に係る赤字・黒字の構成分析!F$34,"▲", "-")), 2) &gt;= 0, ABS(ROUND(VALUE(SUBSTITUTE(連結実質赤字比率に係る赤字・黒字の構成分析!F$34,"▲", "-")), 2)), NA())</f>
        <v>3.87</v>
      </c>
      <c r="D36" s="158" t="e">
        <f>IF(ROUND(VALUE(SUBSTITUTE(連結実質赤字比率に係る赤字・黒字の構成分析!G$34,"▲", "-")), 2) &lt; 0, ABS(ROUND(VALUE(SUBSTITUTE(連結実質赤字比率に係る赤字・黒字の構成分析!G$34,"▲", "-")), 2)), NA())</f>
        <v>#N/A</v>
      </c>
      <c r="E36" s="158">
        <f>IF(ROUND(VALUE(SUBSTITUTE(連結実質赤字比率に係る赤字・黒字の構成分析!G$34,"▲", "-")), 2) &gt;= 0, ABS(ROUND(VALUE(SUBSTITUTE(連結実質赤字比率に係る赤字・黒字の構成分析!G$34,"▲", "-")), 2)), NA())</f>
        <v>4.32</v>
      </c>
      <c r="F36" s="158" t="e">
        <f>IF(ROUND(VALUE(SUBSTITUTE(連結実質赤字比率に係る赤字・黒字の構成分析!H$34,"▲", "-")), 2) &lt; 0, ABS(ROUND(VALUE(SUBSTITUTE(連結実質赤字比率に係る赤字・黒字の構成分析!H$34,"▲", "-")), 2)), NA())</f>
        <v>#N/A</v>
      </c>
      <c r="G36" s="158">
        <f>IF(ROUND(VALUE(SUBSTITUTE(連結実質赤字比率に係る赤字・黒字の構成分析!H$34,"▲", "-")), 2) &gt;= 0, ABS(ROUND(VALUE(SUBSTITUTE(連結実質赤字比率に係る赤字・黒字の構成分析!H$34,"▲", "-")), 2)), NA())</f>
        <v>4.67</v>
      </c>
      <c r="H36" s="158" t="e">
        <f>IF(ROUND(VALUE(SUBSTITUTE(連結実質赤字比率に係る赤字・黒字の構成分析!I$34,"▲", "-")), 2) &lt; 0, ABS(ROUND(VALUE(SUBSTITUTE(連結実質赤字比率に係る赤字・黒字の構成分析!I$34,"▲", "-")), 2)), NA())</f>
        <v>#N/A</v>
      </c>
      <c r="I36" s="158">
        <f>IF(ROUND(VALUE(SUBSTITUTE(連結実質赤字比率に係る赤字・黒字の構成分析!I$34,"▲", "-")), 2) &gt;= 0, ABS(ROUND(VALUE(SUBSTITUTE(連結実質赤字比率に係る赤字・黒字の構成分析!I$34,"▲", "-")), 2)), NA())</f>
        <v>4.55</v>
      </c>
      <c r="J36" s="158" t="e">
        <f>IF(ROUND(VALUE(SUBSTITUTE(連結実質赤字比率に係る赤字・黒字の構成分析!J$34,"▲", "-")), 2) &lt; 0, ABS(ROUND(VALUE(SUBSTITUTE(連結実質赤字比率に係る赤字・黒字の構成分析!J$34,"▲", "-")), 2)), NA())</f>
        <v>#N/A</v>
      </c>
      <c r="K36" s="158">
        <f>IF(ROUND(VALUE(SUBSTITUTE(連結実質赤字比率に係る赤字・黒字の構成分析!J$34,"▲", "-")), 2) &gt;= 0, ABS(ROUND(VALUE(SUBSTITUTE(連結実質赤字比率に係る赤字・黒字の構成分析!J$34,"▲", "-")), 2)), NA())</f>
        <v>4.4000000000000004</v>
      </c>
    </row>
    <row r="39" spans="1:16" x14ac:dyDescent="0.2">
      <c r="A39" s="127" t="s">
        <v>60</v>
      </c>
    </row>
    <row r="40" spans="1:16" x14ac:dyDescent="0.2">
      <c r="A40" s="159"/>
      <c r="B40" s="159" t="str">
        <f>'実質公債費比率（分子）の構造'!K$44</f>
        <v>H29</v>
      </c>
      <c r="C40" s="159"/>
      <c r="D40" s="159"/>
      <c r="E40" s="159" t="str">
        <f>'実質公債費比率（分子）の構造'!L$44</f>
        <v>H30</v>
      </c>
      <c r="F40" s="159"/>
      <c r="G40" s="159"/>
      <c r="H40" s="159" t="str">
        <f>'実質公債費比率（分子）の構造'!M$44</f>
        <v>R01</v>
      </c>
      <c r="I40" s="159"/>
      <c r="J40" s="159"/>
      <c r="K40" s="159" t="str">
        <f>'実質公債費比率（分子）の構造'!N$44</f>
        <v>R02</v>
      </c>
      <c r="L40" s="159"/>
      <c r="M40" s="159"/>
      <c r="N40" s="159" t="str">
        <f>'実質公債費比率（分子）の構造'!O$44</f>
        <v>R03</v>
      </c>
      <c r="O40" s="159"/>
      <c r="P40" s="159"/>
    </row>
    <row r="41" spans="1:16" x14ac:dyDescent="0.2">
      <c r="A41" s="159"/>
      <c r="B41" s="159" t="s">
        <v>61</v>
      </c>
      <c r="C41" s="159"/>
      <c r="D41" s="159" t="s">
        <v>62</v>
      </c>
      <c r="E41" s="159" t="s">
        <v>61</v>
      </c>
      <c r="F41" s="159"/>
      <c r="G41" s="159" t="s">
        <v>62</v>
      </c>
      <c r="H41" s="159" t="s">
        <v>61</v>
      </c>
      <c r="I41" s="159"/>
      <c r="J41" s="159" t="s">
        <v>62</v>
      </c>
      <c r="K41" s="159" t="s">
        <v>61</v>
      </c>
      <c r="L41" s="159"/>
      <c r="M41" s="159" t="s">
        <v>62</v>
      </c>
      <c r="N41" s="159" t="s">
        <v>61</v>
      </c>
      <c r="O41" s="159"/>
      <c r="P41" s="159" t="s">
        <v>62</v>
      </c>
    </row>
    <row r="42" spans="1:16" x14ac:dyDescent="0.2">
      <c r="A42" s="159" t="s">
        <v>63</v>
      </c>
      <c r="B42" s="159"/>
      <c r="C42" s="159"/>
      <c r="D42" s="159">
        <f>'実質公債費比率（分子）の構造'!K$52</f>
        <v>197595</v>
      </c>
      <c r="E42" s="159"/>
      <c r="F42" s="159"/>
      <c r="G42" s="159">
        <f>'実質公債費比率（分子）の構造'!L$52</f>
        <v>192279</v>
      </c>
      <c r="H42" s="159"/>
      <c r="I42" s="159"/>
      <c r="J42" s="159">
        <f>'実質公債費比率（分子）の構造'!M$52</f>
        <v>188754</v>
      </c>
      <c r="K42" s="159"/>
      <c r="L42" s="159"/>
      <c r="M42" s="159">
        <f>'実質公債費比率（分子）の構造'!N$52</f>
        <v>181883</v>
      </c>
      <c r="N42" s="159"/>
      <c r="O42" s="159"/>
      <c r="P42" s="159">
        <f>'実質公債費比率（分子）の構造'!O$52</f>
        <v>179749</v>
      </c>
    </row>
    <row r="43" spans="1:16" x14ac:dyDescent="0.2">
      <c r="A43" s="159" t="s">
        <v>64</v>
      </c>
      <c r="B43" s="159" t="str">
        <f>'実質公債費比率（分子）の構造'!K$51</f>
        <v>-</v>
      </c>
      <c r="C43" s="159"/>
      <c r="D43" s="159"/>
      <c r="E43" s="159" t="str">
        <f>'実質公債費比率（分子）の構造'!L$51</f>
        <v>-</v>
      </c>
      <c r="F43" s="159"/>
      <c r="G43" s="159"/>
      <c r="H43" s="159" t="str">
        <f>'実質公債費比率（分子）の構造'!M$51</f>
        <v>-</v>
      </c>
      <c r="I43" s="159"/>
      <c r="J43" s="159"/>
      <c r="K43" s="159" t="str">
        <f>'実質公債費比率（分子）の構造'!N$51</f>
        <v>-</v>
      </c>
      <c r="L43" s="159"/>
      <c r="M43" s="159"/>
      <c r="N43" s="159" t="str">
        <f>'実質公債費比率（分子）の構造'!O$51</f>
        <v>-</v>
      </c>
      <c r="O43" s="159"/>
      <c r="P43" s="159"/>
    </row>
    <row r="44" spans="1:16" x14ac:dyDescent="0.2">
      <c r="A44" s="159" t="s">
        <v>65</v>
      </c>
      <c r="B44" s="159">
        <f>'実質公債費比率（分子）の構造'!K$50</f>
        <v>9504</v>
      </c>
      <c r="C44" s="159"/>
      <c r="D44" s="159"/>
      <c r="E44" s="159">
        <f>'実質公債費比率（分子）の構造'!L$50</f>
        <v>9777</v>
      </c>
      <c r="F44" s="159"/>
      <c r="G44" s="159"/>
      <c r="H44" s="159">
        <f>'実質公債費比率（分子）の構造'!M$50</f>
        <v>10345</v>
      </c>
      <c r="I44" s="159"/>
      <c r="J44" s="159"/>
      <c r="K44" s="159">
        <f>'実質公債費比率（分子）の構造'!N$50</f>
        <v>11126</v>
      </c>
      <c r="L44" s="159"/>
      <c r="M44" s="159"/>
      <c r="N44" s="159">
        <f>'実質公債費比率（分子）の構造'!O$50</f>
        <v>11259</v>
      </c>
      <c r="O44" s="159"/>
      <c r="P44" s="159"/>
    </row>
    <row r="45" spans="1:16" x14ac:dyDescent="0.2">
      <c r="A45" s="159" t="s">
        <v>66</v>
      </c>
      <c r="B45" s="159">
        <f>'実質公債費比率（分子）の構造'!K$49</f>
        <v>1421</v>
      </c>
      <c r="C45" s="159"/>
      <c r="D45" s="159"/>
      <c r="E45" s="159">
        <f>'実質公債費比率（分子）の構造'!L$49</f>
        <v>944</v>
      </c>
      <c r="F45" s="159"/>
      <c r="G45" s="159"/>
      <c r="H45" s="159">
        <f>'実質公債費比率（分子）の構造'!M$49</f>
        <v>844</v>
      </c>
      <c r="I45" s="159"/>
      <c r="J45" s="159"/>
      <c r="K45" s="159">
        <f>'実質公債費比率（分子）の構造'!N$49</f>
        <v>644</v>
      </c>
      <c r="L45" s="159"/>
      <c r="M45" s="159"/>
      <c r="N45" s="159">
        <f>'実質公債費比率（分子）の構造'!O$49</f>
        <v>600</v>
      </c>
      <c r="O45" s="159"/>
      <c r="P45" s="159"/>
    </row>
    <row r="46" spans="1:16" x14ac:dyDescent="0.2">
      <c r="A46" s="159" t="s">
        <v>67</v>
      </c>
      <c r="B46" s="159">
        <f>'実質公債費比率（分子）の構造'!K$48</f>
        <v>28678</v>
      </c>
      <c r="C46" s="159"/>
      <c r="D46" s="159"/>
      <c r="E46" s="159">
        <f>'実質公債費比率（分子）の構造'!L$48</f>
        <v>24087</v>
      </c>
      <c r="F46" s="159"/>
      <c r="G46" s="159"/>
      <c r="H46" s="159">
        <f>'実質公債費比率（分子）の構造'!M$48</f>
        <v>20839</v>
      </c>
      <c r="I46" s="159"/>
      <c r="J46" s="159"/>
      <c r="K46" s="159">
        <f>'実質公債費比率（分子）の構造'!N$48</f>
        <v>20211</v>
      </c>
      <c r="L46" s="159"/>
      <c r="M46" s="159"/>
      <c r="N46" s="159">
        <f>'実質公債費比率（分子）の構造'!O$48</f>
        <v>19394</v>
      </c>
      <c r="O46" s="159"/>
      <c r="P46" s="159"/>
    </row>
    <row r="47" spans="1:16" x14ac:dyDescent="0.2">
      <c r="A47" s="159" t="s">
        <v>68</v>
      </c>
      <c r="B47" s="159">
        <f>'実質公債費比率（分子）の構造'!K$47</f>
        <v>90869</v>
      </c>
      <c r="C47" s="159"/>
      <c r="D47" s="159"/>
      <c r="E47" s="159">
        <f>'実質公債費比率（分子）の構造'!L$47</f>
        <v>90622</v>
      </c>
      <c r="F47" s="159"/>
      <c r="G47" s="159"/>
      <c r="H47" s="159">
        <f>'実質公債費比率（分子）の構造'!M$47</f>
        <v>85856</v>
      </c>
      <c r="I47" s="159"/>
      <c r="J47" s="159"/>
      <c r="K47" s="159">
        <f>'実質公債費比率（分子）の構造'!N$47</f>
        <v>78418</v>
      </c>
      <c r="L47" s="159"/>
      <c r="M47" s="159"/>
      <c r="N47" s="159">
        <f>'実質公債費比率（分子）の構造'!O$47</f>
        <v>73890</v>
      </c>
      <c r="O47" s="159"/>
      <c r="P47" s="159"/>
    </row>
    <row r="48" spans="1:16" x14ac:dyDescent="0.2">
      <c r="A48" s="159" t="s">
        <v>69</v>
      </c>
      <c r="B48" s="159" t="str">
        <f>'実質公債費比率（分子）の構造'!K$46</f>
        <v>-</v>
      </c>
      <c r="C48" s="159"/>
      <c r="D48" s="159"/>
      <c r="E48" s="159" t="str">
        <f>'実質公債費比率（分子）の構造'!L$46</f>
        <v>-</v>
      </c>
      <c r="F48" s="159"/>
      <c r="G48" s="159"/>
      <c r="H48" s="159" t="str">
        <f>'実質公債費比率（分子）の構造'!M$46</f>
        <v>-</v>
      </c>
      <c r="I48" s="159"/>
      <c r="J48" s="159"/>
      <c r="K48" s="159" t="str">
        <f>'実質公債費比率（分子）の構造'!N$46</f>
        <v>-</v>
      </c>
      <c r="L48" s="159"/>
      <c r="M48" s="159"/>
      <c r="N48" s="159" t="str">
        <f>'実質公債費比率（分子）の構造'!O$46</f>
        <v>-</v>
      </c>
      <c r="O48" s="159"/>
      <c r="P48" s="159"/>
    </row>
    <row r="49" spans="1:16" x14ac:dyDescent="0.2">
      <c r="A49" s="159" t="s">
        <v>70</v>
      </c>
      <c r="B49" s="159">
        <f>'実質公債費比率（分子）の構造'!K$45</f>
        <v>91416</v>
      </c>
      <c r="C49" s="159"/>
      <c r="D49" s="159"/>
      <c r="E49" s="159">
        <f>'実質公債費比率（分子）の構造'!L$45</f>
        <v>98356</v>
      </c>
      <c r="F49" s="159"/>
      <c r="G49" s="159"/>
      <c r="H49" s="159">
        <f>'実質公債費比率（分子）の構造'!M$45</f>
        <v>87690</v>
      </c>
      <c r="I49" s="159"/>
      <c r="J49" s="159"/>
      <c r="K49" s="159">
        <f>'実質公債費比率（分子）の構造'!N$45</f>
        <v>85236</v>
      </c>
      <c r="L49" s="159"/>
      <c r="M49" s="159"/>
      <c r="N49" s="159">
        <f>'実質公債費比率（分子）の構造'!O$45</f>
        <v>85463</v>
      </c>
      <c r="O49" s="159"/>
      <c r="P49" s="159"/>
    </row>
    <row r="50" spans="1:16" x14ac:dyDescent="0.2">
      <c r="A50" s="159" t="s">
        <v>71</v>
      </c>
      <c r="B50" s="159" t="e">
        <f>NA()</f>
        <v>#N/A</v>
      </c>
      <c r="C50" s="159">
        <f>IF(ISNUMBER('実質公債費比率（分子）の構造'!K$53),'実質公債費比率（分子）の構造'!K$53,NA())</f>
        <v>24293</v>
      </c>
      <c r="D50" s="159" t="e">
        <f>NA()</f>
        <v>#N/A</v>
      </c>
      <c r="E50" s="159" t="e">
        <f>NA()</f>
        <v>#N/A</v>
      </c>
      <c r="F50" s="159">
        <f>IF(ISNUMBER('実質公債費比率（分子）の構造'!L$53),'実質公債費比率（分子）の構造'!L$53,NA())</f>
        <v>31507</v>
      </c>
      <c r="G50" s="159" t="e">
        <f>NA()</f>
        <v>#N/A</v>
      </c>
      <c r="H50" s="159" t="e">
        <f>NA()</f>
        <v>#N/A</v>
      </c>
      <c r="I50" s="159">
        <f>IF(ISNUMBER('実質公債費比率（分子）の構造'!M$53),'実質公債費比率（分子）の構造'!M$53,NA())</f>
        <v>16820</v>
      </c>
      <c r="J50" s="159" t="e">
        <f>NA()</f>
        <v>#N/A</v>
      </c>
      <c r="K50" s="159" t="e">
        <f>NA()</f>
        <v>#N/A</v>
      </c>
      <c r="L50" s="159">
        <f>IF(ISNUMBER('実質公債費比率（分子）の構造'!N$53),'実質公債費比率（分子）の構造'!N$53,NA())</f>
        <v>13752</v>
      </c>
      <c r="M50" s="159" t="e">
        <f>NA()</f>
        <v>#N/A</v>
      </c>
      <c r="N50" s="159" t="e">
        <f>NA()</f>
        <v>#N/A</v>
      </c>
      <c r="O50" s="159">
        <f>IF(ISNUMBER('実質公債費比率（分子）の構造'!O$53),'実質公債費比率（分子）の構造'!O$53,NA())</f>
        <v>10857</v>
      </c>
      <c r="P50" s="159" t="e">
        <f>NA()</f>
        <v>#N/A</v>
      </c>
    </row>
    <row r="53" spans="1:16" x14ac:dyDescent="0.2">
      <c r="A53" s="127" t="s">
        <v>72</v>
      </c>
    </row>
    <row r="54" spans="1:16" x14ac:dyDescent="0.2">
      <c r="A54" s="158"/>
      <c r="B54" s="158" t="str">
        <f>'将来負担比率（分子）の構造'!I$40</f>
        <v>H29</v>
      </c>
      <c r="C54" s="158"/>
      <c r="D54" s="158"/>
      <c r="E54" s="158" t="str">
        <f>'将来負担比率（分子）の構造'!J$40</f>
        <v>H30</v>
      </c>
      <c r="F54" s="158"/>
      <c r="G54" s="158"/>
      <c r="H54" s="158" t="str">
        <f>'将来負担比率（分子）の構造'!K$40</f>
        <v>R01</v>
      </c>
      <c r="I54" s="158"/>
      <c r="J54" s="158"/>
      <c r="K54" s="158" t="str">
        <f>'将来負担比率（分子）の構造'!L$40</f>
        <v>R02</v>
      </c>
      <c r="L54" s="158"/>
      <c r="M54" s="158"/>
      <c r="N54" s="158" t="str">
        <f>'将来負担比率（分子）の構造'!M$40</f>
        <v>R03</v>
      </c>
      <c r="O54" s="158"/>
      <c r="P54" s="158"/>
    </row>
    <row r="55" spans="1:16" x14ac:dyDescent="0.2">
      <c r="A55" s="158"/>
      <c r="B55" s="158" t="s">
        <v>73</v>
      </c>
      <c r="C55" s="158"/>
      <c r="D55" s="158" t="s">
        <v>74</v>
      </c>
      <c r="E55" s="158" t="s">
        <v>73</v>
      </c>
      <c r="F55" s="158"/>
      <c r="G55" s="158" t="s">
        <v>74</v>
      </c>
      <c r="H55" s="158" t="s">
        <v>73</v>
      </c>
      <c r="I55" s="158"/>
      <c r="J55" s="158" t="s">
        <v>74</v>
      </c>
      <c r="K55" s="158" t="s">
        <v>73</v>
      </c>
      <c r="L55" s="158"/>
      <c r="M55" s="158" t="s">
        <v>74</v>
      </c>
      <c r="N55" s="158" t="s">
        <v>73</v>
      </c>
      <c r="O55" s="158"/>
      <c r="P55" s="158" t="s">
        <v>74</v>
      </c>
    </row>
    <row r="56" spans="1:16" x14ac:dyDescent="0.2">
      <c r="A56" s="158" t="s">
        <v>43</v>
      </c>
      <c r="B56" s="158"/>
      <c r="C56" s="158"/>
      <c r="D56" s="158">
        <f>'将来負担比率（分子）の構造'!I$52</f>
        <v>1388561</v>
      </c>
      <c r="E56" s="158"/>
      <c r="F56" s="158"/>
      <c r="G56" s="158">
        <f>'将来負担比率（分子）の構造'!J$52</f>
        <v>1383105</v>
      </c>
      <c r="H56" s="158"/>
      <c r="I56" s="158"/>
      <c r="J56" s="158">
        <f>'将来負担比率（分子）の構造'!K$52</f>
        <v>1370027</v>
      </c>
      <c r="K56" s="158"/>
      <c r="L56" s="158"/>
      <c r="M56" s="158">
        <f>'将来負担比率（分子）の構造'!L$52</f>
        <v>1353105</v>
      </c>
      <c r="N56" s="158"/>
      <c r="O56" s="158"/>
      <c r="P56" s="158">
        <f>'将来負担比率（分子）の構造'!M$52</f>
        <v>1365738</v>
      </c>
    </row>
    <row r="57" spans="1:16" x14ac:dyDescent="0.2">
      <c r="A57" s="158" t="s">
        <v>42</v>
      </c>
      <c r="B57" s="158"/>
      <c r="C57" s="158"/>
      <c r="D57" s="158">
        <f>'将来負担比率（分子）の構造'!I$51</f>
        <v>802848</v>
      </c>
      <c r="E57" s="158"/>
      <c r="F57" s="158"/>
      <c r="G57" s="158">
        <f>'将来負担比率（分子）の構造'!J$51</f>
        <v>775725</v>
      </c>
      <c r="H57" s="158"/>
      <c r="I57" s="158"/>
      <c r="J57" s="158">
        <f>'将来負担比率（分子）の構造'!K$51</f>
        <v>761513</v>
      </c>
      <c r="K57" s="158"/>
      <c r="L57" s="158"/>
      <c r="M57" s="158">
        <f>'将来負担比率（分子）の構造'!L$51</f>
        <v>786137</v>
      </c>
      <c r="N57" s="158"/>
      <c r="O57" s="158"/>
      <c r="P57" s="158">
        <f>'将来負担比率（分子）の構造'!M$51</f>
        <v>819578</v>
      </c>
    </row>
    <row r="58" spans="1:16" x14ac:dyDescent="0.2">
      <c r="A58" s="158" t="s">
        <v>41</v>
      </c>
      <c r="B58" s="158"/>
      <c r="C58" s="158"/>
      <c r="D58" s="158">
        <f>'将来負担比率（分子）の構造'!I$50</f>
        <v>1357768</v>
      </c>
      <c r="E58" s="158"/>
      <c r="F58" s="158"/>
      <c r="G58" s="158">
        <f>'将来負担比率（分子）の構造'!J$50</f>
        <v>967903</v>
      </c>
      <c r="H58" s="158"/>
      <c r="I58" s="158"/>
      <c r="J58" s="158">
        <f>'将来負担比率（分子）の構造'!K$50</f>
        <v>966191</v>
      </c>
      <c r="K58" s="158"/>
      <c r="L58" s="158"/>
      <c r="M58" s="158">
        <f>'将来負担比率（分子）の構造'!L$50</f>
        <v>897658</v>
      </c>
      <c r="N58" s="158"/>
      <c r="O58" s="158"/>
      <c r="P58" s="158">
        <f>'将来負担比率（分子）の構造'!M$50</f>
        <v>908767</v>
      </c>
    </row>
    <row r="59" spans="1:16" x14ac:dyDescent="0.2">
      <c r="A59" s="158" t="s">
        <v>39</v>
      </c>
      <c r="B59" s="158" t="str">
        <f>'将来負担比率（分子）の構造'!I$49</f>
        <v>-</v>
      </c>
      <c r="C59" s="158"/>
      <c r="D59" s="158"/>
      <c r="E59" s="158" t="str">
        <f>'将来負担比率（分子）の構造'!J$49</f>
        <v>-</v>
      </c>
      <c r="F59" s="158"/>
      <c r="G59" s="158"/>
      <c r="H59" s="158" t="str">
        <f>'将来負担比率（分子）の構造'!K$49</f>
        <v>-</v>
      </c>
      <c r="I59" s="158"/>
      <c r="J59" s="158"/>
      <c r="K59" s="158" t="str">
        <f>'将来負担比率（分子）の構造'!L$49</f>
        <v>-</v>
      </c>
      <c r="L59" s="158"/>
      <c r="M59" s="158"/>
      <c r="N59" s="158" t="str">
        <f>'将来負担比率（分子）の構造'!M$49</f>
        <v>-</v>
      </c>
      <c r="O59" s="158"/>
      <c r="P59" s="158"/>
    </row>
    <row r="60" spans="1:16" x14ac:dyDescent="0.2">
      <c r="A60" s="158" t="s">
        <v>38</v>
      </c>
      <c r="B60" s="158" t="str">
        <f>'将来負担比率（分子）の構造'!I$48</f>
        <v>-</v>
      </c>
      <c r="C60" s="158"/>
      <c r="D60" s="158"/>
      <c r="E60" s="158" t="str">
        <f>'将来負担比率（分子）の構造'!J$48</f>
        <v>-</v>
      </c>
      <c r="F60" s="158"/>
      <c r="G60" s="158"/>
      <c r="H60" s="158" t="str">
        <f>'将来負担比率（分子）の構造'!K$48</f>
        <v>-</v>
      </c>
      <c r="I60" s="158"/>
      <c r="J60" s="158"/>
      <c r="K60" s="158" t="str">
        <f>'将来負担比率（分子）の構造'!L$48</f>
        <v>-</v>
      </c>
      <c r="L60" s="158"/>
      <c r="M60" s="158"/>
      <c r="N60" s="158" t="str">
        <f>'将来負担比率（分子）の構造'!M$48</f>
        <v>-</v>
      </c>
      <c r="O60" s="158"/>
      <c r="P60" s="158"/>
    </row>
    <row r="61" spans="1:16" x14ac:dyDescent="0.2">
      <c r="A61" s="158" t="s">
        <v>36</v>
      </c>
      <c r="B61" s="158">
        <f>'将来負担比率（分子）の構造'!I$46</f>
        <v>31652</v>
      </c>
      <c r="C61" s="158"/>
      <c r="D61" s="158"/>
      <c r="E61" s="158">
        <f>'将来負担比率（分子）の構造'!J$46</f>
        <v>29793</v>
      </c>
      <c r="F61" s="158"/>
      <c r="G61" s="158"/>
      <c r="H61" s="158">
        <f>'将来負担比率（分子）の構造'!K$46</f>
        <v>27323</v>
      </c>
      <c r="I61" s="158"/>
      <c r="J61" s="158"/>
      <c r="K61" s="158">
        <f>'将来負担比率（分子）の構造'!L$46</f>
        <v>25578</v>
      </c>
      <c r="L61" s="158"/>
      <c r="M61" s="158"/>
      <c r="N61" s="158">
        <f>'将来負担比率（分子）の構造'!M$46</f>
        <v>23832</v>
      </c>
      <c r="O61" s="158"/>
      <c r="P61" s="158"/>
    </row>
    <row r="62" spans="1:16" x14ac:dyDescent="0.2">
      <c r="A62" s="158" t="s">
        <v>35</v>
      </c>
      <c r="B62" s="158">
        <f>'将来負担比率（分子）の構造'!I$45</f>
        <v>238982</v>
      </c>
      <c r="C62" s="158"/>
      <c r="D62" s="158"/>
      <c r="E62" s="158">
        <f>'将来負担比率（分子）の構造'!J$45</f>
        <v>239730</v>
      </c>
      <c r="F62" s="158"/>
      <c r="G62" s="158"/>
      <c r="H62" s="158">
        <f>'将来負担比率（分子）の構造'!K$45</f>
        <v>234245</v>
      </c>
      <c r="I62" s="158"/>
      <c r="J62" s="158"/>
      <c r="K62" s="158">
        <f>'将来負担比率（分子）の構造'!L$45</f>
        <v>229242</v>
      </c>
      <c r="L62" s="158"/>
      <c r="M62" s="158"/>
      <c r="N62" s="158">
        <f>'将来負担比率（分子）の構造'!M$45</f>
        <v>216730</v>
      </c>
      <c r="O62" s="158"/>
      <c r="P62" s="158"/>
    </row>
    <row r="63" spans="1:16" x14ac:dyDescent="0.2">
      <c r="A63" s="158" t="s">
        <v>34</v>
      </c>
      <c r="B63" s="158">
        <f>'将来負担比率（分子）の構造'!I$44</f>
        <v>9344</v>
      </c>
      <c r="C63" s="158"/>
      <c r="D63" s="158"/>
      <c r="E63" s="158">
        <f>'将来負担比率（分子）の構造'!J$44</f>
        <v>8849</v>
      </c>
      <c r="F63" s="158"/>
      <c r="G63" s="158"/>
      <c r="H63" s="158">
        <f>'将来負担比率（分子）の構造'!K$44</f>
        <v>8091</v>
      </c>
      <c r="I63" s="158"/>
      <c r="J63" s="158"/>
      <c r="K63" s="158">
        <f>'将来負担比率（分子）の構造'!L$44</f>
        <v>8515</v>
      </c>
      <c r="L63" s="158"/>
      <c r="M63" s="158"/>
      <c r="N63" s="158">
        <f>'将来負担比率（分子）の構造'!M$44</f>
        <v>7959</v>
      </c>
      <c r="O63" s="158"/>
      <c r="P63" s="158"/>
    </row>
    <row r="64" spans="1:16" x14ac:dyDescent="0.2">
      <c r="A64" s="158" t="s">
        <v>33</v>
      </c>
      <c r="B64" s="158">
        <f>'将来負担比率（分子）の構造'!I$43</f>
        <v>308633</v>
      </c>
      <c r="C64" s="158"/>
      <c r="D64" s="158"/>
      <c r="E64" s="158">
        <f>'将来負担比率（分子）の構造'!J$43</f>
        <v>308783</v>
      </c>
      <c r="F64" s="158"/>
      <c r="G64" s="158"/>
      <c r="H64" s="158">
        <f>'将来負担比率（分子）の構造'!K$43</f>
        <v>289885</v>
      </c>
      <c r="I64" s="158"/>
      <c r="J64" s="158"/>
      <c r="K64" s="158">
        <f>'将来負担比率（分子）の構造'!L$43</f>
        <v>282245</v>
      </c>
      <c r="L64" s="158"/>
      <c r="M64" s="158"/>
      <c r="N64" s="158">
        <f>'将来負担比率（分子）の構造'!M$43</f>
        <v>280491</v>
      </c>
      <c r="O64" s="158"/>
      <c r="P64" s="158"/>
    </row>
    <row r="65" spans="1:16" x14ac:dyDescent="0.2">
      <c r="A65" s="158" t="s">
        <v>32</v>
      </c>
      <c r="B65" s="158">
        <f>'将来負担比率（分子）の構造'!I$42</f>
        <v>109016</v>
      </c>
      <c r="C65" s="158"/>
      <c r="D65" s="158"/>
      <c r="E65" s="158">
        <f>'将来負担比率（分子）の構造'!J$42</f>
        <v>99424</v>
      </c>
      <c r="F65" s="158"/>
      <c r="G65" s="158"/>
      <c r="H65" s="158">
        <f>'将来負担比率（分子）の構造'!K$42</f>
        <v>88277</v>
      </c>
      <c r="I65" s="158"/>
      <c r="J65" s="158"/>
      <c r="K65" s="158">
        <f>'将来負担比率（分子）の構造'!L$42</f>
        <v>77408</v>
      </c>
      <c r="L65" s="158"/>
      <c r="M65" s="158"/>
      <c r="N65" s="158">
        <f>'将来負担比率（分子）の構造'!M$42</f>
        <v>66268</v>
      </c>
      <c r="O65" s="158"/>
      <c r="P65" s="158"/>
    </row>
    <row r="66" spans="1:16" x14ac:dyDescent="0.2">
      <c r="A66" s="158" t="s">
        <v>31</v>
      </c>
      <c r="B66" s="158">
        <f>'将来負担比率（分子）の構造'!I$41</f>
        <v>3330875</v>
      </c>
      <c r="C66" s="158"/>
      <c r="D66" s="158"/>
      <c r="E66" s="158">
        <f>'将来負担比率（分子）の構造'!J$41</f>
        <v>2785361</v>
      </c>
      <c r="F66" s="158"/>
      <c r="G66" s="158"/>
      <c r="H66" s="158">
        <f>'将来負担比率（分子）の構造'!K$41</f>
        <v>2625777</v>
      </c>
      <c r="I66" s="158"/>
      <c r="J66" s="158"/>
      <c r="K66" s="158">
        <f>'将来負担比率（分子）の構造'!L$41</f>
        <v>2454823</v>
      </c>
      <c r="L66" s="158"/>
      <c r="M66" s="158"/>
      <c r="N66" s="158">
        <f>'将来負担比率（分子）の構造'!M$41</f>
        <v>2360740</v>
      </c>
      <c r="O66" s="158"/>
      <c r="P66" s="158"/>
    </row>
    <row r="67" spans="1:16" x14ac:dyDescent="0.2">
      <c r="A67" s="158" t="s">
        <v>75</v>
      </c>
      <c r="B67" s="158" t="e">
        <f>NA()</f>
        <v>#N/A</v>
      </c>
      <c r="C67" s="158">
        <f>IF(ISNUMBER('将来負担比率（分子）の構造'!I$53), IF('将来負担比率（分子）の構造'!I$53 &lt; 0, 0, '将来負担比率（分子）の構造'!I$53), NA())</f>
        <v>479324</v>
      </c>
      <c r="D67" s="158" t="e">
        <f>NA()</f>
        <v>#N/A</v>
      </c>
      <c r="E67" s="158" t="e">
        <f>NA()</f>
        <v>#N/A</v>
      </c>
      <c r="F67" s="158">
        <f>IF(ISNUMBER('将来負担比率（分子）の構造'!J$53), IF('将来負担比率（分子）の構造'!J$53 &lt; 0, 0, '将来負担比率（分子）の構造'!J$53), NA())</f>
        <v>345207</v>
      </c>
      <c r="G67" s="158" t="e">
        <f>NA()</f>
        <v>#N/A</v>
      </c>
      <c r="H67" s="158" t="e">
        <f>NA()</f>
        <v>#N/A</v>
      </c>
      <c r="I67" s="158">
        <f>IF(ISNUMBER('将来負担比率（分子）の構造'!K$53), IF('将来負担比率（分子）の構造'!K$53 &lt; 0, 0, '将来負担比率（分子）の構造'!K$53), NA())</f>
        <v>175868</v>
      </c>
      <c r="J67" s="158" t="e">
        <f>NA()</f>
        <v>#N/A</v>
      </c>
      <c r="K67" s="158" t="e">
        <f>NA()</f>
        <v>#N/A</v>
      </c>
      <c r="L67" s="158">
        <f>IF(ISNUMBER('将来負担比率（分子）の構造'!L$53), IF('将来負担比率（分子）の構造'!L$53 &lt; 0, 0, '将来負担比率（分子）の構造'!L$53), NA())</f>
        <v>40910</v>
      </c>
      <c r="M67" s="158" t="e">
        <f>NA()</f>
        <v>#N/A</v>
      </c>
      <c r="N67" s="158" t="e">
        <f>NA()</f>
        <v>#N/A</v>
      </c>
      <c r="O67" s="158">
        <f>IF(ISNUMBER('将来負担比率（分子）の構造'!M$53), IF('将来負担比率（分子）の構造'!M$53 &lt; 0, 0, '将来負担比率（分子）の構造'!M$53), NA())</f>
        <v>0</v>
      </c>
      <c r="P67" s="158" t="e">
        <f>NA()</f>
        <v>#N/A</v>
      </c>
    </row>
    <row r="70" spans="1:16" x14ac:dyDescent="0.2">
      <c r="A70" s="160" t="s">
        <v>76</v>
      </c>
      <c r="B70" s="160"/>
      <c r="C70" s="160"/>
      <c r="D70" s="160"/>
      <c r="E70" s="160"/>
      <c r="F70" s="160"/>
    </row>
    <row r="71" spans="1:16" x14ac:dyDescent="0.2">
      <c r="A71" s="161"/>
      <c r="B71" s="161" t="e">
        <f>#REF!</f>
        <v>#REF!</v>
      </c>
      <c r="C71" s="161" t="e">
        <f>#REF!</f>
        <v>#REF!</v>
      </c>
      <c r="D71" s="161" t="e">
        <f>#REF!</f>
        <v>#REF!</v>
      </c>
    </row>
    <row r="72" spans="1:16" x14ac:dyDescent="0.2">
      <c r="A72" s="161" t="s">
        <v>77</v>
      </c>
      <c r="B72" s="162" t="e">
        <f>#REF!</f>
        <v>#REF!</v>
      </c>
      <c r="C72" s="162" t="e">
        <f>#REF!</f>
        <v>#REF!</v>
      </c>
      <c r="D72" s="162" t="e">
        <f>#REF!</f>
        <v>#REF!</v>
      </c>
    </row>
    <row r="73" spans="1:16" x14ac:dyDescent="0.2">
      <c r="A73" s="161" t="s">
        <v>78</v>
      </c>
      <c r="B73" s="162" t="e">
        <f>#REF!</f>
        <v>#REF!</v>
      </c>
      <c r="C73" s="162" t="e">
        <f>#REF!</f>
        <v>#REF!</v>
      </c>
      <c r="D73" s="162" t="e">
        <f>#REF!</f>
        <v>#REF!</v>
      </c>
    </row>
    <row r="74" spans="1:16" x14ac:dyDescent="0.2">
      <c r="A74" s="161" t="s">
        <v>79</v>
      </c>
      <c r="B74" s="162" t="e">
        <f>#REF!</f>
        <v>#REF!</v>
      </c>
      <c r="C74" s="162" t="e">
        <f>#REF!</f>
        <v>#REF!</v>
      </c>
      <c r="D74" s="162" t="e">
        <f>#REF!</f>
        <v>#REF!</v>
      </c>
    </row>
  </sheetData>
  <sheetProtection algorithmName="SHA-512" hashValue="XryfSM7TrPxqxjO1Dh4t+b/TPPYVQSiBej9HBmmh5mFyuPNCayn/Bo3qiLQK4XktSthSmyAm8sxMfoLHx4spCA==" saltValue="DRd73etWBp/9Li5ZEALX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B22" sqref="B22:Q22"/>
    </sheetView>
  </sheetViews>
  <sheetFormatPr defaultColWidth="0" defaultRowHeight="11.25" customHeight="1" zeroHeight="1" x14ac:dyDescent="0.2"/>
  <cols>
    <col min="1" max="1" width="1.6328125" style="198" customWidth="1"/>
    <col min="2" max="2" width="2.36328125" style="198" customWidth="1"/>
    <col min="3" max="16" width="2.6328125" style="198" customWidth="1"/>
    <col min="17" max="17" width="2.36328125" style="198" customWidth="1"/>
    <col min="18" max="95" width="1.6328125" style="198" customWidth="1"/>
    <col min="96" max="133" width="1.6328125" style="215" customWidth="1"/>
    <col min="134" max="143" width="1.6328125" style="198" customWidth="1"/>
    <col min="144" max="16384" width="0" style="198" hidden="1"/>
  </cols>
  <sheetData>
    <row r="1" spans="2:143" ht="22.5" customHeight="1" thickBot="1" x14ac:dyDescent="0.25">
      <c r="B1" s="195"/>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748" t="s">
        <v>214</v>
      </c>
      <c r="DI1" s="749"/>
      <c r="DJ1" s="749"/>
      <c r="DK1" s="749"/>
      <c r="DL1" s="749"/>
      <c r="DM1" s="749"/>
      <c r="DN1" s="750"/>
      <c r="DO1" s="198"/>
      <c r="DP1" s="748" t="s">
        <v>215</v>
      </c>
      <c r="DQ1" s="749"/>
      <c r="DR1" s="749"/>
      <c r="DS1" s="749"/>
      <c r="DT1" s="749"/>
      <c r="DU1" s="749"/>
      <c r="DV1" s="749"/>
      <c r="DW1" s="749"/>
      <c r="DX1" s="749"/>
      <c r="DY1" s="749"/>
      <c r="DZ1" s="749"/>
      <c r="EA1" s="749"/>
      <c r="EB1" s="749"/>
      <c r="EC1" s="750"/>
      <c r="ED1" s="196"/>
      <c r="EE1" s="196"/>
      <c r="EF1" s="196"/>
      <c r="EG1" s="196"/>
      <c r="EH1" s="196"/>
      <c r="EI1" s="196"/>
      <c r="EJ1" s="196"/>
      <c r="EK1" s="196"/>
      <c r="EL1" s="196"/>
      <c r="EM1" s="196"/>
    </row>
    <row r="2" spans="2:143" ht="22.5" customHeight="1" x14ac:dyDescent="0.2">
      <c r="B2" s="199" t="s">
        <v>216</v>
      </c>
      <c r="R2" s="200"/>
      <c r="S2" s="200"/>
      <c r="T2" s="200"/>
      <c r="U2" s="200"/>
      <c r="V2" s="200"/>
      <c r="W2" s="200"/>
      <c r="X2" s="200"/>
      <c r="Y2" s="200"/>
      <c r="Z2" s="200"/>
      <c r="AA2" s="200"/>
      <c r="AB2" s="200"/>
      <c r="AC2" s="200"/>
      <c r="AE2" s="201"/>
      <c r="AF2" s="201"/>
      <c r="AG2" s="201"/>
      <c r="AH2" s="201"/>
      <c r="AI2" s="201"/>
      <c r="AJ2" s="200"/>
      <c r="AK2" s="200"/>
      <c r="AL2" s="200"/>
      <c r="AM2" s="200"/>
      <c r="AN2" s="200"/>
      <c r="AO2" s="200"/>
      <c r="AP2" s="200"/>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97"/>
      <c r="DK2" s="197"/>
      <c r="DL2" s="197"/>
      <c r="DM2" s="197"/>
      <c r="DN2" s="197"/>
      <c r="DO2" s="197"/>
      <c r="DP2" s="197"/>
      <c r="DQ2" s="197"/>
      <c r="DR2" s="197"/>
      <c r="DS2" s="197"/>
      <c r="DT2" s="197"/>
      <c r="DU2" s="197"/>
      <c r="DV2" s="197"/>
      <c r="DW2" s="197"/>
      <c r="DX2" s="197"/>
      <c r="DY2" s="197"/>
      <c r="DZ2" s="197"/>
      <c r="EA2" s="197"/>
      <c r="EB2" s="197"/>
      <c r="EC2" s="197"/>
    </row>
    <row r="3" spans="2:143" ht="11.25" customHeight="1" x14ac:dyDescent="0.2">
      <c r="B3" s="690" t="s">
        <v>217</v>
      </c>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691"/>
      <c r="AJ3" s="691"/>
      <c r="AK3" s="691"/>
      <c r="AL3" s="691"/>
      <c r="AM3" s="691"/>
      <c r="AN3" s="691"/>
      <c r="AO3" s="691"/>
      <c r="AP3" s="690" t="s">
        <v>218</v>
      </c>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691"/>
      <c r="BX3" s="691"/>
      <c r="BY3" s="691"/>
      <c r="BZ3" s="691"/>
      <c r="CA3" s="691"/>
      <c r="CB3" s="692"/>
      <c r="CD3" s="733" t="s">
        <v>219</v>
      </c>
      <c r="CE3" s="734"/>
      <c r="CF3" s="734"/>
      <c r="CG3" s="734"/>
      <c r="CH3" s="734"/>
      <c r="CI3" s="734"/>
      <c r="CJ3" s="734"/>
      <c r="CK3" s="734"/>
      <c r="CL3" s="734"/>
      <c r="CM3" s="734"/>
      <c r="CN3" s="734"/>
      <c r="CO3" s="734"/>
      <c r="CP3" s="734"/>
      <c r="CQ3" s="734"/>
      <c r="CR3" s="734"/>
      <c r="CS3" s="734"/>
      <c r="CT3" s="734"/>
      <c r="CU3" s="734"/>
      <c r="CV3" s="734"/>
      <c r="CW3" s="734"/>
      <c r="CX3" s="734"/>
      <c r="CY3" s="734"/>
      <c r="CZ3" s="734"/>
      <c r="DA3" s="734"/>
      <c r="DB3" s="734"/>
      <c r="DC3" s="734"/>
      <c r="DD3" s="734"/>
      <c r="DE3" s="734"/>
      <c r="DF3" s="734"/>
      <c r="DG3" s="734"/>
      <c r="DH3" s="734"/>
      <c r="DI3" s="734"/>
      <c r="DJ3" s="734"/>
      <c r="DK3" s="734"/>
      <c r="DL3" s="734"/>
      <c r="DM3" s="734"/>
      <c r="DN3" s="734"/>
      <c r="DO3" s="734"/>
      <c r="DP3" s="734"/>
      <c r="DQ3" s="734"/>
      <c r="DR3" s="734"/>
      <c r="DS3" s="734"/>
      <c r="DT3" s="734"/>
      <c r="DU3" s="734"/>
      <c r="DV3" s="734"/>
      <c r="DW3" s="734"/>
      <c r="DX3" s="734"/>
      <c r="DY3" s="734"/>
      <c r="DZ3" s="734"/>
      <c r="EA3" s="734"/>
      <c r="EB3" s="734"/>
      <c r="EC3" s="735"/>
    </row>
    <row r="4" spans="2:143" ht="11.25" customHeight="1" x14ac:dyDescent="0.2">
      <c r="B4" s="690" t="s">
        <v>1</v>
      </c>
      <c r="C4" s="691"/>
      <c r="D4" s="691"/>
      <c r="E4" s="691"/>
      <c r="F4" s="691"/>
      <c r="G4" s="691"/>
      <c r="H4" s="691"/>
      <c r="I4" s="691"/>
      <c r="J4" s="691"/>
      <c r="K4" s="691"/>
      <c r="L4" s="691"/>
      <c r="M4" s="691"/>
      <c r="N4" s="691"/>
      <c r="O4" s="691"/>
      <c r="P4" s="691"/>
      <c r="Q4" s="692"/>
      <c r="R4" s="690" t="s">
        <v>220</v>
      </c>
      <c r="S4" s="691"/>
      <c r="T4" s="691"/>
      <c r="U4" s="691"/>
      <c r="V4" s="691"/>
      <c r="W4" s="691"/>
      <c r="X4" s="691"/>
      <c r="Y4" s="692"/>
      <c r="Z4" s="690" t="s">
        <v>221</v>
      </c>
      <c r="AA4" s="691"/>
      <c r="AB4" s="691"/>
      <c r="AC4" s="692"/>
      <c r="AD4" s="690" t="s">
        <v>222</v>
      </c>
      <c r="AE4" s="691"/>
      <c r="AF4" s="691"/>
      <c r="AG4" s="691"/>
      <c r="AH4" s="691"/>
      <c r="AI4" s="691"/>
      <c r="AJ4" s="691"/>
      <c r="AK4" s="692"/>
      <c r="AL4" s="690" t="s">
        <v>221</v>
      </c>
      <c r="AM4" s="691"/>
      <c r="AN4" s="691"/>
      <c r="AO4" s="692"/>
      <c r="AP4" s="751" t="s">
        <v>223</v>
      </c>
      <c r="AQ4" s="751"/>
      <c r="AR4" s="751"/>
      <c r="AS4" s="751"/>
      <c r="AT4" s="751"/>
      <c r="AU4" s="751"/>
      <c r="AV4" s="751"/>
      <c r="AW4" s="751"/>
      <c r="AX4" s="751"/>
      <c r="AY4" s="751"/>
      <c r="AZ4" s="751"/>
      <c r="BA4" s="751"/>
      <c r="BB4" s="751"/>
      <c r="BC4" s="751"/>
      <c r="BD4" s="751"/>
      <c r="BE4" s="751"/>
      <c r="BF4" s="751"/>
      <c r="BG4" s="751" t="s">
        <v>224</v>
      </c>
      <c r="BH4" s="751"/>
      <c r="BI4" s="751"/>
      <c r="BJ4" s="751"/>
      <c r="BK4" s="751"/>
      <c r="BL4" s="751"/>
      <c r="BM4" s="751"/>
      <c r="BN4" s="751"/>
      <c r="BO4" s="751" t="s">
        <v>221</v>
      </c>
      <c r="BP4" s="751"/>
      <c r="BQ4" s="751"/>
      <c r="BR4" s="751"/>
      <c r="BS4" s="751" t="s">
        <v>225</v>
      </c>
      <c r="BT4" s="751"/>
      <c r="BU4" s="751"/>
      <c r="BV4" s="751"/>
      <c r="BW4" s="751"/>
      <c r="BX4" s="751"/>
      <c r="BY4" s="751"/>
      <c r="BZ4" s="751"/>
      <c r="CA4" s="751"/>
      <c r="CB4" s="751"/>
      <c r="CD4" s="733" t="s">
        <v>226</v>
      </c>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734"/>
      <c r="EB4" s="734"/>
      <c r="EC4" s="735"/>
    </row>
    <row r="5" spans="2:143" s="202" customFormat="1" ht="11.25" customHeight="1" x14ac:dyDescent="0.2">
      <c r="B5" s="697" t="s">
        <v>227</v>
      </c>
      <c r="C5" s="698"/>
      <c r="D5" s="698"/>
      <c r="E5" s="698"/>
      <c r="F5" s="698"/>
      <c r="G5" s="698"/>
      <c r="H5" s="698"/>
      <c r="I5" s="698"/>
      <c r="J5" s="698"/>
      <c r="K5" s="698"/>
      <c r="L5" s="698"/>
      <c r="M5" s="698"/>
      <c r="N5" s="698"/>
      <c r="O5" s="698"/>
      <c r="P5" s="698"/>
      <c r="Q5" s="699"/>
      <c r="R5" s="684">
        <v>750030203</v>
      </c>
      <c r="S5" s="685"/>
      <c r="T5" s="685"/>
      <c r="U5" s="685"/>
      <c r="V5" s="685"/>
      <c r="W5" s="685"/>
      <c r="X5" s="685"/>
      <c r="Y5" s="728"/>
      <c r="Z5" s="746">
        <v>37.4</v>
      </c>
      <c r="AA5" s="746"/>
      <c r="AB5" s="746"/>
      <c r="AC5" s="746"/>
      <c r="AD5" s="747">
        <v>689067164</v>
      </c>
      <c r="AE5" s="747"/>
      <c r="AF5" s="747"/>
      <c r="AG5" s="747"/>
      <c r="AH5" s="747"/>
      <c r="AI5" s="747"/>
      <c r="AJ5" s="747"/>
      <c r="AK5" s="747"/>
      <c r="AL5" s="729">
        <v>75.900000000000006</v>
      </c>
      <c r="AM5" s="702"/>
      <c r="AN5" s="702"/>
      <c r="AO5" s="730"/>
      <c r="AP5" s="697" t="s">
        <v>228</v>
      </c>
      <c r="AQ5" s="698"/>
      <c r="AR5" s="698"/>
      <c r="AS5" s="698"/>
      <c r="AT5" s="698"/>
      <c r="AU5" s="698"/>
      <c r="AV5" s="698"/>
      <c r="AW5" s="698"/>
      <c r="AX5" s="698"/>
      <c r="AY5" s="698"/>
      <c r="AZ5" s="698"/>
      <c r="BA5" s="698"/>
      <c r="BB5" s="698"/>
      <c r="BC5" s="698"/>
      <c r="BD5" s="698"/>
      <c r="BE5" s="698"/>
      <c r="BF5" s="699"/>
      <c r="BG5" s="631">
        <v>660188767</v>
      </c>
      <c r="BH5" s="632"/>
      <c r="BI5" s="632"/>
      <c r="BJ5" s="632"/>
      <c r="BK5" s="632"/>
      <c r="BL5" s="632"/>
      <c r="BM5" s="632"/>
      <c r="BN5" s="633"/>
      <c r="BO5" s="658">
        <v>88</v>
      </c>
      <c r="BP5" s="658"/>
      <c r="BQ5" s="658"/>
      <c r="BR5" s="658"/>
      <c r="BS5" s="659">
        <v>21695733</v>
      </c>
      <c r="BT5" s="659"/>
      <c r="BU5" s="659"/>
      <c r="BV5" s="659"/>
      <c r="BW5" s="659"/>
      <c r="BX5" s="659"/>
      <c r="BY5" s="659"/>
      <c r="BZ5" s="659"/>
      <c r="CA5" s="659"/>
      <c r="CB5" s="717"/>
      <c r="CD5" s="733" t="s">
        <v>223</v>
      </c>
      <c r="CE5" s="734"/>
      <c r="CF5" s="734"/>
      <c r="CG5" s="734"/>
      <c r="CH5" s="734"/>
      <c r="CI5" s="734"/>
      <c r="CJ5" s="734"/>
      <c r="CK5" s="734"/>
      <c r="CL5" s="734"/>
      <c r="CM5" s="734"/>
      <c r="CN5" s="734"/>
      <c r="CO5" s="734"/>
      <c r="CP5" s="734"/>
      <c r="CQ5" s="735"/>
      <c r="CR5" s="733" t="s">
        <v>229</v>
      </c>
      <c r="CS5" s="734"/>
      <c r="CT5" s="734"/>
      <c r="CU5" s="734"/>
      <c r="CV5" s="734"/>
      <c r="CW5" s="734"/>
      <c r="CX5" s="734"/>
      <c r="CY5" s="735"/>
      <c r="CZ5" s="733" t="s">
        <v>221</v>
      </c>
      <c r="DA5" s="734"/>
      <c r="DB5" s="734"/>
      <c r="DC5" s="735"/>
      <c r="DD5" s="733" t="s">
        <v>230</v>
      </c>
      <c r="DE5" s="734"/>
      <c r="DF5" s="734"/>
      <c r="DG5" s="734"/>
      <c r="DH5" s="734"/>
      <c r="DI5" s="734"/>
      <c r="DJ5" s="734"/>
      <c r="DK5" s="734"/>
      <c r="DL5" s="734"/>
      <c r="DM5" s="734"/>
      <c r="DN5" s="734"/>
      <c r="DO5" s="734"/>
      <c r="DP5" s="735"/>
      <c r="DQ5" s="733" t="s">
        <v>231</v>
      </c>
      <c r="DR5" s="734"/>
      <c r="DS5" s="734"/>
      <c r="DT5" s="734"/>
      <c r="DU5" s="734"/>
      <c r="DV5" s="734"/>
      <c r="DW5" s="734"/>
      <c r="DX5" s="734"/>
      <c r="DY5" s="734"/>
      <c r="DZ5" s="734"/>
      <c r="EA5" s="734"/>
      <c r="EB5" s="734"/>
      <c r="EC5" s="735"/>
    </row>
    <row r="6" spans="2:143" ht="11.25" customHeight="1" x14ac:dyDescent="0.2">
      <c r="B6" s="628" t="s">
        <v>232</v>
      </c>
      <c r="C6" s="629"/>
      <c r="D6" s="629"/>
      <c r="E6" s="629"/>
      <c r="F6" s="629"/>
      <c r="G6" s="629"/>
      <c r="H6" s="629"/>
      <c r="I6" s="629"/>
      <c r="J6" s="629"/>
      <c r="K6" s="629"/>
      <c r="L6" s="629"/>
      <c r="M6" s="629"/>
      <c r="N6" s="629"/>
      <c r="O6" s="629"/>
      <c r="P6" s="629"/>
      <c r="Q6" s="630"/>
      <c r="R6" s="631">
        <v>5977023</v>
      </c>
      <c r="S6" s="632"/>
      <c r="T6" s="632"/>
      <c r="U6" s="632"/>
      <c r="V6" s="632"/>
      <c r="W6" s="632"/>
      <c r="X6" s="632"/>
      <c r="Y6" s="633"/>
      <c r="Z6" s="658">
        <v>0.3</v>
      </c>
      <c r="AA6" s="658"/>
      <c r="AB6" s="658"/>
      <c r="AC6" s="658"/>
      <c r="AD6" s="659">
        <v>5977023</v>
      </c>
      <c r="AE6" s="659"/>
      <c r="AF6" s="659"/>
      <c r="AG6" s="659"/>
      <c r="AH6" s="659"/>
      <c r="AI6" s="659"/>
      <c r="AJ6" s="659"/>
      <c r="AK6" s="659"/>
      <c r="AL6" s="634">
        <v>0.7</v>
      </c>
      <c r="AM6" s="635"/>
      <c r="AN6" s="635"/>
      <c r="AO6" s="660"/>
      <c r="AP6" s="628" t="s">
        <v>233</v>
      </c>
      <c r="AQ6" s="629"/>
      <c r="AR6" s="629"/>
      <c r="AS6" s="629"/>
      <c r="AT6" s="629"/>
      <c r="AU6" s="629"/>
      <c r="AV6" s="629"/>
      <c r="AW6" s="629"/>
      <c r="AX6" s="629"/>
      <c r="AY6" s="629"/>
      <c r="AZ6" s="629"/>
      <c r="BA6" s="629"/>
      <c r="BB6" s="629"/>
      <c r="BC6" s="629"/>
      <c r="BD6" s="629"/>
      <c r="BE6" s="629"/>
      <c r="BF6" s="630"/>
      <c r="BG6" s="631">
        <v>660188767</v>
      </c>
      <c r="BH6" s="632"/>
      <c r="BI6" s="632"/>
      <c r="BJ6" s="632"/>
      <c r="BK6" s="632"/>
      <c r="BL6" s="632"/>
      <c r="BM6" s="632"/>
      <c r="BN6" s="633"/>
      <c r="BO6" s="658">
        <v>88</v>
      </c>
      <c r="BP6" s="658"/>
      <c r="BQ6" s="658"/>
      <c r="BR6" s="658"/>
      <c r="BS6" s="659">
        <v>21695733</v>
      </c>
      <c r="BT6" s="659"/>
      <c r="BU6" s="659"/>
      <c r="BV6" s="659"/>
      <c r="BW6" s="659"/>
      <c r="BX6" s="659"/>
      <c r="BY6" s="659"/>
      <c r="BZ6" s="659"/>
      <c r="CA6" s="659"/>
      <c r="CB6" s="717"/>
      <c r="CD6" s="687" t="s">
        <v>234</v>
      </c>
      <c r="CE6" s="688"/>
      <c r="CF6" s="688"/>
      <c r="CG6" s="688"/>
      <c r="CH6" s="688"/>
      <c r="CI6" s="688"/>
      <c r="CJ6" s="688"/>
      <c r="CK6" s="688"/>
      <c r="CL6" s="688"/>
      <c r="CM6" s="688"/>
      <c r="CN6" s="688"/>
      <c r="CO6" s="688"/>
      <c r="CP6" s="688"/>
      <c r="CQ6" s="689"/>
      <c r="CR6" s="631">
        <v>2207606</v>
      </c>
      <c r="CS6" s="632"/>
      <c r="CT6" s="632"/>
      <c r="CU6" s="632"/>
      <c r="CV6" s="632"/>
      <c r="CW6" s="632"/>
      <c r="CX6" s="632"/>
      <c r="CY6" s="633"/>
      <c r="CZ6" s="729">
        <v>0.1</v>
      </c>
      <c r="DA6" s="702"/>
      <c r="DB6" s="702"/>
      <c r="DC6" s="732"/>
      <c r="DD6" s="637" t="s">
        <v>235</v>
      </c>
      <c r="DE6" s="632"/>
      <c r="DF6" s="632"/>
      <c r="DG6" s="632"/>
      <c r="DH6" s="632"/>
      <c r="DI6" s="632"/>
      <c r="DJ6" s="632"/>
      <c r="DK6" s="632"/>
      <c r="DL6" s="632"/>
      <c r="DM6" s="632"/>
      <c r="DN6" s="632"/>
      <c r="DO6" s="632"/>
      <c r="DP6" s="633"/>
      <c r="DQ6" s="637">
        <v>2206936</v>
      </c>
      <c r="DR6" s="632"/>
      <c r="DS6" s="632"/>
      <c r="DT6" s="632"/>
      <c r="DU6" s="632"/>
      <c r="DV6" s="632"/>
      <c r="DW6" s="632"/>
      <c r="DX6" s="632"/>
      <c r="DY6" s="632"/>
      <c r="DZ6" s="632"/>
      <c r="EA6" s="632"/>
      <c r="EB6" s="632"/>
      <c r="EC6" s="672"/>
    </row>
    <row r="7" spans="2:143" ht="11.25" customHeight="1" x14ac:dyDescent="0.2">
      <c r="B7" s="628" t="s">
        <v>236</v>
      </c>
      <c r="C7" s="629"/>
      <c r="D7" s="629"/>
      <c r="E7" s="629"/>
      <c r="F7" s="629"/>
      <c r="G7" s="629"/>
      <c r="H7" s="629"/>
      <c r="I7" s="629"/>
      <c r="J7" s="629"/>
      <c r="K7" s="629"/>
      <c r="L7" s="629"/>
      <c r="M7" s="629"/>
      <c r="N7" s="629"/>
      <c r="O7" s="629"/>
      <c r="P7" s="629"/>
      <c r="Q7" s="630"/>
      <c r="R7" s="631">
        <v>452651</v>
      </c>
      <c r="S7" s="632"/>
      <c r="T7" s="632"/>
      <c r="U7" s="632"/>
      <c r="V7" s="632"/>
      <c r="W7" s="632"/>
      <c r="X7" s="632"/>
      <c r="Y7" s="633"/>
      <c r="Z7" s="658">
        <v>0</v>
      </c>
      <c r="AA7" s="658"/>
      <c r="AB7" s="658"/>
      <c r="AC7" s="658"/>
      <c r="AD7" s="659">
        <v>452651</v>
      </c>
      <c r="AE7" s="659"/>
      <c r="AF7" s="659"/>
      <c r="AG7" s="659"/>
      <c r="AH7" s="659"/>
      <c r="AI7" s="659"/>
      <c r="AJ7" s="659"/>
      <c r="AK7" s="659"/>
      <c r="AL7" s="634">
        <v>0</v>
      </c>
      <c r="AM7" s="635"/>
      <c r="AN7" s="635"/>
      <c r="AO7" s="660"/>
      <c r="AP7" s="628" t="s">
        <v>237</v>
      </c>
      <c r="AQ7" s="629"/>
      <c r="AR7" s="629"/>
      <c r="AS7" s="629"/>
      <c r="AT7" s="629"/>
      <c r="AU7" s="629"/>
      <c r="AV7" s="629"/>
      <c r="AW7" s="629"/>
      <c r="AX7" s="629"/>
      <c r="AY7" s="629"/>
      <c r="AZ7" s="629"/>
      <c r="BA7" s="629"/>
      <c r="BB7" s="629"/>
      <c r="BC7" s="629"/>
      <c r="BD7" s="629"/>
      <c r="BE7" s="629"/>
      <c r="BF7" s="630"/>
      <c r="BG7" s="631">
        <v>327673294</v>
      </c>
      <c r="BH7" s="632"/>
      <c r="BI7" s="632"/>
      <c r="BJ7" s="632"/>
      <c r="BK7" s="632"/>
      <c r="BL7" s="632"/>
      <c r="BM7" s="632"/>
      <c r="BN7" s="633"/>
      <c r="BO7" s="658">
        <v>43.7</v>
      </c>
      <c r="BP7" s="658"/>
      <c r="BQ7" s="658"/>
      <c r="BR7" s="658"/>
      <c r="BS7" s="659">
        <v>21695733</v>
      </c>
      <c r="BT7" s="659"/>
      <c r="BU7" s="659"/>
      <c r="BV7" s="659"/>
      <c r="BW7" s="659"/>
      <c r="BX7" s="659"/>
      <c r="BY7" s="659"/>
      <c r="BZ7" s="659"/>
      <c r="CA7" s="659"/>
      <c r="CB7" s="717"/>
      <c r="CD7" s="673" t="s">
        <v>238</v>
      </c>
      <c r="CE7" s="670"/>
      <c r="CF7" s="670"/>
      <c r="CG7" s="670"/>
      <c r="CH7" s="670"/>
      <c r="CI7" s="670"/>
      <c r="CJ7" s="670"/>
      <c r="CK7" s="670"/>
      <c r="CL7" s="670"/>
      <c r="CM7" s="670"/>
      <c r="CN7" s="670"/>
      <c r="CO7" s="670"/>
      <c r="CP7" s="670"/>
      <c r="CQ7" s="671"/>
      <c r="CR7" s="631">
        <v>126509768</v>
      </c>
      <c r="CS7" s="632"/>
      <c r="CT7" s="632"/>
      <c r="CU7" s="632"/>
      <c r="CV7" s="632"/>
      <c r="CW7" s="632"/>
      <c r="CX7" s="632"/>
      <c r="CY7" s="633"/>
      <c r="CZ7" s="658">
        <v>6.4</v>
      </c>
      <c r="DA7" s="658"/>
      <c r="DB7" s="658"/>
      <c r="DC7" s="658"/>
      <c r="DD7" s="637">
        <v>6273428</v>
      </c>
      <c r="DE7" s="632"/>
      <c r="DF7" s="632"/>
      <c r="DG7" s="632"/>
      <c r="DH7" s="632"/>
      <c r="DI7" s="632"/>
      <c r="DJ7" s="632"/>
      <c r="DK7" s="632"/>
      <c r="DL7" s="632"/>
      <c r="DM7" s="632"/>
      <c r="DN7" s="632"/>
      <c r="DO7" s="632"/>
      <c r="DP7" s="633"/>
      <c r="DQ7" s="637">
        <v>109111635</v>
      </c>
      <c r="DR7" s="632"/>
      <c r="DS7" s="632"/>
      <c r="DT7" s="632"/>
      <c r="DU7" s="632"/>
      <c r="DV7" s="632"/>
      <c r="DW7" s="632"/>
      <c r="DX7" s="632"/>
      <c r="DY7" s="632"/>
      <c r="DZ7" s="632"/>
      <c r="EA7" s="632"/>
      <c r="EB7" s="632"/>
      <c r="EC7" s="672"/>
    </row>
    <row r="8" spans="2:143" ht="11.25" customHeight="1" x14ac:dyDescent="0.2">
      <c r="B8" s="628" t="s">
        <v>239</v>
      </c>
      <c r="C8" s="629"/>
      <c r="D8" s="629"/>
      <c r="E8" s="629"/>
      <c r="F8" s="629"/>
      <c r="G8" s="629"/>
      <c r="H8" s="629"/>
      <c r="I8" s="629"/>
      <c r="J8" s="629"/>
      <c r="K8" s="629"/>
      <c r="L8" s="629"/>
      <c r="M8" s="629"/>
      <c r="N8" s="629"/>
      <c r="O8" s="629"/>
      <c r="P8" s="629"/>
      <c r="Q8" s="630"/>
      <c r="R8" s="631">
        <v>3592122</v>
      </c>
      <c r="S8" s="632"/>
      <c r="T8" s="632"/>
      <c r="U8" s="632"/>
      <c r="V8" s="632"/>
      <c r="W8" s="632"/>
      <c r="X8" s="632"/>
      <c r="Y8" s="633"/>
      <c r="Z8" s="658">
        <v>0.2</v>
      </c>
      <c r="AA8" s="658"/>
      <c r="AB8" s="658"/>
      <c r="AC8" s="658"/>
      <c r="AD8" s="659">
        <v>3592122</v>
      </c>
      <c r="AE8" s="659"/>
      <c r="AF8" s="659"/>
      <c r="AG8" s="659"/>
      <c r="AH8" s="659"/>
      <c r="AI8" s="659"/>
      <c r="AJ8" s="659"/>
      <c r="AK8" s="659"/>
      <c r="AL8" s="634">
        <v>0.4</v>
      </c>
      <c r="AM8" s="635"/>
      <c r="AN8" s="635"/>
      <c r="AO8" s="660"/>
      <c r="AP8" s="628" t="s">
        <v>240</v>
      </c>
      <c r="AQ8" s="629"/>
      <c r="AR8" s="629"/>
      <c r="AS8" s="629"/>
      <c r="AT8" s="629"/>
      <c r="AU8" s="629"/>
      <c r="AV8" s="629"/>
      <c r="AW8" s="629"/>
      <c r="AX8" s="629"/>
      <c r="AY8" s="629"/>
      <c r="AZ8" s="629"/>
      <c r="BA8" s="629"/>
      <c r="BB8" s="629"/>
      <c r="BC8" s="629"/>
      <c r="BD8" s="629"/>
      <c r="BE8" s="629"/>
      <c r="BF8" s="630"/>
      <c r="BG8" s="631">
        <v>4659619</v>
      </c>
      <c r="BH8" s="632"/>
      <c r="BI8" s="632"/>
      <c r="BJ8" s="632"/>
      <c r="BK8" s="632"/>
      <c r="BL8" s="632"/>
      <c r="BM8" s="632"/>
      <c r="BN8" s="633"/>
      <c r="BO8" s="658">
        <v>0.6</v>
      </c>
      <c r="BP8" s="658"/>
      <c r="BQ8" s="658"/>
      <c r="BR8" s="658"/>
      <c r="BS8" s="659" t="s">
        <v>129</v>
      </c>
      <c r="BT8" s="659"/>
      <c r="BU8" s="659"/>
      <c r="BV8" s="659"/>
      <c r="BW8" s="659"/>
      <c r="BX8" s="659"/>
      <c r="BY8" s="659"/>
      <c r="BZ8" s="659"/>
      <c r="CA8" s="659"/>
      <c r="CB8" s="717"/>
      <c r="CD8" s="673" t="s">
        <v>241</v>
      </c>
      <c r="CE8" s="670"/>
      <c r="CF8" s="670"/>
      <c r="CG8" s="670"/>
      <c r="CH8" s="670"/>
      <c r="CI8" s="670"/>
      <c r="CJ8" s="670"/>
      <c r="CK8" s="670"/>
      <c r="CL8" s="670"/>
      <c r="CM8" s="670"/>
      <c r="CN8" s="670"/>
      <c r="CO8" s="670"/>
      <c r="CP8" s="670"/>
      <c r="CQ8" s="671"/>
      <c r="CR8" s="631">
        <v>855084247</v>
      </c>
      <c r="CS8" s="632"/>
      <c r="CT8" s="632"/>
      <c r="CU8" s="632"/>
      <c r="CV8" s="632"/>
      <c r="CW8" s="632"/>
      <c r="CX8" s="632"/>
      <c r="CY8" s="633"/>
      <c r="CZ8" s="658">
        <v>43.6</v>
      </c>
      <c r="DA8" s="658"/>
      <c r="DB8" s="658"/>
      <c r="DC8" s="658"/>
      <c r="DD8" s="637">
        <v>7392606</v>
      </c>
      <c r="DE8" s="632"/>
      <c r="DF8" s="632"/>
      <c r="DG8" s="632"/>
      <c r="DH8" s="632"/>
      <c r="DI8" s="632"/>
      <c r="DJ8" s="632"/>
      <c r="DK8" s="632"/>
      <c r="DL8" s="632"/>
      <c r="DM8" s="632"/>
      <c r="DN8" s="632"/>
      <c r="DO8" s="632"/>
      <c r="DP8" s="633"/>
      <c r="DQ8" s="637">
        <v>314476521</v>
      </c>
      <c r="DR8" s="632"/>
      <c r="DS8" s="632"/>
      <c r="DT8" s="632"/>
      <c r="DU8" s="632"/>
      <c r="DV8" s="632"/>
      <c r="DW8" s="632"/>
      <c r="DX8" s="632"/>
      <c r="DY8" s="632"/>
      <c r="DZ8" s="632"/>
      <c r="EA8" s="632"/>
      <c r="EB8" s="632"/>
      <c r="EC8" s="672"/>
    </row>
    <row r="9" spans="2:143" ht="11.25" customHeight="1" x14ac:dyDescent="0.2">
      <c r="B9" s="628" t="s">
        <v>242</v>
      </c>
      <c r="C9" s="629"/>
      <c r="D9" s="629"/>
      <c r="E9" s="629"/>
      <c r="F9" s="629"/>
      <c r="G9" s="629"/>
      <c r="H9" s="629"/>
      <c r="I9" s="629"/>
      <c r="J9" s="629"/>
      <c r="K9" s="629"/>
      <c r="L9" s="629"/>
      <c r="M9" s="629"/>
      <c r="N9" s="629"/>
      <c r="O9" s="629"/>
      <c r="P9" s="629"/>
      <c r="Q9" s="630"/>
      <c r="R9" s="631">
        <v>4050020</v>
      </c>
      <c r="S9" s="632"/>
      <c r="T9" s="632"/>
      <c r="U9" s="632"/>
      <c r="V9" s="632"/>
      <c r="W9" s="632"/>
      <c r="X9" s="632"/>
      <c r="Y9" s="633"/>
      <c r="Z9" s="658">
        <v>0.2</v>
      </c>
      <c r="AA9" s="658"/>
      <c r="AB9" s="658"/>
      <c r="AC9" s="658"/>
      <c r="AD9" s="659">
        <v>4050020</v>
      </c>
      <c r="AE9" s="659"/>
      <c r="AF9" s="659"/>
      <c r="AG9" s="659"/>
      <c r="AH9" s="659"/>
      <c r="AI9" s="659"/>
      <c r="AJ9" s="659"/>
      <c r="AK9" s="659"/>
      <c r="AL9" s="634">
        <v>0.4</v>
      </c>
      <c r="AM9" s="635"/>
      <c r="AN9" s="635"/>
      <c r="AO9" s="660"/>
      <c r="AP9" s="628" t="s">
        <v>243</v>
      </c>
      <c r="AQ9" s="629"/>
      <c r="AR9" s="629"/>
      <c r="AS9" s="629"/>
      <c r="AT9" s="629"/>
      <c r="AU9" s="629"/>
      <c r="AV9" s="629"/>
      <c r="AW9" s="629"/>
      <c r="AX9" s="629"/>
      <c r="AY9" s="629"/>
      <c r="AZ9" s="629"/>
      <c r="BA9" s="629"/>
      <c r="BB9" s="629"/>
      <c r="BC9" s="629"/>
      <c r="BD9" s="629"/>
      <c r="BE9" s="629"/>
      <c r="BF9" s="630"/>
      <c r="BG9" s="631">
        <v>214738509</v>
      </c>
      <c r="BH9" s="632"/>
      <c r="BI9" s="632"/>
      <c r="BJ9" s="632"/>
      <c r="BK9" s="632"/>
      <c r="BL9" s="632"/>
      <c r="BM9" s="632"/>
      <c r="BN9" s="633"/>
      <c r="BO9" s="658">
        <v>28.6</v>
      </c>
      <c r="BP9" s="658"/>
      <c r="BQ9" s="658"/>
      <c r="BR9" s="658"/>
      <c r="BS9" s="659" t="s">
        <v>138</v>
      </c>
      <c r="BT9" s="659"/>
      <c r="BU9" s="659"/>
      <c r="BV9" s="659"/>
      <c r="BW9" s="659"/>
      <c r="BX9" s="659"/>
      <c r="BY9" s="659"/>
      <c r="BZ9" s="659"/>
      <c r="CA9" s="659"/>
      <c r="CB9" s="717"/>
      <c r="CD9" s="673" t="s">
        <v>244</v>
      </c>
      <c r="CE9" s="670"/>
      <c r="CF9" s="670"/>
      <c r="CG9" s="670"/>
      <c r="CH9" s="670"/>
      <c r="CI9" s="670"/>
      <c r="CJ9" s="670"/>
      <c r="CK9" s="670"/>
      <c r="CL9" s="670"/>
      <c r="CM9" s="670"/>
      <c r="CN9" s="670"/>
      <c r="CO9" s="670"/>
      <c r="CP9" s="670"/>
      <c r="CQ9" s="671"/>
      <c r="CR9" s="631">
        <v>157702271</v>
      </c>
      <c r="CS9" s="632"/>
      <c r="CT9" s="632"/>
      <c r="CU9" s="632"/>
      <c r="CV9" s="632"/>
      <c r="CW9" s="632"/>
      <c r="CX9" s="632"/>
      <c r="CY9" s="633"/>
      <c r="CZ9" s="658">
        <v>8</v>
      </c>
      <c r="DA9" s="658"/>
      <c r="DB9" s="658"/>
      <c r="DC9" s="658"/>
      <c r="DD9" s="637">
        <v>4123109</v>
      </c>
      <c r="DE9" s="632"/>
      <c r="DF9" s="632"/>
      <c r="DG9" s="632"/>
      <c r="DH9" s="632"/>
      <c r="DI9" s="632"/>
      <c r="DJ9" s="632"/>
      <c r="DK9" s="632"/>
      <c r="DL9" s="632"/>
      <c r="DM9" s="632"/>
      <c r="DN9" s="632"/>
      <c r="DO9" s="632"/>
      <c r="DP9" s="633"/>
      <c r="DQ9" s="637">
        <v>91640519</v>
      </c>
      <c r="DR9" s="632"/>
      <c r="DS9" s="632"/>
      <c r="DT9" s="632"/>
      <c r="DU9" s="632"/>
      <c r="DV9" s="632"/>
      <c r="DW9" s="632"/>
      <c r="DX9" s="632"/>
      <c r="DY9" s="632"/>
      <c r="DZ9" s="632"/>
      <c r="EA9" s="632"/>
      <c r="EB9" s="632"/>
      <c r="EC9" s="672"/>
    </row>
    <row r="10" spans="2:143" ht="11.25" customHeight="1" x14ac:dyDescent="0.2">
      <c r="B10" s="628" t="s">
        <v>245</v>
      </c>
      <c r="C10" s="629"/>
      <c r="D10" s="629"/>
      <c r="E10" s="629"/>
      <c r="F10" s="629"/>
      <c r="G10" s="629"/>
      <c r="H10" s="629"/>
      <c r="I10" s="629"/>
      <c r="J10" s="629"/>
      <c r="K10" s="629"/>
      <c r="L10" s="629"/>
      <c r="M10" s="629"/>
      <c r="N10" s="629"/>
      <c r="O10" s="629"/>
      <c r="P10" s="629"/>
      <c r="Q10" s="630"/>
      <c r="R10" s="631">
        <v>457838</v>
      </c>
      <c r="S10" s="632"/>
      <c r="T10" s="632"/>
      <c r="U10" s="632"/>
      <c r="V10" s="632"/>
      <c r="W10" s="632"/>
      <c r="X10" s="632"/>
      <c r="Y10" s="633"/>
      <c r="Z10" s="658">
        <v>0</v>
      </c>
      <c r="AA10" s="658"/>
      <c r="AB10" s="658"/>
      <c r="AC10" s="658"/>
      <c r="AD10" s="659">
        <v>457838</v>
      </c>
      <c r="AE10" s="659"/>
      <c r="AF10" s="659"/>
      <c r="AG10" s="659"/>
      <c r="AH10" s="659"/>
      <c r="AI10" s="659"/>
      <c r="AJ10" s="659"/>
      <c r="AK10" s="659"/>
      <c r="AL10" s="634">
        <v>0.1</v>
      </c>
      <c r="AM10" s="635"/>
      <c r="AN10" s="635"/>
      <c r="AO10" s="660"/>
      <c r="AP10" s="628" t="s">
        <v>246</v>
      </c>
      <c r="AQ10" s="629"/>
      <c r="AR10" s="629"/>
      <c r="AS10" s="629"/>
      <c r="AT10" s="629"/>
      <c r="AU10" s="629"/>
      <c r="AV10" s="629"/>
      <c r="AW10" s="629"/>
      <c r="AX10" s="629"/>
      <c r="AY10" s="629"/>
      <c r="AZ10" s="629"/>
      <c r="BA10" s="629"/>
      <c r="BB10" s="629"/>
      <c r="BC10" s="629"/>
      <c r="BD10" s="629"/>
      <c r="BE10" s="629"/>
      <c r="BF10" s="630"/>
      <c r="BG10" s="631">
        <v>19676200</v>
      </c>
      <c r="BH10" s="632"/>
      <c r="BI10" s="632"/>
      <c r="BJ10" s="632"/>
      <c r="BK10" s="632"/>
      <c r="BL10" s="632"/>
      <c r="BM10" s="632"/>
      <c r="BN10" s="633"/>
      <c r="BO10" s="658">
        <v>2.6</v>
      </c>
      <c r="BP10" s="658"/>
      <c r="BQ10" s="658"/>
      <c r="BR10" s="658"/>
      <c r="BS10" s="659" t="s">
        <v>129</v>
      </c>
      <c r="BT10" s="659"/>
      <c r="BU10" s="659"/>
      <c r="BV10" s="659"/>
      <c r="BW10" s="659"/>
      <c r="BX10" s="659"/>
      <c r="BY10" s="659"/>
      <c r="BZ10" s="659"/>
      <c r="CA10" s="659"/>
      <c r="CB10" s="717"/>
      <c r="CD10" s="673" t="s">
        <v>247</v>
      </c>
      <c r="CE10" s="670"/>
      <c r="CF10" s="670"/>
      <c r="CG10" s="670"/>
      <c r="CH10" s="670"/>
      <c r="CI10" s="670"/>
      <c r="CJ10" s="670"/>
      <c r="CK10" s="670"/>
      <c r="CL10" s="670"/>
      <c r="CM10" s="670"/>
      <c r="CN10" s="670"/>
      <c r="CO10" s="670"/>
      <c r="CP10" s="670"/>
      <c r="CQ10" s="671"/>
      <c r="CR10" s="631">
        <v>201774</v>
      </c>
      <c r="CS10" s="632"/>
      <c r="CT10" s="632"/>
      <c r="CU10" s="632"/>
      <c r="CV10" s="632"/>
      <c r="CW10" s="632"/>
      <c r="CX10" s="632"/>
      <c r="CY10" s="633"/>
      <c r="CZ10" s="658">
        <v>0</v>
      </c>
      <c r="DA10" s="658"/>
      <c r="DB10" s="658"/>
      <c r="DC10" s="658"/>
      <c r="DD10" s="637" t="s">
        <v>235</v>
      </c>
      <c r="DE10" s="632"/>
      <c r="DF10" s="632"/>
      <c r="DG10" s="632"/>
      <c r="DH10" s="632"/>
      <c r="DI10" s="632"/>
      <c r="DJ10" s="632"/>
      <c r="DK10" s="632"/>
      <c r="DL10" s="632"/>
      <c r="DM10" s="632"/>
      <c r="DN10" s="632"/>
      <c r="DO10" s="632"/>
      <c r="DP10" s="633"/>
      <c r="DQ10" s="637">
        <v>169617</v>
      </c>
      <c r="DR10" s="632"/>
      <c r="DS10" s="632"/>
      <c r="DT10" s="632"/>
      <c r="DU10" s="632"/>
      <c r="DV10" s="632"/>
      <c r="DW10" s="632"/>
      <c r="DX10" s="632"/>
      <c r="DY10" s="632"/>
      <c r="DZ10" s="632"/>
      <c r="EA10" s="632"/>
      <c r="EB10" s="632"/>
      <c r="EC10" s="672"/>
    </row>
    <row r="11" spans="2:143" ht="11.25" customHeight="1" x14ac:dyDescent="0.2">
      <c r="B11" s="628" t="s">
        <v>248</v>
      </c>
      <c r="C11" s="629"/>
      <c r="D11" s="629"/>
      <c r="E11" s="629"/>
      <c r="F11" s="629"/>
      <c r="G11" s="629"/>
      <c r="H11" s="629"/>
      <c r="I11" s="629"/>
      <c r="J11" s="629"/>
      <c r="K11" s="629"/>
      <c r="L11" s="629"/>
      <c r="M11" s="629"/>
      <c r="N11" s="629"/>
      <c r="O11" s="629"/>
      <c r="P11" s="629"/>
      <c r="Q11" s="630"/>
      <c r="R11" s="631">
        <v>72542405</v>
      </c>
      <c r="S11" s="632"/>
      <c r="T11" s="632"/>
      <c r="U11" s="632"/>
      <c r="V11" s="632"/>
      <c r="W11" s="632"/>
      <c r="X11" s="632"/>
      <c r="Y11" s="633"/>
      <c r="Z11" s="634">
        <v>3.6</v>
      </c>
      <c r="AA11" s="635"/>
      <c r="AB11" s="635"/>
      <c r="AC11" s="636"/>
      <c r="AD11" s="637">
        <v>72542405</v>
      </c>
      <c r="AE11" s="632"/>
      <c r="AF11" s="632"/>
      <c r="AG11" s="632"/>
      <c r="AH11" s="632"/>
      <c r="AI11" s="632"/>
      <c r="AJ11" s="632"/>
      <c r="AK11" s="633"/>
      <c r="AL11" s="634">
        <v>8</v>
      </c>
      <c r="AM11" s="635"/>
      <c r="AN11" s="635"/>
      <c r="AO11" s="660"/>
      <c r="AP11" s="628" t="s">
        <v>249</v>
      </c>
      <c r="AQ11" s="629"/>
      <c r="AR11" s="629"/>
      <c r="AS11" s="629"/>
      <c r="AT11" s="629"/>
      <c r="AU11" s="629"/>
      <c r="AV11" s="629"/>
      <c r="AW11" s="629"/>
      <c r="AX11" s="629"/>
      <c r="AY11" s="629"/>
      <c r="AZ11" s="629"/>
      <c r="BA11" s="629"/>
      <c r="BB11" s="629"/>
      <c r="BC11" s="629"/>
      <c r="BD11" s="629"/>
      <c r="BE11" s="629"/>
      <c r="BF11" s="630"/>
      <c r="BG11" s="631">
        <v>88598966</v>
      </c>
      <c r="BH11" s="632"/>
      <c r="BI11" s="632"/>
      <c r="BJ11" s="632"/>
      <c r="BK11" s="632"/>
      <c r="BL11" s="632"/>
      <c r="BM11" s="632"/>
      <c r="BN11" s="633"/>
      <c r="BO11" s="658">
        <v>11.8</v>
      </c>
      <c r="BP11" s="658"/>
      <c r="BQ11" s="658"/>
      <c r="BR11" s="658"/>
      <c r="BS11" s="659">
        <v>21695733</v>
      </c>
      <c r="BT11" s="659"/>
      <c r="BU11" s="659"/>
      <c r="BV11" s="659"/>
      <c r="BW11" s="659"/>
      <c r="BX11" s="659"/>
      <c r="BY11" s="659"/>
      <c r="BZ11" s="659"/>
      <c r="CA11" s="659"/>
      <c r="CB11" s="717"/>
      <c r="CD11" s="673" t="s">
        <v>250</v>
      </c>
      <c r="CE11" s="670"/>
      <c r="CF11" s="670"/>
      <c r="CG11" s="670"/>
      <c r="CH11" s="670"/>
      <c r="CI11" s="670"/>
      <c r="CJ11" s="670"/>
      <c r="CK11" s="670"/>
      <c r="CL11" s="670"/>
      <c r="CM11" s="670"/>
      <c r="CN11" s="670"/>
      <c r="CO11" s="670"/>
      <c r="CP11" s="670"/>
      <c r="CQ11" s="671"/>
      <c r="CR11" s="631">
        <v>97059</v>
      </c>
      <c r="CS11" s="632"/>
      <c r="CT11" s="632"/>
      <c r="CU11" s="632"/>
      <c r="CV11" s="632"/>
      <c r="CW11" s="632"/>
      <c r="CX11" s="632"/>
      <c r="CY11" s="633"/>
      <c r="CZ11" s="658">
        <v>0</v>
      </c>
      <c r="DA11" s="658"/>
      <c r="DB11" s="658"/>
      <c r="DC11" s="658"/>
      <c r="DD11" s="637" t="s">
        <v>235</v>
      </c>
      <c r="DE11" s="632"/>
      <c r="DF11" s="632"/>
      <c r="DG11" s="632"/>
      <c r="DH11" s="632"/>
      <c r="DI11" s="632"/>
      <c r="DJ11" s="632"/>
      <c r="DK11" s="632"/>
      <c r="DL11" s="632"/>
      <c r="DM11" s="632"/>
      <c r="DN11" s="632"/>
      <c r="DO11" s="632"/>
      <c r="DP11" s="633"/>
      <c r="DQ11" s="637">
        <v>19438</v>
      </c>
      <c r="DR11" s="632"/>
      <c r="DS11" s="632"/>
      <c r="DT11" s="632"/>
      <c r="DU11" s="632"/>
      <c r="DV11" s="632"/>
      <c r="DW11" s="632"/>
      <c r="DX11" s="632"/>
      <c r="DY11" s="632"/>
      <c r="DZ11" s="632"/>
      <c r="EA11" s="632"/>
      <c r="EB11" s="632"/>
      <c r="EC11" s="672"/>
    </row>
    <row r="12" spans="2:143" ht="11.25" customHeight="1" x14ac:dyDescent="0.2">
      <c r="B12" s="628" t="s">
        <v>251</v>
      </c>
      <c r="C12" s="629"/>
      <c r="D12" s="629"/>
      <c r="E12" s="629"/>
      <c r="F12" s="629"/>
      <c r="G12" s="629"/>
      <c r="H12" s="629"/>
      <c r="I12" s="629"/>
      <c r="J12" s="629"/>
      <c r="K12" s="629"/>
      <c r="L12" s="629"/>
      <c r="M12" s="629"/>
      <c r="N12" s="629"/>
      <c r="O12" s="629"/>
      <c r="P12" s="629"/>
      <c r="Q12" s="630"/>
      <c r="R12" s="631" t="s">
        <v>138</v>
      </c>
      <c r="S12" s="632"/>
      <c r="T12" s="632"/>
      <c r="U12" s="632"/>
      <c r="V12" s="632"/>
      <c r="W12" s="632"/>
      <c r="X12" s="632"/>
      <c r="Y12" s="633"/>
      <c r="Z12" s="658" t="s">
        <v>138</v>
      </c>
      <c r="AA12" s="658"/>
      <c r="AB12" s="658"/>
      <c r="AC12" s="658"/>
      <c r="AD12" s="659" t="s">
        <v>129</v>
      </c>
      <c r="AE12" s="659"/>
      <c r="AF12" s="659"/>
      <c r="AG12" s="659"/>
      <c r="AH12" s="659"/>
      <c r="AI12" s="659"/>
      <c r="AJ12" s="659"/>
      <c r="AK12" s="659"/>
      <c r="AL12" s="634" t="s">
        <v>235</v>
      </c>
      <c r="AM12" s="635"/>
      <c r="AN12" s="635"/>
      <c r="AO12" s="660"/>
      <c r="AP12" s="628" t="s">
        <v>252</v>
      </c>
      <c r="AQ12" s="629"/>
      <c r="AR12" s="629"/>
      <c r="AS12" s="629"/>
      <c r="AT12" s="629"/>
      <c r="AU12" s="629"/>
      <c r="AV12" s="629"/>
      <c r="AW12" s="629"/>
      <c r="AX12" s="629"/>
      <c r="AY12" s="629"/>
      <c r="AZ12" s="629"/>
      <c r="BA12" s="629"/>
      <c r="BB12" s="629"/>
      <c r="BC12" s="629"/>
      <c r="BD12" s="629"/>
      <c r="BE12" s="629"/>
      <c r="BF12" s="630"/>
      <c r="BG12" s="631">
        <v>302707473</v>
      </c>
      <c r="BH12" s="632"/>
      <c r="BI12" s="632"/>
      <c r="BJ12" s="632"/>
      <c r="BK12" s="632"/>
      <c r="BL12" s="632"/>
      <c r="BM12" s="632"/>
      <c r="BN12" s="633"/>
      <c r="BO12" s="658">
        <v>40.4</v>
      </c>
      <c r="BP12" s="658"/>
      <c r="BQ12" s="658"/>
      <c r="BR12" s="658"/>
      <c r="BS12" s="659" t="s">
        <v>129</v>
      </c>
      <c r="BT12" s="659"/>
      <c r="BU12" s="659"/>
      <c r="BV12" s="659"/>
      <c r="BW12" s="659"/>
      <c r="BX12" s="659"/>
      <c r="BY12" s="659"/>
      <c r="BZ12" s="659"/>
      <c r="CA12" s="659"/>
      <c r="CB12" s="717"/>
      <c r="CD12" s="673" t="s">
        <v>253</v>
      </c>
      <c r="CE12" s="670"/>
      <c r="CF12" s="670"/>
      <c r="CG12" s="670"/>
      <c r="CH12" s="670"/>
      <c r="CI12" s="670"/>
      <c r="CJ12" s="670"/>
      <c r="CK12" s="670"/>
      <c r="CL12" s="670"/>
      <c r="CM12" s="670"/>
      <c r="CN12" s="670"/>
      <c r="CO12" s="670"/>
      <c r="CP12" s="670"/>
      <c r="CQ12" s="671"/>
      <c r="CR12" s="631">
        <v>55739939</v>
      </c>
      <c r="CS12" s="632"/>
      <c r="CT12" s="632"/>
      <c r="CU12" s="632"/>
      <c r="CV12" s="632"/>
      <c r="CW12" s="632"/>
      <c r="CX12" s="632"/>
      <c r="CY12" s="633"/>
      <c r="CZ12" s="658">
        <v>2.8</v>
      </c>
      <c r="DA12" s="658"/>
      <c r="DB12" s="658"/>
      <c r="DC12" s="658"/>
      <c r="DD12" s="637">
        <v>741758</v>
      </c>
      <c r="DE12" s="632"/>
      <c r="DF12" s="632"/>
      <c r="DG12" s="632"/>
      <c r="DH12" s="632"/>
      <c r="DI12" s="632"/>
      <c r="DJ12" s="632"/>
      <c r="DK12" s="632"/>
      <c r="DL12" s="632"/>
      <c r="DM12" s="632"/>
      <c r="DN12" s="632"/>
      <c r="DO12" s="632"/>
      <c r="DP12" s="633"/>
      <c r="DQ12" s="637">
        <v>32487658</v>
      </c>
      <c r="DR12" s="632"/>
      <c r="DS12" s="632"/>
      <c r="DT12" s="632"/>
      <c r="DU12" s="632"/>
      <c r="DV12" s="632"/>
      <c r="DW12" s="632"/>
      <c r="DX12" s="632"/>
      <c r="DY12" s="632"/>
      <c r="DZ12" s="632"/>
      <c r="EA12" s="632"/>
      <c r="EB12" s="632"/>
      <c r="EC12" s="672"/>
    </row>
    <row r="13" spans="2:143" ht="11.25" customHeight="1" x14ac:dyDescent="0.2">
      <c r="B13" s="628" t="s">
        <v>254</v>
      </c>
      <c r="C13" s="629"/>
      <c r="D13" s="629"/>
      <c r="E13" s="629"/>
      <c r="F13" s="629"/>
      <c r="G13" s="629"/>
      <c r="H13" s="629"/>
      <c r="I13" s="629"/>
      <c r="J13" s="629"/>
      <c r="K13" s="629"/>
      <c r="L13" s="629"/>
      <c r="M13" s="629"/>
      <c r="N13" s="629"/>
      <c r="O13" s="629"/>
      <c r="P13" s="629"/>
      <c r="Q13" s="630"/>
      <c r="R13" s="631" t="s">
        <v>235</v>
      </c>
      <c r="S13" s="632"/>
      <c r="T13" s="632"/>
      <c r="U13" s="632"/>
      <c r="V13" s="632"/>
      <c r="W13" s="632"/>
      <c r="X13" s="632"/>
      <c r="Y13" s="633"/>
      <c r="Z13" s="658" t="s">
        <v>129</v>
      </c>
      <c r="AA13" s="658"/>
      <c r="AB13" s="658"/>
      <c r="AC13" s="658"/>
      <c r="AD13" s="659" t="s">
        <v>129</v>
      </c>
      <c r="AE13" s="659"/>
      <c r="AF13" s="659"/>
      <c r="AG13" s="659"/>
      <c r="AH13" s="659"/>
      <c r="AI13" s="659"/>
      <c r="AJ13" s="659"/>
      <c r="AK13" s="659"/>
      <c r="AL13" s="634" t="s">
        <v>129</v>
      </c>
      <c r="AM13" s="635"/>
      <c r="AN13" s="635"/>
      <c r="AO13" s="660"/>
      <c r="AP13" s="628" t="s">
        <v>255</v>
      </c>
      <c r="AQ13" s="629"/>
      <c r="AR13" s="629"/>
      <c r="AS13" s="629"/>
      <c r="AT13" s="629"/>
      <c r="AU13" s="629"/>
      <c r="AV13" s="629"/>
      <c r="AW13" s="629"/>
      <c r="AX13" s="629"/>
      <c r="AY13" s="629"/>
      <c r="AZ13" s="629"/>
      <c r="BA13" s="629"/>
      <c r="BB13" s="629"/>
      <c r="BC13" s="629"/>
      <c r="BD13" s="629"/>
      <c r="BE13" s="629"/>
      <c r="BF13" s="630"/>
      <c r="BG13" s="631">
        <v>302447914</v>
      </c>
      <c r="BH13" s="632"/>
      <c r="BI13" s="632"/>
      <c r="BJ13" s="632"/>
      <c r="BK13" s="632"/>
      <c r="BL13" s="632"/>
      <c r="BM13" s="632"/>
      <c r="BN13" s="633"/>
      <c r="BO13" s="658">
        <v>40.299999999999997</v>
      </c>
      <c r="BP13" s="658"/>
      <c r="BQ13" s="658"/>
      <c r="BR13" s="658"/>
      <c r="BS13" s="659" t="s">
        <v>129</v>
      </c>
      <c r="BT13" s="659"/>
      <c r="BU13" s="659"/>
      <c r="BV13" s="659"/>
      <c r="BW13" s="659"/>
      <c r="BX13" s="659"/>
      <c r="BY13" s="659"/>
      <c r="BZ13" s="659"/>
      <c r="CA13" s="659"/>
      <c r="CB13" s="717"/>
      <c r="CD13" s="673" t="s">
        <v>256</v>
      </c>
      <c r="CE13" s="670"/>
      <c r="CF13" s="670"/>
      <c r="CG13" s="670"/>
      <c r="CH13" s="670"/>
      <c r="CI13" s="670"/>
      <c r="CJ13" s="670"/>
      <c r="CK13" s="670"/>
      <c r="CL13" s="670"/>
      <c r="CM13" s="670"/>
      <c r="CN13" s="670"/>
      <c r="CO13" s="670"/>
      <c r="CP13" s="670"/>
      <c r="CQ13" s="671"/>
      <c r="CR13" s="631">
        <v>225830559</v>
      </c>
      <c r="CS13" s="632"/>
      <c r="CT13" s="632"/>
      <c r="CU13" s="632"/>
      <c r="CV13" s="632"/>
      <c r="CW13" s="632"/>
      <c r="CX13" s="632"/>
      <c r="CY13" s="633"/>
      <c r="CZ13" s="658">
        <v>11.5</v>
      </c>
      <c r="DA13" s="658"/>
      <c r="DB13" s="658"/>
      <c r="DC13" s="658"/>
      <c r="DD13" s="637">
        <v>139982051</v>
      </c>
      <c r="DE13" s="632"/>
      <c r="DF13" s="632"/>
      <c r="DG13" s="632"/>
      <c r="DH13" s="632"/>
      <c r="DI13" s="632"/>
      <c r="DJ13" s="632"/>
      <c r="DK13" s="632"/>
      <c r="DL13" s="632"/>
      <c r="DM13" s="632"/>
      <c r="DN13" s="632"/>
      <c r="DO13" s="632"/>
      <c r="DP13" s="633"/>
      <c r="DQ13" s="637">
        <v>78756795</v>
      </c>
      <c r="DR13" s="632"/>
      <c r="DS13" s="632"/>
      <c r="DT13" s="632"/>
      <c r="DU13" s="632"/>
      <c r="DV13" s="632"/>
      <c r="DW13" s="632"/>
      <c r="DX13" s="632"/>
      <c r="DY13" s="632"/>
      <c r="DZ13" s="632"/>
      <c r="EA13" s="632"/>
      <c r="EB13" s="632"/>
      <c r="EC13" s="672"/>
    </row>
    <row r="14" spans="2:143" ht="11.25" customHeight="1" x14ac:dyDescent="0.2">
      <c r="B14" s="628" t="s">
        <v>257</v>
      </c>
      <c r="C14" s="629"/>
      <c r="D14" s="629"/>
      <c r="E14" s="629"/>
      <c r="F14" s="629"/>
      <c r="G14" s="629"/>
      <c r="H14" s="629"/>
      <c r="I14" s="629"/>
      <c r="J14" s="629"/>
      <c r="K14" s="629"/>
      <c r="L14" s="629"/>
      <c r="M14" s="629"/>
      <c r="N14" s="629"/>
      <c r="O14" s="629"/>
      <c r="P14" s="629"/>
      <c r="Q14" s="630"/>
      <c r="R14" s="631" t="s">
        <v>129</v>
      </c>
      <c r="S14" s="632"/>
      <c r="T14" s="632"/>
      <c r="U14" s="632"/>
      <c r="V14" s="632"/>
      <c r="W14" s="632"/>
      <c r="X14" s="632"/>
      <c r="Y14" s="633"/>
      <c r="Z14" s="658" t="s">
        <v>235</v>
      </c>
      <c r="AA14" s="658"/>
      <c r="AB14" s="658"/>
      <c r="AC14" s="658"/>
      <c r="AD14" s="659" t="s">
        <v>129</v>
      </c>
      <c r="AE14" s="659"/>
      <c r="AF14" s="659"/>
      <c r="AG14" s="659"/>
      <c r="AH14" s="659"/>
      <c r="AI14" s="659"/>
      <c r="AJ14" s="659"/>
      <c r="AK14" s="659"/>
      <c r="AL14" s="634" t="s">
        <v>129</v>
      </c>
      <c r="AM14" s="635"/>
      <c r="AN14" s="635"/>
      <c r="AO14" s="660"/>
      <c r="AP14" s="628" t="s">
        <v>258</v>
      </c>
      <c r="AQ14" s="629"/>
      <c r="AR14" s="629"/>
      <c r="AS14" s="629"/>
      <c r="AT14" s="629"/>
      <c r="AU14" s="629"/>
      <c r="AV14" s="629"/>
      <c r="AW14" s="629"/>
      <c r="AX14" s="629"/>
      <c r="AY14" s="629"/>
      <c r="AZ14" s="629"/>
      <c r="BA14" s="629"/>
      <c r="BB14" s="629"/>
      <c r="BC14" s="629"/>
      <c r="BD14" s="629"/>
      <c r="BE14" s="629"/>
      <c r="BF14" s="630"/>
      <c r="BG14" s="631">
        <v>2049949</v>
      </c>
      <c r="BH14" s="632"/>
      <c r="BI14" s="632"/>
      <c r="BJ14" s="632"/>
      <c r="BK14" s="632"/>
      <c r="BL14" s="632"/>
      <c r="BM14" s="632"/>
      <c r="BN14" s="633"/>
      <c r="BO14" s="658">
        <v>0.3</v>
      </c>
      <c r="BP14" s="658"/>
      <c r="BQ14" s="658"/>
      <c r="BR14" s="658"/>
      <c r="BS14" s="659" t="s">
        <v>129</v>
      </c>
      <c r="BT14" s="659"/>
      <c r="BU14" s="659"/>
      <c r="BV14" s="659"/>
      <c r="BW14" s="659"/>
      <c r="BX14" s="659"/>
      <c r="BY14" s="659"/>
      <c r="BZ14" s="659"/>
      <c r="CA14" s="659"/>
      <c r="CB14" s="717"/>
      <c r="CD14" s="673" t="s">
        <v>259</v>
      </c>
      <c r="CE14" s="670"/>
      <c r="CF14" s="670"/>
      <c r="CG14" s="670"/>
      <c r="CH14" s="670"/>
      <c r="CI14" s="670"/>
      <c r="CJ14" s="670"/>
      <c r="CK14" s="670"/>
      <c r="CL14" s="670"/>
      <c r="CM14" s="670"/>
      <c r="CN14" s="670"/>
      <c r="CO14" s="670"/>
      <c r="CP14" s="670"/>
      <c r="CQ14" s="671"/>
      <c r="CR14" s="631">
        <v>41017997</v>
      </c>
      <c r="CS14" s="632"/>
      <c r="CT14" s="632"/>
      <c r="CU14" s="632"/>
      <c r="CV14" s="632"/>
      <c r="CW14" s="632"/>
      <c r="CX14" s="632"/>
      <c r="CY14" s="633"/>
      <c r="CZ14" s="658">
        <v>2.1</v>
      </c>
      <c r="DA14" s="658"/>
      <c r="DB14" s="658"/>
      <c r="DC14" s="658"/>
      <c r="DD14" s="637">
        <v>5851674</v>
      </c>
      <c r="DE14" s="632"/>
      <c r="DF14" s="632"/>
      <c r="DG14" s="632"/>
      <c r="DH14" s="632"/>
      <c r="DI14" s="632"/>
      <c r="DJ14" s="632"/>
      <c r="DK14" s="632"/>
      <c r="DL14" s="632"/>
      <c r="DM14" s="632"/>
      <c r="DN14" s="632"/>
      <c r="DO14" s="632"/>
      <c r="DP14" s="633"/>
      <c r="DQ14" s="637">
        <v>36093976</v>
      </c>
      <c r="DR14" s="632"/>
      <c r="DS14" s="632"/>
      <c r="DT14" s="632"/>
      <c r="DU14" s="632"/>
      <c r="DV14" s="632"/>
      <c r="DW14" s="632"/>
      <c r="DX14" s="632"/>
      <c r="DY14" s="632"/>
      <c r="DZ14" s="632"/>
      <c r="EA14" s="632"/>
      <c r="EB14" s="632"/>
      <c r="EC14" s="672"/>
    </row>
    <row r="15" spans="2:143" ht="11.25" customHeight="1" x14ac:dyDescent="0.2">
      <c r="B15" s="628" t="s">
        <v>260</v>
      </c>
      <c r="C15" s="629"/>
      <c r="D15" s="629"/>
      <c r="E15" s="629"/>
      <c r="F15" s="629"/>
      <c r="G15" s="629"/>
      <c r="H15" s="629"/>
      <c r="I15" s="629"/>
      <c r="J15" s="629"/>
      <c r="K15" s="629"/>
      <c r="L15" s="629"/>
      <c r="M15" s="629"/>
      <c r="N15" s="629"/>
      <c r="O15" s="629"/>
      <c r="P15" s="629"/>
      <c r="Q15" s="630"/>
      <c r="R15" s="631">
        <v>11261362</v>
      </c>
      <c r="S15" s="632"/>
      <c r="T15" s="632"/>
      <c r="U15" s="632"/>
      <c r="V15" s="632"/>
      <c r="W15" s="632"/>
      <c r="X15" s="632"/>
      <c r="Y15" s="633"/>
      <c r="Z15" s="658">
        <v>0.6</v>
      </c>
      <c r="AA15" s="658"/>
      <c r="AB15" s="658"/>
      <c r="AC15" s="658"/>
      <c r="AD15" s="659">
        <v>11261362</v>
      </c>
      <c r="AE15" s="659"/>
      <c r="AF15" s="659"/>
      <c r="AG15" s="659"/>
      <c r="AH15" s="659"/>
      <c r="AI15" s="659"/>
      <c r="AJ15" s="659"/>
      <c r="AK15" s="659"/>
      <c r="AL15" s="634">
        <v>1.2</v>
      </c>
      <c r="AM15" s="635"/>
      <c r="AN15" s="635"/>
      <c r="AO15" s="660"/>
      <c r="AP15" s="628" t="s">
        <v>261</v>
      </c>
      <c r="AQ15" s="629"/>
      <c r="AR15" s="629"/>
      <c r="AS15" s="629"/>
      <c r="AT15" s="629"/>
      <c r="AU15" s="629"/>
      <c r="AV15" s="629"/>
      <c r="AW15" s="629"/>
      <c r="AX15" s="629"/>
      <c r="AY15" s="629"/>
      <c r="AZ15" s="629"/>
      <c r="BA15" s="629"/>
      <c r="BB15" s="629"/>
      <c r="BC15" s="629"/>
      <c r="BD15" s="629"/>
      <c r="BE15" s="629"/>
      <c r="BF15" s="630"/>
      <c r="BG15" s="631">
        <v>27758051</v>
      </c>
      <c r="BH15" s="632"/>
      <c r="BI15" s="632"/>
      <c r="BJ15" s="632"/>
      <c r="BK15" s="632"/>
      <c r="BL15" s="632"/>
      <c r="BM15" s="632"/>
      <c r="BN15" s="633"/>
      <c r="BO15" s="658">
        <v>3.7</v>
      </c>
      <c r="BP15" s="658"/>
      <c r="BQ15" s="658"/>
      <c r="BR15" s="658"/>
      <c r="BS15" s="659" t="s">
        <v>129</v>
      </c>
      <c r="BT15" s="659"/>
      <c r="BU15" s="659"/>
      <c r="BV15" s="659"/>
      <c r="BW15" s="659"/>
      <c r="BX15" s="659"/>
      <c r="BY15" s="659"/>
      <c r="BZ15" s="659"/>
      <c r="CA15" s="659"/>
      <c r="CB15" s="717"/>
      <c r="CD15" s="673" t="s">
        <v>262</v>
      </c>
      <c r="CE15" s="670"/>
      <c r="CF15" s="670"/>
      <c r="CG15" s="670"/>
      <c r="CH15" s="670"/>
      <c r="CI15" s="670"/>
      <c r="CJ15" s="670"/>
      <c r="CK15" s="670"/>
      <c r="CL15" s="670"/>
      <c r="CM15" s="670"/>
      <c r="CN15" s="670"/>
      <c r="CO15" s="670"/>
      <c r="CP15" s="670"/>
      <c r="CQ15" s="671"/>
      <c r="CR15" s="631">
        <v>288518277</v>
      </c>
      <c r="CS15" s="632"/>
      <c r="CT15" s="632"/>
      <c r="CU15" s="632"/>
      <c r="CV15" s="632"/>
      <c r="CW15" s="632"/>
      <c r="CX15" s="632"/>
      <c r="CY15" s="633"/>
      <c r="CZ15" s="658">
        <v>14.7</v>
      </c>
      <c r="DA15" s="658"/>
      <c r="DB15" s="658"/>
      <c r="DC15" s="658"/>
      <c r="DD15" s="637">
        <v>48972846</v>
      </c>
      <c r="DE15" s="632"/>
      <c r="DF15" s="632"/>
      <c r="DG15" s="632"/>
      <c r="DH15" s="632"/>
      <c r="DI15" s="632"/>
      <c r="DJ15" s="632"/>
      <c r="DK15" s="632"/>
      <c r="DL15" s="632"/>
      <c r="DM15" s="632"/>
      <c r="DN15" s="632"/>
      <c r="DO15" s="632"/>
      <c r="DP15" s="633"/>
      <c r="DQ15" s="637">
        <v>220052331</v>
      </c>
      <c r="DR15" s="632"/>
      <c r="DS15" s="632"/>
      <c r="DT15" s="632"/>
      <c r="DU15" s="632"/>
      <c r="DV15" s="632"/>
      <c r="DW15" s="632"/>
      <c r="DX15" s="632"/>
      <c r="DY15" s="632"/>
      <c r="DZ15" s="632"/>
      <c r="EA15" s="632"/>
      <c r="EB15" s="632"/>
      <c r="EC15" s="672"/>
    </row>
    <row r="16" spans="2:143" ht="11.25" customHeight="1" x14ac:dyDescent="0.2">
      <c r="B16" s="628" t="s">
        <v>263</v>
      </c>
      <c r="C16" s="629"/>
      <c r="D16" s="629"/>
      <c r="E16" s="629"/>
      <c r="F16" s="629"/>
      <c r="G16" s="629"/>
      <c r="H16" s="629"/>
      <c r="I16" s="629"/>
      <c r="J16" s="629"/>
      <c r="K16" s="629"/>
      <c r="L16" s="629"/>
      <c r="M16" s="629"/>
      <c r="N16" s="629"/>
      <c r="O16" s="629"/>
      <c r="P16" s="629"/>
      <c r="Q16" s="630"/>
      <c r="R16" s="631">
        <v>1504835</v>
      </c>
      <c r="S16" s="632"/>
      <c r="T16" s="632"/>
      <c r="U16" s="632"/>
      <c r="V16" s="632"/>
      <c r="W16" s="632"/>
      <c r="X16" s="632"/>
      <c r="Y16" s="633"/>
      <c r="Z16" s="658">
        <v>0.1</v>
      </c>
      <c r="AA16" s="658"/>
      <c r="AB16" s="658"/>
      <c r="AC16" s="658"/>
      <c r="AD16" s="659">
        <v>1504835</v>
      </c>
      <c r="AE16" s="659"/>
      <c r="AF16" s="659"/>
      <c r="AG16" s="659"/>
      <c r="AH16" s="659"/>
      <c r="AI16" s="659"/>
      <c r="AJ16" s="659"/>
      <c r="AK16" s="659"/>
      <c r="AL16" s="634">
        <v>0.2</v>
      </c>
      <c r="AM16" s="635"/>
      <c r="AN16" s="635"/>
      <c r="AO16" s="660"/>
      <c r="AP16" s="628" t="s">
        <v>264</v>
      </c>
      <c r="AQ16" s="629"/>
      <c r="AR16" s="629"/>
      <c r="AS16" s="629"/>
      <c r="AT16" s="629"/>
      <c r="AU16" s="629"/>
      <c r="AV16" s="629"/>
      <c r="AW16" s="629"/>
      <c r="AX16" s="629"/>
      <c r="AY16" s="629"/>
      <c r="AZ16" s="629"/>
      <c r="BA16" s="629"/>
      <c r="BB16" s="629"/>
      <c r="BC16" s="629"/>
      <c r="BD16" s="629"/>
      <c r="BE16" s="629"/>
      <c r="BF16" s="630"/>
      <c r="BG16" s="631" t="s">
        <v>129</v>
      </c>
      <c r="BH16" s="632"/>
      <c r="BI16" s="632"/>
      <c r="BJ16" s="632"/>
      <c r="BK16" s="632"/>
      <c r="BL16" s="632"/>
      <c r="BM16" s="632"/>
      <c r="BN16" s="633"/>
      <c r="BO16" s="658" t="s">
        <v>129</v>
      </c>
      <c r="BP16" s="658"/>
      <c r="BQ16" s="658"/>
      <c r="BR16" s="658"/>
      <c r="BS16" s="659" t="s">
        <v>129</v>
      </c>
      <c r="BT16" s="659"/>
      <c r="BU16" s="659"/>
      <c r="BV16" s="659"/>
      <c r="BW16" s="659"/>
      <c r="BX16" s="659"/>
      <c r="BY16" s="659"/>
      <c r="BZ16" s="659"/>
      <c r="CA16" s="659"/>
      <c r="CB16" s="717"/>
      <c r="CD16" s="673" t="s">
        <v>265</v>
      </c>
      <c r="CE16" s="670"/>
      <c r="CF16" s="670"/>
      <c r="CG16" s="670"/>
      <c r="CH16" s="670"/>
      <c r="CI16" s="670"/>
      <c r="CJ16" s="670"/>
      <c r="CK16" s="670"/>
      <c r="CL16" s="670"/>
      <c r="CM16" s="670"/>
      <c r="CN16" s="670"/>
      <c r="CO16" s="670"/>
      <c r="CP16" s="670"/>
      <c r="CQ16" s="671"/>
      <c r="CR16" s="631">
        <v>52410</v>
      </c>
      <c r="CS16" s="632"/>
      <c r="CT16" s="632"/>
      <c r="CU16" s="632"/>
      <c r="CV16" s="632"/>
      <c r="CW16" s="632"/>
      <c r="CX16" s="632"/>
      <c r="CY16" s="633"/>
      <c r="CZ16" s="658">
        <v>0</v>
      </c>
      <c r="DA16" s="658"/>
      <c r="DB16" s="658"/>
      <c r="DC16" s="658"/>
      <c r="DD16" s="637" t="s">
        <v>235</v>
      </c>
      <c r="DE16" s="632"/>
      <c r="DF16" s="632"/>
      <c r="DG16" s="632"/>
      <c r="DH16" s="632"/>
      <c r="DI16" s="632"/>
      <c r="DJ16" s="632"/>
      <c r="DK16" s="632"/>
      <c r="DL16" s="632"/>
      <c r="DM16" s="632"/>
      <c r="DN16" s="632"/>
      <c r="DO16" s="632"/>
      <c r="DP16" s="633"/>
      <c r="DQ16" s="637">
        <v>410</v>
      </c>
      <c r="DR16" s="632"/>
      <c r="DS16" s="632"/>
      <c r="DT16" s="632"/>
      <c r="DU16" s="632"/>
      <c r="DV16" s="632"/>
      <c r="DW16" s="632"/>
      <c r="DX16" s="632"/>
      <c r="DY16" s="632"/>
      <c r="DZ16" s="632"/>
      <c r="EA16" s="632"/>
      <c r="EB16" s="632"/>
      <c r="EC16" s="672"/>
    </row>
    <row r="17" spans="2:133" ht="11.25" customHeight="1" x14ac:dyDescent="0.2">
      <c r="B17" s="628" t="s">
        <v>266</v>
      </c>
      <c r="C17" s="629"/>
      <c r="D17" s="629"/>
      <c r="E17" s="629"/>
      <c r="F17" s="629"/>
      <c r="G17" s="629"/>
      <c r="H17" s="629"/>
      <c r="I17" s="629"/>
      <c r="J17" s="629"/>
      <c r="K17" s="629"/>
      <c r="L17" s="629"/>
      <c r="M17" s="629"/>
      <c r="N17" s="629"/>
      <c r="O17" s="629"/>
      <c r="P17" s="629"/>
      <c r="Q17" s="630"/>
      <c r="R17" s="631">
        <v>17772772</v>
      </c>
      <c r="S17" s="632"/>
      <c r="T17" s="632"/>
      <c r="U17" s="632"/>
      <c r="V17" s="632"/>
      <c r="W17" s="632"/>
      <c r="X17" s="632"/>
      <c r="Y17" s="633"/>
      <c r="Z17" s="658">
        <v>0.9</v>
      </c>
      <c r="AA17" s="658"/>
      <c r="AB17" s="658"/>
      <c r="AC17" s="658"/>
      <c r="AD17" s="659">
        <v>17772772</v>
      </c>
      <c r="AE17" s="659"/>
      <c r="AF17" s="659"/>
      <c r="AG17" s="659"/>
      <c r="AH17" s="659"/>
      <c r="AI17" s="659"/>
      <c r="AJ17" s="659"/>
      <c r="AK17" s="659"/>
      <c r="AL17" s="634">
        <v>2</v>
      </c>
      <c r="AM17" s="635"/>
      <c r="AN17" s="635"/>
      <c r="AO17" s="660"/>
      <c r="AP17" s="628" t="s">
        <v>267</v>
      </c>
      <c r="AQ17" s="629"/>
      <c r="AR17" s="629"/>
      <c r="AS17" s="629"/>
      <c r="AT17" s="629"/>
      <c r="AU17" s="629"/>
      <c r="AV17" s="629"/>
      <c r="AW17" s="629"/>
      <c r="AX17" s="629"/>
      <c r="AY17" s="629"/>
      <c r="AZ17" s="629"/>
      <c r="BA17" s="629"/>
      <c r="BB17" s="629"/>
      <c r="BC17" s="629"/>
      <c r="BD17" s="629"/>
      <c r="BE17" s="629"/>
      <c r="BF17" s="630"/>
      <c r="BG17" s="631" t="s">
        <v>235</v>
      </c>
      <c r="BH17" s="632"/>
      <c r="BI17" s="632"/>
      <c r="BJ17" s="632"/>
      <c r="BK17" s="632"/>
      <c r="BL17" s="632"/>
      <c r="BM17" s="632"/>
      <c r="BN17" s="633"/>
      <c r="BO17" s="658" t="s">
        <v>235</v>
      </c>
      <c r="BP17" s="658"/>
      <c r="BQ17" s="658"/>
      <c r="BR17" s="658"/>
      <c r="BS17" s="659" t="s">
        <v>129</v>
      </c>
      <c r="BT17" s="659"/>
      <c r="BU17" s="659"/>
      <c r="BV17" s="659"/>
      <c r="BW17" s="659"/>
      <c r="BX17" s="659"/>
      <c r="BY17" s="659"/>
      <c r="BZ17" s="659"/>
      <c r="CA17" s="659"/>
      <c r="CB17" s="717"/>
      <c r="CD17" s="673" t="s">
        <v>268</v>
      </c>
      <c r="CE17" s="670"/>
      <c r="CF17" s="670"/>
      <c r="CG17" s="670"/>
      <c r="CH17" s="670"/>
      <c r="CI17" s="670"/>
      <c r="CJ17" s="670"/>
      <c r="CK17" s="670"/>
      <c r="CL17" s="670"/>
      <c r="CM17" s="670"/>
      <c r="CN17" s="670"/>
      <c r="CO17" s="670"/>
      <c r="CP17" s="670"/>
      <c r="CQ17" s="671"/>
      <c r="CR17" s="631">
        <v>205190942</v>
      </c>
      <c r="CS17" s="632"/>
      <c r="CT17" s="632"/>
      <c r="CU17" s="632"/>
      <c r="CV17" s="632"/>
      <c r="CW17" s="632"/>
      <c r="CX17" s="632"/>
      <c r="CY17" s="633"/>
      <c r="CZ17" s="658">
        <v>10.5</v>
      </c>
      <c r="DA17" s="658"/>
      <c r="DB17" s="658"/>
      <c r="DC17" s="658"/>
      <c r="DD17" s="637" t="s">
        <v>129</v>
      </c>
      <c r="DE17" s="632"/>
      <c r="DF17" s="632"/>
      <c r="DG17" s="632"/>
      <c r="DH17" s="632"/>
      <c r="DI17" s="632"/>
      <c r="DJ17" s="632"/>
      <c r="DK17" s="632"/>
      <c r="DL17" s="632"/>
      <c r="DM17" s="632"/>
      <c r="DN17" s="632"/>
      <c r="DO17" s="632"/>
      <c r="DP17" s="633"/>
      <c r="DQ17" s="637">
        <v>179693788</v>
      </c>
      <c r="DR17" s="632"/>
      <c r="DS17" s="632"/>
      <c r="DT17" s="632"/>
      <c r="DU17" s="632"/>
      <c r="DV17" s="632"/>
      <c r="DW17" s="632"/>
      <c r="DX17" s="632"/>
      <c r="DY17" s="632"/>
      <c r="DZ17" s="632"/>
      <c r="EA17" s="632"/>
      <c r="EB17" s="632"/>
      <c r="EC17" s="672"/>
    </row>
    <row r="18" spans="2:133" ht="11.25" customHeight="1" x14ac:dyDescent="0.2">
      <c r="B18" s="628" t="s">
        <v>269</v>
      </c>
      <c r="C18" s="629"/>
      <c r="D18" s="629"/>
      <c r="E18" s="629"/>
      <c r="F18" s="629"/>
      <c r="G18" s="629"/>
      <c r="H18" s="629"/>
      <c r="I18" s="629"/>
      <c r="J18" s="629"/>
      <c r="K18" s="629"/>
      <c r="L18" s="629"/>
      <c r="M18" s="629"/>
      <c r="N18" s="629"/>
      <c r="O18" s="629"/>
      <c r="P18" s="629"/>
      <c r="Q18" s="630"/>
      <c r="R18" s="631">
        <v>13476007</v>
      </c>
      <c r="S18" s="632"/>
      <c r="T18" s="632"/>
      <c r="U18" s="632"/>
      <c r="V18" s="632"/>
      <c r="W18" s="632"/>
      <c r="X18" s="632"/>
      <c r="Y18" s="633"/>
      <c r="Z18" s="658">
        <v>0.7</v>
      </c>
      <c r="AA18" s="658"/>
      <c r="AB18" s="658"/>
      <c r="AC18" s="658"/>
      <c r="AD18" s="659">
        <v>11949620</v>
      </c>
      <c r="AE18" s="659"/>
      <c r="AF18" s="659"/>
      <c r="AG18" s="659"/>
      <c r="AH18" s="659"/>
      <c r="AI18" s="659"/>
      <c r="AJ18" s="659"/>
      <c r="AK18" s="659"/>
      <c r="AL18" s="634">
        <v>1.2999999523162842</v>
      </c>
      <c r="AM18" s="635"/>
      <c r="AN18" s="635"/>
      <c r="AO18" s="660"/>
      <c r="AP18" s="628" t="s">
        <v>270</v>
      </c>
      <c r="AQ18" s="629"/>
      <c r="AR18" s="629"/>
      <c r="AS18" s="629"/>
      <c r="AT18" s="629"/>
      <c r="AU18" s="629"/>
      <c r="AV18" s="629"/>
      <c r="AW18" s="629"/>
      <c r="AX18" s="629"/>
      <c r="AY18" s="629"/>
      <c r="AZ18" s="629"/>
      <c r="BA18" s="629"/>
      <c r="BB18" s="629"/>
      <c r="BC18" s="629"/>
      <c r="BD18" s="629"/>
      <c r="BE18" s="629"/>
      <c r="BF18" s="630"/>
      <c r="BG18" s="631" t="s">
        <v>129</v>
      </c>
      <c r="BH18" s="632"/>
      <c r="BI18" s="632"/>
      <c r="BJ18" s="632"/>
      <c r="BK18" s="632"/>
      <c r="BL18" s="632"/>
      <c r="BM18" s="632"/>
      <c r="BN18" s="633"/>
      <c r="BO18" s="658" t="s">
        <v>129</v>
      </c>
      <c r="BP18" s="658"/>
      <c r="BQ18" s="658"/>
      <c r="BR18" s="658"/>
      <c r="BS18" s="659" t="s">
        <v>129</v>
      </c>
      <c r="BT18" s="659"/>
      <c r="BU18" s="659"/>
      <c r="BV18" s="659"/>
      <c r="BW18" s="659"/>
      <c r="BX18" s="659"/>
      <c r="BY18" s="659"/>
      <c r="BZ18" s="659"/>
      <c r="CA18" s="659"/>
      <c r="CB18" s="717"/>
      <c r="CD18" s="673" t="s">
        <v>271</v>
      </c>
      <c r="CE18" s="670"/>
      <c r="CF18" s="670"/>
      <c r="CG18" s="670"/>
      <c r="CH18" s="670"/>
      <c r="CI18" s="670"/>
      <c r="CJ18" s="670"/>
      <c r="CK18" s="670"/>
      <c r="CL18" s="670"/>
      <c r="CM18" s="670"/>
      <c r="CN18" s="670"/>
      <c r="CO18" s="670"/>
      <c r="CP18" s="670"/>
      <c r="CQ18" s="671"/>
      <c r="CR18" s="631">
        <v>4002334</v>
      </c>
      <c r="CS18" s="632"/>
      <c r="CT18" s="632"/>
      <c r="CU18" s="632"/>
      <c r="CV18" s="632"/>
      <c r="CW18" s="632"/>
      <c r="CX18" s="632"/>
      <c r="CY18" s="633"/>
      <c r="CZ18" s="658">
        <v>0.2</v>
      </c>
      <c r="DA18" s="658"/>
      <c r="DB18" s="658"/>
      <c r="DC18" s="658"/>
      <c r="DD18" s="637" t="s">
        <v>129</v>
      </c>
      <c r="DE18" s="632"/>
      <c r="DF18" s="632"/>
      <c r="DG18" s="632"/>
      <c r="DH18" s="632"/>
      <c r="DI18" s="632"/>
      <c r="DJ18" s="632"/>
      <c r="DK18" s="632"/>
      <c r="DL18" s="632"/>
      <c r="DM18" s="632"/>
      <c r="DN18" s="632"/>
      <c r="DO18" s="632"/>
      <c r="DP18" s="633"/>
      <c r="DQ18" s="637">
        <v>4002334</v>
      </c>
      <c r="DR18" s="632"/>
      <c r="DS18" s="632"/>
      <c r="DT18" s="632"/>
      <c r="DU18" s="632"/>
      <c r="DV18" s="632"/>
      <c r="DW18" s="632"/>
      <c r="DX18" s="632"/>
      <c r="DY18" s="632"/>
      <c r="DZ18" s="632"/>
      <c r="EA18" s="632"/>
      <c r="EB18" s="632"/>
      <c r="EC18" s="672"/>
    </row>
    <row r="19" spans="2:133" ht="11.25" customHeight="1" x14ac:dyDescent="0.2">
      <c r="B19" s="628" t="s">
        <v>272</v>
      </c>
      <c r="C19" s="629"/>
      <c r="D19" s="629"/>
      <c r="E19" s="629"/>
      <c r="F19" s="629"/>
      <c r="G19" s="629"/>
      <c r="H19" s="629"/>
      <c r="I19" s="629"/>
      <c r="J19" s="629"/>
      <c r="K19" s="629"/>
      <c r="L19" s="629"/>
      <c r="M19" s="629"/>
      <c r="N19" s="629"/>
      <c r="O19" s="629"/>
      <c r="P19" s="629"/>
      <c r="Q19" s="630"/>
      <c r="R19" s="631">
        <v>2667868</v>
      </c>
      <c r="S19" s="632"/>
      <c r="T19" s="632"/>
      <c r="U19" s="632"/>
      <c r="V19" s="632"/>
      <c r="W19" s="632"/>
      <c r="X19" s="632"/>
      <c r="Y19" s="633"/>
      <c r="Z19" s="658">
        <v>0.1</v>
      </c>
      <c r="AA19" s="658"/>
      <c r="AB19" s="658"/>
      <c r="AC19" s="658"/>
      <c r="AD19" s="659">
        <v>2667868</v>
      </c>
      <c r="AE19" s="659"/>
      <c r="AF19" s="659"/>
      <c r="AG19" s="659"/>
      <c r="AH19" s="659"/>
      <c r="AI19" s="659"/>
      <c r="AJ19" s="659"/>
      <c r="AK19" s="659"/>
      <c r="AL19" s="634">
        <v>0.3</v>
      </c>
      <c r="AM19" s="635"/>
      <c r="AN19" s="635"/>
      <c r="AO19" s="660"/>
      <c r="AP19" s="628" t="s">
        <v>273</v>
      </c>
      <c r="AQ19" s="629"/>
      <c r="AR19" s="629"/>
      <c r="AS19" s="629"/>
      <c r="AT19" s="629"/>
      <c r="AU19" s="629"/>
      <c r="AV19" s="629"/>
      <c r="AW19" s="629"/>
      <c r="AX19" s="629"/>
      <c r="AY19" s="629"/>
      <c r="AZ19" s="629"/>
      <c r="BA19" s="629"/>
      <c r="BB19" s="629"/>
      <c r="BC19" s="629"/>
      <c r="BD19" s="629"/>
      <c r="BE19" s="629"/>
      <c r="BF19" s="630"/>
      <c r="BG19" s="631">
        <v>89841436</v>
      </c>
      <c r="BH19" s="632"/>
      <c r="BI19" s="632"/>
      <c r="BJ19" s="632"/>
      <c r="BK19" s="632"/>
      <c r="BL19" s="632"/>
      <c r="BM19" s="632"/>
      <c r="BN19" s="633"/>
      <c r="BO19" s="658">
        <v>12</v>
      </c>
      <c r="BP19" s="658"/>
      <c r="BQ19" s="658"/>
      <c r="BR19" s="658"/>
      <c r="BS19" s="659" t="s">
        <v>129</v>
      </c>
      <c r="BT19" s="659"/>
      <c r="BU19" s="659"/>
      <c r="BV19" s="659"/>
      <c r="BW19" s="659"/>
      <c r="BX19" s="659"/>
      <c r="BY19" s="659"/>
      <c r="BZ19" s="659"/>
      <c r="CA19" s="659"/>
      <c r="CB19" s="717"/>
      <c r="CD19" s="673" t="s">
        <v>274</v>
      </c>
      <c r="CE19" s="670"/>
      <c r="CF19" s="670"/>
      <c r="CG19" s="670"/>
      <c r="CH19" s="670"/>
      <c r="CI19" s="670"/>
      <c r="CJ19" s="670"/>
      <c r="CK19" s="670"/>
      <c r="CL19" s="670"/>
      <c r="CM19" s="670"/>
      <c r="CN19" s="670"/>
      <c r="CO19" s="670"/>
      <c r="CP19" s="670"/>
      <c r="CQ19" s="671"/>
      <c r="CR19" s="631" t="s">
        <v>129</v>
      </c>
      <c r="CS19" s="632"/>
      <c r="CT19" s="632"/>
      <c r="CU19" s="632"/>
      <c r="CV19" s="632"/>
      <c r="CW19" s="632"/>
      <c r="CX19" s="632"/>
      <c r="CY19" s="633"/>
      <c r="CZ19" s="658" t="s">
        <v>129</v>
      </c>
      <c r="DA19" s="658"/>
      <c r="DB19" s="658"/>
      <c r="DC19" s="658"/>
      <c r="DD19" s="637" t="s">
        <v>235</v>
      </c>
      <c r="DE19" s="632"/>
      <c r="DF19" s="632"/>
      <c r="DG19" s="632"/>
      <c r="DH19" s="632"/>
      <c r="DI19" s="632"/>
      <c r="DJ19" s="632"/>
      <c r="DK19" s="632"/>
      <c r="DL19" s="632"/>
      <c r="DM19" s="632"/>
      <c r="DN19" s="632"/>
      <c r="DO19" s="632"/>
      <c r="DP19" s="633"/>
      <c r="DQ19" s="637" t="s">
        <v>235</v>
      </c>
      <c r="DR19" s="632"/>
      <c r="DS19" s="632"/>
      <c r="DT19" s="632"/>
      <c r="DU19" s="632"/>
      <c r="DV19" s="632"/>
      <c r="DW19" s="632"/>
      <c r="DX19" s="632"/>
      <c r="DY19" s="632"/>
      <c r="DZ19" s="632"/>
      <c r="EA19" s="632"/>
      <c r="EB19" s="632"/>
      <c r="EC19" s="672"/>
    </row>
    <row r="20" spans="2:133" ht="11.25" customHeight="1" x14ac:dyDescent="0.2">
      <c r="B20" s="628" t="s">
        <v>275</v>
      </c>
      <c r="C20" s="629"/>
      <c r="D20" s="629"/>
      <c r="E20" s="629"/>
      <c r="F20" s="629"/>
      <c r="G20" s="629"/>
      <c r="H20" s="629"/>
      <c r="I20" s="629"/>
      <c r="J20" s="629"/>
      <c r="K20" s="629"/>
      <c r="L20" s="629"/>
      <c r="M20" s="629"/>
      <c r="N20" s="629"/>
      <c r="O20" s="629"/>
      <c r="P20" s="629"/>
      <c r="Q20" s="630"/>
      <c r="R20" s="631">
        <v>444389</v>
      </c>
      <c r="S20" s="632"/>
      <c r="T20" s="632"/>
      <c r="U20" s="632"/>
      <c r="V20" s="632"/>
      <c r="W20" s="632"/>
      <c r="X20" s="632"/>
      <c r="Y20" s="633"/>
      <c r="Z20" s="658">
        <v>0</v>
      </c>
      <c r="AA20" s="658"/>
      <c r="AB20" s="658"/>
      <c r="AC20" s="658"/>
      <c r="AD20" s="659">
        <v>444389</v>
      </c>
      <c r="AE20" s="659"/>
      <c r="AF20" s="659"/>
      <c r="AG20" s="659"/>
      <c r="AH20" s="659"/>
      <c r="AI20" s="659"/>
      <c r="AJ20" s="659"/>
      <c r="AK20" s="659"/>
      <c r="AL20" s="634">
        <v>0</v>
      </c>
      <c r="AM20" s="635"/>
      <c r="AN20" s="635"/>
      <c r="AO20" s="660"/>
      <c r="AP20" s="628" t="s">
        <v>276</v>
      </c>
      <c r="AQ20" s="629"/>
      <c r="AR20" s="629"/>
      <c r="AS20" s="629"/>
      <c r="AT20" s="629"/>
      <c r="AU20" s="629"/>
      <c r="AV20" s="629"/>
      <c r="AW20" s="629"/>
      <c r="AX20" s="629"/>
      <c r="AY20" s="629"/>
      <c r="AZ20" s="629"/>
      <c r="BA20" s="629"/>
      <c r="BB20" s="629"/>
      <c r="BC20" s="629"/>
      <c r="BD20" s="629"/>
      <c r="BE20" s="629"/>
      <c r="BF20" s="630"/>
      <c r="BG20" s="631">
        <v>89841436</v>
      </c>
      <c r="BH20" s="632"/>
      <c r="BI20" s="632"/>
      <c r="BJ20" s="632"/>
      <c r="BK20" s="632"/>
      <c r="BL20" s="632"/>
      <c r="BM20" s="632"/>
      <c r="BN20" s="633"/>
      <c r="BO20" s="658">
        <v>12</v>
      </c>
      <c r="BP20" s="658"/>
      <c r="BQ20" s="658"/>
      <c r="BR20" s="658"/>
      <c r="BS20" s="659" t="s">
        <v>235</v>
      </c>
      <c r="BT20" s="659"/>
      <c r="BU20" s="659"/>
      <c r="BV20" s="659"/>
      <c r="BW20" s="659"/>
      <c r="BX20" s="659"/>
      <c r="BY20" s="659"/>
      <c r="BZ20" s="659"/>
      <c r="CA20" s="659"/>
      <c r="CB20" s="717"/>
      <c r="CD20" s="673" t="s">
        <v>277</v>
      </c>
      <c r="CE20" s="670"/>
      <c r="CF20" s="670"/>
      <c r="CG20" s="670"/>
      <c r="CH20" s="670"/>
      <c r="CI20" s="670"/>
      <c r="CJ20" s="670"/>
      <c r="CK20" s="670"/>
      <c r="CL20" s="670"/>
      <c r="CM20" s="670"/>
      <c r="CN20" s="670"/>
      <c r="CO20" s="670"/>
      <c r="CP20" s="670"/>
      <c r="CQ20" s="671"/>
      <c r="CR20" s="631">
        <v>1962155183</v>
      </c>
      <c r="CS20" s="632"/>
      <c r="CT20" s="632"/>
      <c r="CU20" s="632"/>
      <c r="CV20" s="632"/>
      <c r="CW20" s="632"/>
      <c r="CX20" s="632"/>
      <c r="CY20" s="633"/>
      <c r="CZ20" s="658">
        <v>100</v>
      </c>
      <c r="DA20" s="658"/>
      <c r="DB20" s="658"/>
      <c r="DC20" s="658"/>
      <c r="DD20" s="637">
        <v>213337472</v>
      </c>
      <c r="DE20" s="632"/>
      <c r="DF20" s="632"/>
      <c r="DG20" s="632"/>
      <c r="DH20" s="632"/>
      <c r="DI20" s="632"/>
      <c r="DJ20" s="632"/>
      <c r="DK20" s="632"/>
      <c r="DL20" s="632"/>
      <c r="DM20" s="632"/>
      <c r="DN20" s="632"/>
      <c r="DO20" s="632"/>
      <c r="DP20" s="633"/>
      <c r="DQ20" s="637">
        <v>1068711958</v>
      </c>
      <c r="DR20" s="632"/>
      <c r="DS20" s="632"/>
      <c r="DT20" s="632"/>
      <c r="DU20" s="632"/>
      <c r="DV20" s="632"/>
      <c r="DW20" s="632"/>
      <c r="DX20" s="632"/>
      <c r="DY20" s="632"/>
      <c r="DZ20" s="632"/>
      <c r="EA20" s="632"/>
      <c r="EB20" s="632"/>
      <c r="EC20" s="672"/>
    </row>
    <row r="21" spans="2:133" ht="11.25" customHeight="1" x14ac:dyDescent="0.2">
      <c r="B21" s="628" t="s">
        <v>278</v>
      </c>
      <c r="C21" s="629"/>
      <c r="D21" s="629"/>
      <c r="E21" s="629"/>
      <c r="F21" s="629"/>
      <c r="G21" s="629"/>
      <c r="H21" s="629"/>
      <c r="I21" s="629"/>
      <c r="J21" s="629"/>
      <c r="K21" s="629"/>
      <c r="L21" s="629"/>
      <c r="M21" s="629"/>
      <c r="N21" s="629"/>
      <c r="O21" s="629"/>
      <c r="P21" s="629"/>
      <c r="Q21" s="630"/>
      <c r="R21" s="631">
        <v>36628</v>
      </c>
      <c r="S21" s="632"/>
      <c r="T21" s="632"/>
      <c r="U21" s="632"/>
      <c r="V21" s="632"/>
      <c r="W21" s="632"/>
      <c r="X21" s="632"/>
      <c r="Y21" s="633"/>
      <c r="Z21" s="658">
        <v>0</v>
      </c>
      <c r="AA21" s="658"/>
      <c r="AB21" s="658"/>
      <c r="AC21" s="658"/>
      <c r="AD21" s="659">
        <v>36628</v>
      </c>
      <c r="AE21" s="659"/>
      <c r="AF21" s="659"/>
      <c r="AG21" s="659"/>
      <c r="AH21" s="659"/>
      <c r="AI21" s="659"/>
      <c r="AJ21" s="659"/>
      <c r="AK21" s="659"/>
      <c r="AL21" s="634">
        <v>0</v>
      </c>
      <c r="AM21" s="635"/>
      <c r="AN21" s="635"/>
      <c r="AO21" s="660"/>
      <c r="AP21" s="724" t="s">
        <v>279</v>
      </c>
      <c r="AQ21" s="731"/>
      <c r="AR21" s="731"/>
      <c r="AS21" s="731"/>
      <c r="AT21" s="731"/>
      <c r="AU21" s="731"/>
      <c r="AV21" s="731"/>
      <c r="AW21" s="731"/>
      <c r="AX21" s="731"/>
      <c r="AY21" s="731"/>
      <c r="AZ21" s="731"/>
      <c r="BA21" s="731"/>
      <c r="BB21" s="731"/>
      <c r="BC21" s="731"/>
      <c r="BD21" s="731"/>
      <c r="BE21" s="731"/>
      <c r="BF21" s="726"/>
      <c r="BG21" s="631">
        <v>129150</v>
      </c>
      <c r="BH21" s="632"/>
      <c r="BI21" s="632"/>
      <c r="BJ21" s="632"/>
      <c r="BK21" s="632"/>
      <c r="BL21" s="632"/>
      <c r="BM21" s="632"/>
      <c r="BN21" s="633"/>
      <c r="BO21" s="658">
        <v>0</v>
      </c>
      <c r="BP21" s="658"/>
      <c r="BQ21" s="658"/>
      <c r="BR21" s="658"/>
      <c r="BS21" s="659" t="s">
        <v>235</v>
      </c>
      <c r="BT21" s="659"/>
      <c r="BU21" s="659"/>
      <c r="BV21" s="659"/>
      <c r="BW21" s="659"/>
      <c r="BX21" s="659"/>
      <c r="BY21" s="659"/>
      <c r="BZ21" s="659"/>
      <c r="CA21" s="659"/>
      <c r="CB21" s="717"/>
      <c r="CD21" s="736"/>
      <c r="CE21" s="662"/>
      <c r="CF21" s="662"/>
      <c r="CG21" s="662"/>
      <c r="CH21" s="662"/>
      <c r="CI21" s="662"/>
      <c r="CJ21" s="662"/>
      <c r="CK21" s="662"/>
      <c r="CL21" s="662"/>
      <c r="CM21" s="662"/>
      <c r="CN21" s="662"/>
      <c r="CO21" s="662"/>
      <c r="CP21" s="662"/>
      <c r="CQ21" s="663"/>
      <c r="CR21" s="737"/>
      <c r="CS21" s="738"/>
      <c r="CT21" s="738"/>
      <c r="CU21" s="738"/>
      <c r="CV21" s="738"/>
      <c r="CW21" s="738"/>
      <c r="CX21" s="738"/>
      <c r="CY21" s="739"/>
      <c r="CZ21" s="740"/>
      <c r="DA21" s="740"/>
      <c r="DB21" s="740"/>
      <c r="DC21" s="740"/>
      <c r="DD21" s="741"/>
      <c r="DE21" s="738"/>
      <c r="DF21" s="738"/>
      <c r="DG21" s="738"/>
      <c r="DH21" s="738"/>
      <c r="DI21" s="738"/>
      <c r="DJ21" s="738"/>
      <c r="DK21" s="738"/>
      <c r="DL21" s="738"/>
      <c r="DM21" s="738"/>
      <c r="DN21" s="738"/>
      <c r="DO21" s="738"/>
      <c r="DP21" s="739"/>
      <c r="DQ21" s="741"/>
      <c r="DR21" s="738"/>
      <c r="DS21" s="738"/>
      <c r="DT21" s="738"/>
      <c r="DU21" s="738"/>
      <c r="DV21" s="738"/>
      <c r="DW21" s="738"/>
      <c r="DX21" s="738"/>
      <c r="DY21" s="738"/>
      <c r="DZ21" s="738"/>
      <c r="EA21" s="738"/>
      <c r="EB21" s="738"/>
      <c r="EC21" s="745"/>
    </row>
    <row r="22" spans="2:133" ht="11.25" customHeight="1" x14ac:dyDescent="0.2">
      <c r="B22" s="694" t="s">
        <v>280</v>
      </c>
      <c r="C22" s="695"/>
      <c r="D22" s="695"/>
      <c r="E22" s="695"/>
      <c r="F22" s="695"/>
      <c r="G22" s="695"/>
      <c r="H22" s="695"/>
      <c r="I22" s="695"/>
      <c r="J22" s="695"/>
      <c r="K22" s="695"/>
      <c r="L22" s="695"/>
      <c r="M22" s="695"/>
      <c r="N22" s="695"/>
      <c r="O22" s="695"/>
      <c r="P22" s="695"/>
      <c r="Q22" s="696"/>
      <c r="R22" s="631">
        <v>10327122</v>
      </c>
      <c r="S22" s="632"/>
      <c r="T22" s="632"/>
      <c r="U22" s="632"/>
      <c r="V22" s="632"/>
      <c r="W22" s="632"/>
      <c r="X22" s="632"/>
      <c r="Y22" s="633"/>
      <c r="Z22" s="658">
        <v>0.5</v>
      </c>
      <c r="AA22" s="658"/>
      <c r="AB22" s="658"/>
      <c r="AC22" s="658"/>
      <c r="AD22" s="659">
        <v>8800735</v>
      </c>
      <c r="AE22" s="659"/>
      <c r="AF22" s="659"/>
      <c r="AG22" s="659"/>
      <c r="AH22" s="659"/>
      <c r="AI22" s="659"/>
      <c r="AJ22" s="659"/>
      <c r="AK22" s="659"/>
      <c r="AL22" s="634">
        <v>1</v>
      </c>
      <c r="AM22" s="635"/>
      <c r="AN22" s="635"/>
      <c r="AO22" s="660"/>
      <c r="AP22" s="724" t="s">
        <v>281</v>
      </c>
      <c r="AQ22" s="731"/>
      <c r="AR22" s="731"/>
      <c r="AS22" s="731"/>
      <c r="AT22" s="731"/>
      <c r="AU22" s="731"/>
      <c r="AV22" s="731"/>
      <c r="AW22" s="731"/>
      <c r="AX22" s="731"/>
      <c r="AY22" s="731"/>
      <c r="AZ22" s="731"/>
      <c r="BA22" s="731"/>
      <c r="BB22" s="731"/>
      <c r="BC22" s="731"/>
      <c r="BD22" s="731"/>
      <c r="BE22" s="731"/>
      <c r="BF22" s="726"/>
      <c r="BG22" s="631">
        <v>28749247</v>
      </c>
      <c r="BH22" s="632"/>
      <c r="BI22" s="632"/>
      <c r="BJ22" s="632"/>
      <c r="BK22" s="632"/>
      <c r="BL22" s="632"/>
      <c r="BM22" s="632"/>
      <c r="BN22" s="633"/>
      <c r="BO22" s="658">
        <v>3.8</v>
      </c>
      <c r="BP22" s="658"/>
      <c r="BQ22" s="658"/>
      <c r="BR22" s="658"/>
      <c r="BS22" s="659" t="s">
        <v>235</v>
      </c>
      <c r="BT22" s="659"/>
      <c r="BU22" s="659"/>
      <c r="BV22" s="659"/>
      <c r="BW22" s="659"/>
      <c r="BX22" s="659"/>
      <c r="BY22" s="659"/>
      <c r="BZ22" s="659"/>
      <c r="CA22" s="659"/>
      <c r="CB22" s="717"/>
      <c r="CD22" s="733" t="s">
        <v>282</v>
      </c>
      <c r="CE22" s="734"/>
      <c r="CF22" s="734"/>
      <c r="CG22" s="734"/>
      <c r="CH22" s="734"/>
      <c r="CI22" s="734"/>
      <c r="CJ22" s="734"/>
      <c r="CK22" s="734"/>
      <c r="CL22" s="734"/>
      <c r="CM22" s="734"/>
      <c r="CN22" s="734"/>
      <c r="CO22" s="734"/>
      <c r="CP22" s="734"/>
      <c r="CQ22" s="734"/>
      <c r="CR22" s="734"/>
      <c r="CS22" s="734"/>
      <c r="CT22" s="734"/>
      <c r="CU22" s="734"/>
      <c r="CV22" s="734"/>
      <c r="CW22" s="734"/>
      <c r="CX22" s="734"/>
      <c r="CY22" s="734"/>
      <c r="CZ22" s="734"/>
      <c r="DA22" s="734"/>
      <c r="DB22" s="734"/>
      <c r="DC22" s="734"/>
      <c r="DD22" s="734"/>
      <c r="DE22" s="734"/>
      <c r="DF22" s="734"/>
      <c r="DG22" s="734"/>
      <c r="DH22" s="734"/>
      <c r="DI22" s="734"/>
      <c r="DJ22" s="734"/>
      <c r="DK22" s="734"/>
      <c r="DL22" s="734"/>
      <c r="DM22" s="734"/>
      <c r="DN22" s="734"/>
      <c r="DO22" s="734"/>
      <c r="DP22" s="734"/>
      <c r="DQ22" s="734"/>
      <c r="DR22" s="734"/>
      <c r="DS22" s="734"/>
      <c r="DT22" s="734"/>
      <c r="DU22" s="734"/>
      <c r="DV22" s="734"/>
      <c r="DW22" s="734"/>
      <c r="DX22" s="734"/>
      <c r="DY22" s="734"/>
      <c r="DZ22" s="734"/>
      <c r="EA22" s="734"/>
      <c r="EB22" s="734"/>
      <c r="EC22" s="735"/>
    </row>
    <row r="23" spans="2:133" ht="11.25" customHeight="1" x14ac:dyDescent="0.2">
      <c r="B23" s="628" t="s">
        <v>283</v>
      </c>
      <c r="C23" s="629"/>
      <c r="D23" s="629"/>
      <c r="E23" s="629"/>
      <c r="F23" s="629"/>
      <c r="G23" s="629"/>
      <c r="H23" s="629"/>
      <c r="I23" s="629"/>
      <c r="J23" s="629"/>
      <c r="K23" s="629"/>
      <c r="L23" s="629"/>
      <c r="M23" s="629"/>
      <c r="N23" s="629"/>
      <c r="O23" s="629"/>
      <c r="P23" s="629"/>
      <c r="Q23" s="630"/>
      <c r="R23" s="631">
        <v>72484739</v>
      </c>
      <c r="S23" s="632"/>
      <c r="T23" s="632"/>
      <c r="U23" s="632"/>
      <c r="V23" s="632"/>
      <c r="W23" s="632"/>
      <c r="X23" s="632"/>
      <c r="Y23" s="633"/>
      <c r="Z23" s="658">
        <v>3.6</v>
      </c>
      <c r="AA23" s="658"/>
      <c r="AB23" s="658"/>
      <c r="AC23" s="658"/>
      <c r="AD23" s="659">
        <v>71185317</v>
      </c>
      <c r="AE23" s="659"/>
      <c r="AF23" s="659"/>
      <c r="AG23" s="659"/>
      <c r="AH23" s="659"/>
      <c r="AI23" s="659"/>
      <c r="AJ23" s="659"/>
      <c r="AK23" s="659"/>
      <c r="AL23" s="634">
        <v>7.8</v>
      </c>
      <c r="AM23" s="635"/>
      <c r="AN23" s="635"/>
      <c r="AO23" s="660"/>
      <c r="AP23" s="724" t="s">
        <v>284</v>
      </c>
      <c r="AQ23" s="731"/>
      <c r="AR23" s="731"/>
      <c r="AS23" s="731"/>
      <c r="AT23" s="731"/>
      <c r="AU23" s="731"/>
      <c r="AV23" s="731"/>
      <c r="AW23" s="731"/>
      <c r="AX23" s="731"/>
      <c r="AY23" s="731"/>
      <c r="AZ23" s="731"/>
      <c r="BA23" s="731"/>
      <c r="BB23" s="731"/>
      <c r="BC23" s="731"/>
      <c r="BD23" s="731"/>
      <c r="BE23" s="731"/>
      <c r="BF23" s="726"/>
      <c r="BG23" s="631">
        <v>60963039</v>
      </c>
      <c r="BH23" s="632"/>
      <c r="BI23" s="632"/>
      <c r="BJ23" s="632"/>
      <c r="BK23" s="632"/>
      <c r="BL23" s="632"/>
      <c r="BM23" s="632"/>
      <c r="BN23" s="633"/>
      <c r="BO23" s="658">
        <v>8.1</v>
      </c>
      <c r="BP23" s="658"/>
      <c r="BQ23" s="658"/>
      <c r="BR23" s="658"/>
      <c r="BS23" s="659" t="s">
        <v>129</v>
      </c>
      <c r="BT23" s="659"/>
      <c r="BU23" s="659"/>
      <c r="BV23" s="659"/>
      <c r="BW23" s="659"/>
      <c r="BX23" s="659"/>
      <c r="BY23" s="659"/>
      <c r="BZ23" s="659"/>
      <c r="CA23" s="659"/>
      <c r="CB23" s="717"/>
      <c r="CD23" s="733" t="s">
        <v>223</v>
      </c>
      <c r="CE23" s="734"/>
      <c r="CF23" s="734"/>
      <c r="CG23" s="734"/>
      <c r="CH23" s="734"/>
      <c r="CI23" s="734"/>
      <c r="CJ23" s="734"/>
      <c r="CK23" s="734"/>
      <c r="CL23" s="734"/>
      <c r="CM23" s="734"/>
      <c r="CN23" s="734"/>
      <c r="CO23" s="734"/>
      <c r="CP23" s="734"/>
      <c r="CQ23" s="735"/>
      <c r="CR23" s="733" t="s">
        <v>285</v>
      </c>
      <c r="CS23" s="734"/>
      <c r="CT23" s="734"/>
      <c r="CU23" s="734"/>
      <c r="CV23" s="734"/>
      <c r="CW23" s="734"/>
      <c r="CX23" s="734"/>
      <c r="CY23" s="735"/>
      <c r="CZ23" s="733" t="s">
        <v>286</v>
      </c>
      <c r="DA23" s="734"/>
      <c r="DB23" s="734"/>
      <c r="DC23" s="735"/>
      <c r="DD23" s="733" t="s">
        <v>287</v>
      </c>
      <c r="DE23" s="734"/>
      <c r="DF23" s="734"/>
      <c r="DG23" s="734"/>
      <c r="DH23" s="734"/>
      <c r="DI23" s="734"/>
      <c r="DJ23" s="734"/>
      <c r="DK23" s="735"/>
      <c r="DL23" s="742" t="s">
        <v>288</v>
      </c>
      <c r="DM23" s="743"/>
      <c r="DN23" s="743"/>
      <c r="DO23" s="743"/>
      <c r="DP23" s="743"/>
      <c r="DQ23" s="743"/>
      <c r="DR23" s="743"/>
      <c r="DS23" s="743"/>
      <c r="DT23" s="743"/>
      <c r="DU23" s="743"/>
      <c r="DV23" s="744"/>
      <c r="DW23" s="733" t="s">
        <v>289</v>
      </c>
      <c r="DX23" s="734"/>
      <c r="DY23" s="734"/>
      <c r="DZ23" s="734"/>
      <c r="EA23" s="734"/>
      <c r="EB23" s="734"/>
      <c r="EC23" s="735"/>
    </row>
    <row r="24" spans="2:133" ht="11.25" customHeight="1" x14ac:dyDescent="0.2">
      <c r="B24" s="628" t="s">
        <v>290</v>
      </c>
      <c r="C24" s="629"/>
      <c r="D24" s="629"/>
      <c r="E24" s="629"/>
      <c r="F24" s="629"/>
      <c r="G24" s="629"/>
      <c r="H24" s="629"/>
      <c r="I24" s="629"/>
      <c r="J24" s="629"/>
      <c r="K24" s="629"/>
      <c r="L24" s="629"/>
      <c r="M24" s="629"/>
      <c r="N24" s="629"/>
      <c r="O24" s="629"/>
      <c r="P24" s="629"/>
      <c r="Q24" s="630"/>
      <c r="R24" s="631">
        <v>71185317</v>
      </c>
      <c r="S24" s="632"/>
      <c r="T24" s="632"/>
      <c r="U24" s="632"/>
      <c r="V24" s="632"/>
      <c r="W24" s="632"/>
      <c r="X24" s="632"/>
      <c r="Y24" s="633"/>
      <c r="Z24" s="658">
        <v>3.6</v>
      </c>
      <c r="AA24" s="658"/>
      <c r="AB24" s="658"/>
      <c r="AC24" s="658"/>
      <c r="AD24" s="659">
        <v>71185317</v>
      </c>
      <c r="AE24" s="659"/>
      <c r="AF24" s="659"/>
      <c r="AG24" s="659"/>
      <c r="AH24" s="659"/>
      <c r="AI24" s="659"/>
      <c r="AJ24" s="659"/>
      <c r="AK24" s="659"/>
      <c r="AL24" s="634">
        <v>7.8</v>
      </c>
      <c r="AM24" s="635"/>
      <c r="AN24" s="635"/>
      <c r="AO24" s="660"/>
      <c r="AP24" s="724" t="s">
        <v>291</v>
      </c>
      <c r="AQ24" s="731"/>
      <c r="AR24" s="731"/>
      <c r="AS24" s="731"/>
      <c r="AT24" s="731"/>
      <c r="AU24" s="731"/>
      <c r="AV24" s="731"/>
      <c r="AW24" s="731"/>
      <c r="AX24" s="731"/>
      <c r="AY24" s="731"/>
      <c r="AZ24" s="731"/>
      <c r="BA24" s="731"/>
      <c r="BB24" s="731"/>
      <c r="BC24" s="731"/>
      <c r="BD24" s="731"/>
      <c r="BE24" s="731"/>
      <c r="BF24" s="726"/>
      <c r="BG24" s="631" t="s">
        <v>138</v>
      </c>
      <c r="BH24" s="632"/>
      <c r="BI24" s="632"/>
      <c r="BJ24" s="632"/>
      <c r="BK24" s="632"/>
      <c r="BL24" s="632"/>
      <c r="BM24" s="632"/>
      <c r="BN24" s="633"/>
      <c r="BO24" s="658" t="s">
        <v>129</v>
      </c>
      <c r="BP24" s="658"/>
      <c r="BQ24" s="658"/>
      <c r="BR24" s="658"/>
      <c r="BS24" s="659" t="s">
        <v>129</v>
      </c>
      <c r="BT24" s="659"/>
      <c r="BU24" s="659"/>
      <c r="BV24" s="659"/>
      <c r="BW24" s="659"/>
      <c r="BX24" s="659"/>
      <c r="BY24" s="659"/>
      <c r="BZ24" s="659"/>
      <c r="CA24" s="659"/>
      <c r="CB24" s="717"/>
      <c r="CD24" s="687" t="s">
        <v>292</v>
      </c>
      <c r="CE24" s="688"/>
      <c r="CF24" s="688"/>
      <c r="CG24" s="688"/>
      <c r="CH24" s="688"/>
      <c r="CI24" s="688"/>
      <c r="CJ24" s="688"/>
      <c r="CK24" s="688"/>
      <c r="CL24" s="688"/>
      <c r="CM24" s="688"/>
      <c r="CN24" s="688"/>
      <c r="CO24" s="688"/>
      <c r="CP24" s="688"/>
      <c r="CQ24" s="689"/>
      <c r="CR24" s="684">
        <v>1187133558</v>
      </c>
      <c r="CS24" s="685"/>
      <c r="CT24" s="685"/>
      <c r="CU24" s="685"/>
      <c r="CV24" s="685"/>
      <c r="CW24" s="685"/>
      <c r="CX24" s="685"/>
      <c r="CY24" s="728"/>
      <c r="CZ24" s="729">
        <v>60.5</v>
      </c>
      <c r="DA24" s="702"/>
      <c r="DB24" s="702"/>
      <c r="DC24" s="732"/>
      <c r="DD24" s="727">
        <v>600193888</v>
      </c>
      <c r="DE24" s="685"/>
      <c r="DF24" s="685"/>
      <c r="DG24" s="685"/>
      <c r="DH24" s="685"/>
      <c r="DI24" s="685"/>
      <c r="DJ24" s="685"/>
      <c r="DK24" s="728"/>
      <c r="DL24" s="727">
        <v>573026681</v>
      </c>
      <c r="DM24" s="685"/>
      <c r="DN24" s="685"/>
      <c r="DO24" s="685"/>
      <c r="DP24" s="685"/>
      <c r="DQ24" s="685"/>
      <c r="DR24" s="685"/>
      <c r="DS24" s="685"/>
      <c r="DT24" s="685"/>
      <c r="DU24" s="685"/>
      <c r="DV24" s="728"/>
      <c r="DW24" s="729">
        <v>58.7</v>
      </c>
      <c r="DX24" s="702"/>
      <c r="DY24" s="702"/>
      <c r="DZ24" s="702"/>
      <c r="EA24" s="702"/>
      <c r="EB24" s="702"/>
      <c r="EC24" s="730"/>
    </row>
    <row r="25" spans="2:133" ht="11.25" customHeight="1" x14ac:dyDescent="0.2">
      <c r="B25" s="628" t="s">
        <v>293</v>
      </c>
      <c r="C25" s="629"/>
      <c r="D25" s="629"/>
      <c r="E25" s="629"/>
      <c r="F25" s="629"/>
      <c r="G25" s="629"/>
      <c r="H25" s="629"/>
      <c r="I25" s="629"/>
      <c r="J25" s="629"/>
      <c r="K25" s="629"/>
      <c r="L25" s="629"/>
      <c r="M25" s="629"/>
      <c r="N25" s="629"/>
      <c r="O25" s="629"/>
      <c r="P25" s="629"/>
      <c r="Q25" s="630"/>
      <c r="R25" s="631">
        <v>1299298</v>
      </c>
      <c r="S25" s="632"/>
      <c r="T25" s="632"/>
      <c r="U25" s="632"/>
      <c r="V25" s="632"/>
      <c r="W25" s="632"/>
      <c r="X25" s="632"/>
      <c r="Y25" s="633"/>
      <c r="Z25" s="658">
        <v>0.1</v>
      </c>
      <c r="AA25" s="658"/>
      <c r="AB25" s="658"/>
      <c r="AC25" s="658"/>
      <c r="AD25" s="659" t="s">
        <v>129</v>
      </c>
      <c r="AE25" s="659"/>
      <c r="AF25" s="659"/>
      <c r="AG25" s="659"/>
      <c r="AH25" s="659"/>
      <c r="AI25" s="659"/>
      <c r="AJ25" s="659"/>
      <c r="AK25" s="659"/>
      <c r="AL25" s="634" t="s">
        <v>235</v>
      </c>
      <c r="AM25" s="635"/>
      <c r="AN25" s="635"/>
      <c r="AO25" s="660"/>
      <c r="AP25" s="724" t="s">
        <v>294</v>
      </c>
      <c r="AQ25" s="731"/>
      <c r="AR25" s="731"/>
      <c r="AS25" s="731"/>
      <c r="AT25" s="731"/>
      <c r="AU25" s="731"/>
      <c r="AV25" s="731"/>
      <c r="AW25" s="731"/>
      <c r="AX25" s="731"/>
      <c r="AY25" s="731"/>
      <c r="AZ25" s="731"/>
      <c r="BA25" s="731"/>
      <c r="BB25" s="731"/>
      <c r="BC25" s="731"/>
      <c r="BD25" s="731"/>
      <c r="BE25" s="731"/>
      <c r="BF25" s="726"/>
      <c r="BG25" s="631" t="s">
        <v>235</v>
      </c>
      <c r="BH25" s="632"/>
      <c r="BI25" s="632"/>
      <c r="BJ25" s="632"/>
      <c r="BK25" s="632"/>
      <c r="BL25" s="632"/>
      <c r="BM25" s="632"/>
      <c r="BN25" s="633"/>
      <c r="BO25" s="658" t="s">
        <v>129</v>
      </c>
      <c r="BP25" s="658"/>
      <c r="BQ25" s="658"/>
      <c r="BR25" s="658"/>
      <c r="BS25" s="659" t="s">
        <v>129</v>
      </c>
      <c r="BT25" s="659"/>
      <c r="BU25" s="659"/>
      <c r="BV25" s="659"/>
      <c r="BW25" s="659"/>
      <c r="BX25" s="659"/>
      <c r="BY25" s="659"/>
      <c r="BZ25" s="659"/>
      <c r="CA25" s="659"/>
      <c r="CB25" s="717"/>
      <c r="CD25" s="673" t="s">
        <v>295</v>
      </c>
      <c r="CE25" s="670"/>
      <c r="CF25" s="670"/>
      <c r="CG25" s="670"/>
      <c r="CH25" s="670"/>
      <c r="CI25" s="670"/>
      <c r="CJ25" s="670"/>
      <c r="CK25" s="670"/>
      <c r="CL25" s="670"/>
      <c r="CM25" s="670"/>
      <c r="CN25" s="670"/>
      <c r="CO25" s="670"/>
      <c r="CP25" s="670"/>
      <c r="CQ25" s="671"/>
      <c r="CR25" s="631">
        <v>307224797</v>
      </c>
      <c r="CS25" s="642"/>
      <c r="CT25" s="642"/>
      <c r="CU25" s="642"/>
      <c r="CV25" s="642"/>
      <c r="CW25" s="642"/>
      <c r="CX25" s="642"/>
      <c r="CY25" s="643"/>
      <c r="CZ25" s="634">
        <v>15.7</v>
      </c>
      <c r="DA25" s="644"/>
      <c r="DB25" s="644"/>
      <c r="DC25" s="645"/>
      <c r="DD25" s="637">
        <v>252539241</v>
      </c>
      <c r="DE25" s="642"/>
      <c r="DF25" s="642"/>
      <c r="DG25" s="642"/>
      <c r="DH25" s="642"/>
      <c r="DI25" s="642"/>
      <c r="DJ25" s="642"/>
      <c r="DK25" s="643"/>
      <c r="DL25" s="637">
        <v>251026663</v>
      </c>
      <c r="DM25" s="642"/>
      <c r="DN25" s="642"/>
      <c r="DO25" s="642"/>
      <c r="DP25" s="642"/>
      <c r="DQ25" s="642"/>
      <c r="DR25" s="642"/>
      <c r="DS25" s="642"/>
      <c r="DT25" s="642"/>
      <c r="DU25" s="642"/>
      <c r="DV25" s="643"/>
      <c r="DW25" s="634">
        <v>25.7</v>
      </c>
      <c r="DX25" s="644"/>
      <c r="DY25" s="644"/>
      <c r="DZ25" s="644"/>
      <c r="EA25" s="644"/>
      <c r="EB25" s="644"/>
      <c r="EC25" s="665"/>
    </row>
    <row r="26" spans="2:133" ht="11.25" customHeight="1" x14ac:dyDescent="0.2">
      <c r="B26" s="628" t="s">
        <v>296</v>
      </c>
      <c r="C26" s="629"/>
      <c r="D26" s="629"/>
      <c r="E26" s="629"/>
      <c r="F26" s="629"/>
      <c r="G26" s="629"/>
      <c r="H26" s="629"/>
      <c r="I26" s="629"/>
      <c r="J26" s="629"/>
      <c r="K26" s="629"/>
      <c r="L26" s="629"/>
      <c r="M26" s="629"/>
      <c r="N26" s="629"/>
      <c r="O26" s="629"/>
      <c r="P26" s="629"/>
      <c r="Q26" s="630"/>
      <c r="R26" s="631">
        <v>124</v>
      </c>
      <c r="S26" s="632"/>
      <c r="T26" s="632"/>
      <c r="U26" s="632"/>
      <c r="V26" s="632"/>
      <c r="W26" s="632"/>
      <c r="X26" s="632"/>
      <c r="Y26" s="633"/>
      <c r="Z26" s="658">
        <v>0</v>
      </c>
      <c r="AA26" s="658"/>
      <c r="AB26" s="658"/>
      <c r="AC26" s="658"/>
      <c r="AD26" s="659" t="s">
        <v>129</v>
      </c>
      <c r="AE26" s="659"/>
      <c r="AF26" s="659"/>
      <c r="AG26" s="659"/>
      <c r="AH26" s="659"/>
      <c r="AI26" s="659"/>
      <c r="AJ26" s="659"/>
      <c r="AK26" s="659"/>
      <c r="AL26" s="634" t="s">
        <v>235</v>
      </c>
      <c r="AM26" s="635"/>
      <c r="AN26" s="635"/>
      <c r="AO26" s="660"/>
      <c r="AP26" s="724" t="s">
        <v>297</v>
      </c>
      <c r="AQ26" s="725"/>
      <c r="AR26" s="725"/>
      <c r="AS26" s="725"/>
      <c r="AT26" s="725"/>
      <c r="AU26" s="725"/>
      <c r="AV26" s="725"/>
      <c r="AW26" s="725"/>
      <c r="AX26" s="725"/>
      <c r="AY26" s="725"/>
      <c r="AZ26" s="725"/>
      <c r="BA26" s="725"/>
      <c r="BB26" s="725"/>
      <c r="BC26" s="725"/>
      <c r="BD26" s="725"/>
      <c r="BE26" s="725"/>
      <c r="BF26" s="726"/>
      <c r="BG26" s="631" t="s">
        <v>235</v>
      </c>
      <c r="BH26" s="632"/>
      <c r="BI26" s="632"/>
      <c r="BJ26" s="632"/>
      <c r="BK26" s="632"/>
      <c r="BL26" s="632"/>
      <c r="BM26" s="632"/>
      <c r="BN26" s="633"/>
      <c r="BO26" s="658" t="s">
        <v>129</v>
      </c>
      <c r="BP26" s="658"/>
      <c r="BQ26" s="658"/>
      <c r="BR26" s="658"/>
      <c r="BS26" s="659" t="s">
        <v>129</v>
      </c>
      <c r="BT26" s="659"/>
      <c r="BU26" s="659"/>
      <c r="BV26" s="659"/>
      <c r="BW26" s="659"/>
      <c r="BX26" s="659"/>
      <c r="BY26" s="659"/>
      <c r="BZ26" s="659"/>
      <c r="CA26" s="659"/>
      <c r="CB26" s="717"/>
      <c r="CD26" s="673" t="s">
        <v>298</v>
      </c>
      <c r="CE26" s="670"/>
      <c r="CF26" s="670"/>
      <c r="CG26" s="670"/>
      <c r="CH26" s="670"/>
      <c r="CI26" s="670"/>
      <c r="CJ26" s="670"/>
      <c r="CK26" s="670"/>
      <c r="CL26" s="670"/>
      <c r="CM26" s="670"/>
      <c r="CN26" s="670"/>
      <c r="CO26" s="670"/>
      <c r="CP26" s="670"/>
      <c r="CQ26" s="671"/>
      <c r="CR26" s="631">
        <v>222301947</v>
      </c>
      <c r="CS26" s="632"/>
      <c r="CT26" s="632"/>
      <c r="CU26" s="632"/>
      <c r="CV26" s="632"/>
      <c r="CW26" s="632"/>
      <c r="CX26" s="632"/>
      <c r="CY26" s="633"/>
      <c r="CZ26" s="634">
        <v>11.3</v>
      </c>
      <c r="DA26" s="644"/>
      <c r="DB26" s="644"/>
      <c r="DC26" s="645"/>
      <c r="DD26" s="637">
        <v>182738273</v>
      </c>
      <c r="DE26" s="632"/>
      <c r="DF26" s="632"/>
      <c r="DG26" s="632"/>
      <c r="DH26" s="632"/>
      <c r="DI26" s="632"/>
      <c r="DJ26" s="632"/>
      <c r="DK26" s="633"/>
      <c r="DL26" s="637" t="s">
        <v>235</v>
      </c>
      <c r="DM26" s="632"/>
      <c r="DN26" s="632"/>
      <c r="DO26" s="632"/>
      <c r="DP26" s="632"/>
      <c r="DQ26" s="632"/>
      <c r="DR26" s="632"/>
      <c r="DS26" s="632"/>
      <c r="DT26" s="632"/>
      <c r="DU26" s="632"/>
      <c r="DV26" s="633"/>
      <c r="DW26" s="634" t="s">
        <v>235</v>
      </c>
      <c r="DX26" s="644"/>
      <c r="DY26" s="644"/>
      <c r="DZ26" s="644"/>
      <c r="EA26" s="644"/>
      <c r="EB26" s="644"/>
      <c r="EC26" s="665"/>
    </row>
    <row r="27" spans="2:133" ht="11.25" customHeight="1" x14ac:dyDescent="0.2">
      <c r="B27" s="628" t="s">
        <v>299</v>
      </c>
      <c r="C27" s="629"/>
      <c r="D27" s="629"/>
      <c r="E27" s="629"/>
      <c r="F27" s="629"/>
      <c r="G27" s="629"/>
      <c r="H27" s="629"/>
      <c r="I27" s="629"/>
      <c r="J27" s="629"/>
      <c r="K27" s="629"/>
      <c r="L27" s="629"/>
      <c r="M27" s="629"/>
      <c r="N27" s="629"/>
      <c r="O27" s="629"/>
      <c r="P27" s="629"/>
      <c r="Q27" s="630"/>
      <c r="R27" s="631">
        <v>953601977</v>
      </c>
      <c r="S27" s="632"/>
      <c r="T27" s="632"/>
      <c r="U27" s="632"/>
      <c r="V27" s="632"/>
      <c r="W27" s="632"/>
      <c r="X27" s="632"/>
      <c r="Y27" s="633"/>
      <c r="Z27" s="658">
        <v>47.6</v>
      </c>
      <c r="AA27" s="658"/>
      <c r="AB27" s="658"/>
      <c r="AC27" s="658"/>
      <c r="AD27" s="659">
        <v>889813129</v>
      </c>
      <c r="AE27" s="659"/>
      <c r="AF27" s="659"/>
      <c r="AG27" s="659"/>
      <c r="AH27" s="659"/>
      <c r="AI27" s="659"/>
      <c r="AJ27" s="659"/>
      <c r="AK27" s="659"/>
      <c r="AL27" s="634">
        <v>98</v>
      </c>
      <c r="AM27" s="635"/>
      <c r="AN27" s="635"/>
      <c r="AO27" s="660"/>
      <c r="AP27" s="628" t="s">
        <v>300</v>
      </c>
      <c r="AQ27" s="629"/>
      <c r="AR27" s="629"/>
      <c r="AS27" s="629"/>
      <c r="AT27" s="629"/>
      <c r="AU27" s="629"/>
      <c r="AV27" s="629"/>
      <c r="AW27" s="629"/>
      <c r="AX27" s="629"/>
      <c r="AY27" s="629"/>
      <c r="AZ27" s="629"/>
      <c r="BA27" s="629"/>
      <c r="BB27" s="629"/>
      <c r="BC27" s="629"/>
      <c r="BD27" s="629"/>
      <c r="BE27" s="629"/>
      <c r="BF27" s="630"/>
      <c r="BG27" s="631">
        <v>750030203</v>
      </c>
      <c r="BH27" s="632"/>
      <c r="BI27" s="632"/>
      <c r="BJ27" s="632"/>
      <c r="BK27" s="632"/>
      <c r="BL27" s="632"/>
      <c r="BM27" s="632"/>
      <c r="BN27" s="633"/>
      <c r="BO27" s="658">
        <v>100</v>
      </c>
      <c r="BP27" s="658"/>
      <c r="BQ27" s="658"/>
      <c r="BR27" s="658"/>
      <c r="BS27" s="659">
        <v>21695733</v>
      </c>
      <c r="BT27" s="659"/>
      <c r="BU27" s="659"/>
      <c r="BV27" s="659"/>
      <c r="BW27" s="659"/>
      <c r="BX27" s="659"/>
      <c r="BY27" s="659"/>
      <c r="BZ27" s="659"/>
      <c r="CA27" s="659"/>
      <c r="CB27" s="717"/>
      <c r="CD27" s="673" t="s">
        <v>301</v>
      </c>
      <c r="CE27" s="670"/>
      <c r="CF27" s="670"/>
      <c r="CG27" s="670"/>
      <c r="CH27" s="670"/>
      <c r="CI27" s="670"/>
      <c r="CJ27" s="670"/>
      <c r="CK27" s="670"/>
      <c r="CL27" s="670"/>
      <c r="CM27" s="670"/>
      <c r="CN27" s="670"/>
      <c r="CO27" s="670"/>
      <c r="CP27" s="670"/>
      <c r="CQ27" s="671"/>
      <c r="CR27" s="631">
        <v>675282683</v>
      </c>
      <c r="CS27" s="642"/>
      <c r="CT27" s="642"/>
      <c r="CU27" s="642"/>
      <c r="CV27" s="642"/>
      <c r="CW27" s="642"/>
      <c r="CX27" s="642"/>
      <c r="CY27" s="643"/>
      <c r="CZ27" s="634">
        <v>34.4</v>
      </c>
      <c r="DA27" s="644"/>
      <c r="DB27" s="644"/>
      <c r="DC27" s="645"/>
      <c r="DD27" s="637">
        <v>168525723</v>
      </c>
      <c r="DE27" s="642"/>
      <c r="DF27" s="642"/>
      <c r="DG27" s="642"/>
      <c r="DH27" s="642"/>
      <c r="DI27" s="642"/>
      <c r="DJ27" s="642"/>
      <c r="DK27" s="643"/>
      <c r="DL27" s="637">
        <v>168251108</v>
      </c>
      <c r="DM27" s="642"/>
      <c r="DN27" s="642"/>
      <c r="DO27" s="642"/>
      <c r="DP27" s="642"/>
      <c r="DQ27" s="642"/>
      <c r="DR27" s="642"/>
      <c r="DS27" s="642"/>
      <c r="DT27" s="642"/>
      <c r="DU27" s="642"/>
      <c r="DV27" s="643"/>
      <c r="DW27" s="634">
        <v>17.2</v>
      </c>
      <c r="DX27" s="644"/>
      <c r="DY27" s="644"/>
      <c r="DZ27" s="644"/>
      <c r="EA27" s="644"/>
      <c r="EB27" s="644"/>
      <c r="EC27" s="665"/>
    </row>
    <row r="28" spans="2:133" ht="11.25" customHeight="1" x14ac:dyDescent="0.2">
      <c r="B28" s="628" t="s">
        <v>302</v>
      </c>
      <c r="C28" s="629"/>
      <c r="D28" s="629"/>
      <c r="E28" s="629"/>
      <c r="F28" s="629"/>
      <c r="G28" s="629"/>
      <c r="H28" s="629"/>
      <c r="I28" s="629"/>
      <c r="J28" s="629"/>
      <c r="K28" s="629"/>
      <c r="L28" s="629"/>
      <c r="M28" s="629"/>
      <c r="N28" s="629"/>
      <c r="O28" s="629"/>
      <c r="P28" s="629"/>
      <c r="Q28" s="630"/>
      <c r="R28" s="631">
        <v>801068</v>
      </c>
      <c r="S28" s="632"/>
      <c r="T28" s="632"/>
      <c r="U28" s="632"/>
      <c r="V28" s="632"/>
      <c r="W28" s="632"/>
      <c r="X28" s="632"/>
      <c r="Y28" s="633"/>
      <c r="Z28" s="658">
        <v>0</v>
      </c>
      <c r="AA28" s="658"/>
      <c r="AB28" s="658"/>
      <c r="AC28" s="658"/>
      <c r="AD28" s="659">
        <v>801068</v>
      </c>
      <c r="AE28" s="659"/>
      <c r="AF28" s="659"/>
      <c r="AG28" s="659"/>
      <c r="AH28" s="659"/>
      <c r="AI28" s="659"/>
      <c r="AJ28" s="659"/>
      <c r="AK28" s="659"/>
      <c r="AL28" s="634">
        <v>0.1</v>
      </c>
      <c r="AM28" s="635"/>
      <c r="AN28" s="635"/>
      <c r="AO28" s="660"/>
      <c r="AP28" s="628"/>
      <c r="AQ28" s="629"/>
      <c r="AR28" s="629"/>
      <c r="AS28" s="629"/>
      <c r="AT28" s="629"/>
      <c r="AU28" s="629"/>
      <c r="AV28" s="629"/>
      <c r="AW28" s="629"/>
      <c r="AX28" s="629"/>
      <c r="AY28" s="629"/>
      <c r="AZ28" s="629"/>
      <c r="BA28" s="629"/>
      <c r="BB28" s="629"/>
      <c r="BC28" s="629"/>
      <c r="BD28" s="629"/>
      <c r="BE28" s="629"/>
      <c r="BF28" s="630"/>
      <c r="BG28" s="631"/>
      <c r="BH28" s="632"/>
      <c r="BI28" s="632"/>
      <c r="BJ28" s="632"/>
      <c r="BK28" s="632"/>
      <c r="BL28" s="632"/>
      <c r="BM28" s="632"/>
      <c r="BN28" s="633"/>
      <c r="BO28" s="658"/>
      <c r="BP28" s="658"/>
      <c r="BQ28" s="658"/>
      <c r="BR28" s="658"/>
      <c r="BS28" s="637"/>
      <c r="BT28" s="632"/>
      <c r="BU28" s="632"/>
      <c r="BV28" s="632"/>
      <c r="BW28" s="632"/>
      <c r="BX28" s="632"/>
      <c r="BY28" s="632"/>
      <c r="BZ28" s="632"/>
      <c r="CA28" s="632"/>
      <c r="CB28" s="672"/>
      <c r="CD28" s="673" t="s">
        <v>303</v>
      </c>
      <c r="CE28" s="670"/>
      <c r="CF28" s="670"/>
      <c r="CG28" s="670"/>
      <c r="CH28" s="670"/>
      <c r="CI28" s="670"/>
      <c r="CJ28" s="670"/>
      <c r="CK28" s="670"/>
      <c r="CL28" s="670"/>
      <c r="CM28" s="670"/>
      <c r="CN28" s="670"/>
      <c r="CO28" s="670"/>
      <c r="CP28" s="670"/>
      <c r="CQ28" s="671"/>
      <c r="CR28" s="631">
        <v>204626078</v>
      </c>
      <c r="CS28" s="632"/>
      <c r="CT28" s="632"/>
      <c r="CU28" s="632"/>
      <c r="CV28" s="632"/>
      <c r="CW28" s="632"/>
      <c r="CX28" s="632"/>
      <c r="CY28" s="633"/>
      <c r="CZ28" s="634">
        <v>10.4</v>
      </c>
      <c r="DA28" s="644"/>
      <c r="DB28" s="644"/>
      <c r="DC28" s="645"/>
      <c r="DD28" s="637">
        <v>179128924</v>
      </c>
      <c r="DE28" s="632"/>
      <c r="DF28" s="632"/>
      <c r="DG28" s="632"/>
      <c r="DH28" s="632"/>
      <c r="DI28" s="632"/>
      <c r="DJ28" s="632"/>
      <c r="DK28" s="633"/>
      <c r="DL28" s="637">
        <v>153748910</v>
      </c>
      <c r="DM28" s="632"/>
      <c r="DN28" s="632"/>
      <c r="DO28" s="632"/>
      <c r="DP28" s="632"/>
      <c r="DQ28" s="632"/>
      <c r="DR28" s="632"/>
      <c r="DS28" s="632"/>
      <c r="DT28" s="632"/>
      <c r="DU28" s="632"/>
      <c r="DV28" s="633"/>
      <c r="DW28" s="634">
        <v>15.8</v>
      </c>
      <c r="DX28" s="644"/>
      <c r="DY28" s="644"/>
      <c r="DZ28" s="644"/>
      <c r="EA28" s="644"/>
      <c r="EB28" s="644"/>
      <c r="EC28" s="665"/>
    </row>
    <row r="29" spans="2:133" ht="11.25" customHeight="1" x14ac:dyDescent="0.2">
      <c r="B29" s="628" t="s">
        <v>304</v>
      </c>
      <c r="C29" s="629"/>
      <c r="D29" s="629"/>
      <c r="E29" s="629"/>
      <c r="F29" s="629"/>
      <c r="G29" s="629"/>
      <c r="H29" s="629"/>
      <c r="I29" s="629"/>
      <c r="J29" s="629"/>
      <c r="K29" s="629"/>
      <c r="L29" s="629"/>
      <c r="M29" s="629"/>
      <c r="N29" s="629"/>
      <c r="O29" s="629"/>
      <c r="P29" s="629"/>
      <c r="Q29" s="630"/>
      <c r="R29" s="631">
        <v>4543648</v>
      </c>
      <c r="S29" s="632"/>
      <c r="T29" s="632"/>
      <c r="U29" s="632"/>
      <c r="V29" s="632"/>
      <c r="W29" s="632"/>
      <c r="X29" s="632"/>
      <c r="Y29" s="633"/>
      <c r="Z29" s="658">
        <v>0.2</v>
      </c>
      <c r="AA29" s="658"/>
      <c r="AB29" s="658"/>
      <c r="AC29" s="658"/>
      <c r="AD29" s="659" t="s">
        <v>129</v>
      </c>
      <c r="AE29" s="659"/>
      <c r="AF29" s="659"/>
      <c r="AG29" s="659"/>
      <c r="AH29" s="659"/>
      <c r="AI29" s="659"/>
      <c r="AJ29" s="659"/>
      <c r="AK29" s="659"/>
      <c r="AL29" s="634" t="s">
        <v>129</v>
      </c>
      <c r="AM29" s="635"/>
      <c r="AN29" s="635"/>
      <c r="AO29" s="660"/>
      <c r="AP29" s="608"/>
      <c r="AQ29" s="609"/>
      <c r="AR29" s="609"/>
      <c r="AS29" s="609"/>
      <c r="AT29" s="609"/>
      <c r="AU29" s="609"/>
      <c r="AV29" s="609"/>
      <c r="AW29" s="609"/>
      <c r="AX29" s="609"/>
      <c r="AY29" s="609"/>
      <c r="AZ29" s="609"/>
      <c r="BA29" s="609"/>
      <c r="BB29" s="609"/>
      <c r="BC29" s="609"/>
      <c r="BD29" s="609"/>
      <c r="BE29" s="609"/>
      <c r="BF29" s="610"/>
      <c r="BG29" s="631"/>
      <c r="BH29" s="632"/>
      <c r="BI29" s="632"/>
      <c r="BJ29" s="632"/>
      <c r="BK29" s="632"/>
      <c r="BL29" s="632"/>
      <c r="BM29" s="632"/>
      <c r="BN29" s="633"/>
      <c r="BO29" s="658"/>
      <c r="BP29" s="658"/>
      <c r="BQ29" s="658"/>
      <c r="BR29" s="658"/>
      <c r="BS29" s="659"/>
      <c r="BT29" s="659"/>
      <c r="BU29" s="659"/>
      <c r="BV29" s="659"/>
      <c r="BW29" s="659"/>
      <c r="BX29" s="659"/>
      <c r="BY29" s="659"/>
      <c r="BZ29" s="659"/>
      <c r="CA29" s="659"/>
      <c r="CB29" s="717"/>
      <c r="CD29" s="718" t="s">
        <v>305</v>
      </c>
      <c r="CE29" s="719"/>
      <c r="CF29" s="673" t="s">
        <v>306</v>
      </c>
      <c r="CG29" s="670"/>
      <c r="CH29" s="670"/>
      <c r="CI29" s="670"/>
      <c r="CJ29" s="670"/>
      <c r="CK29" s="670"/>
      <c r="CL29" s="670"/>
      <c r="CM29" s="670"/>
      <c r="CN29" s="670"/>
      <c r="CO29" s="670"/>
      <c r="CP29" s="670"/>
      <c r="CQ29" s="671"/>
      <c r="CR29" s="631">
        <v>204625629</v>
      </c>
      <c r="CS29" s="642"/>
      <c r="CT29" s="642"/>
      <c r="CU29" s="642"/>
      <c r="CV29" s="642"/>
      <c r="CW29" s="642"/>
      <c r="CX29" s="642"/>
      <c r="CY29" s="643"/>
      <c r="CZ29" s="634">
        <v>10.4</v>
      </c>
      <c r="DA29" s="644"/>
      <c r="DB29" s="644"/>
      <c r="DC29" s="645"/>
      <c r="DD29" s="637">
        <v>179128475</v>
      </c>
      <c r="DE29" s="642"/>
      <c r="DF29" s="642"/>
      <c r="DG29" s="642"/>
      <c r="DH29" s="642"/>
      <c r="DI29" s="642"/>
      <c r="DJ29" s="642"/>
      <c r="DK29" s="643"/>
      <c r="DL29" s="637">
        <v>153748461</v>
      </c>
      <c r="DM29" s="642"/>
      <c r="DN29" s="642"/>
      <c r="DO29" s="642"/>
      <c r="DP29" s="642"/>
      <c r="DQ29" s="642"/>
      <c r="DR29" s="642"/>
      <c r="DS29" s="642"/>
      <c r="DT29" s="642"/>
      <c r="DU29" s="642"/>
      <c r="DV29" s="643"/>
      <c r="DW29" s="634">
        <v>15.8</v>
      </c>
      <c r="DX29" s="644"/>
      <c r="DY29" s="644"/>
      <c r="DZ29" s="644"/>
      <c r="EA29" s="644"/>
      <c r="EB29" s="644"/>
      <c r="EC29" s="665"/>
    </row>
    <row r="30" spans="2:133" ht="11.25" customHeight="1" x14ac:dyDescent="0.2">
      <c r="B30" s="628" t="s">
        <v>307</v>
      </c>
      <c r="C30" s="629"/>
      <c r="D30" s="629"/>
      <c r="E30" s="629"/>
      <c r="F30" s="629"/>
      <c r="G30" s="629"/>
      <c r="H30" s="629"/>
      <c r="I30" s="629"/>
      <c r="J30" s="629"/>
      <c r="K30" s="629"/>
      <c r="L30" s="629"/>
      <c r="M30" s="629"/>
      <c r="N30" s="629"/>
      <c r="O30" s="629"/>
      <c r="P30" s="629"/>
      <c r="Q30" s="630"/>
      <c r="R30" s="631">
        <v>60521807</v>
      </c>
      <c r="S30" s="632"/>
      <c r="T30" s="632"/>
      <c r="U30" s="632"/>
      <c r="V30" s="632"/>
      <c r="W30" s="632"/>
      <c r="X30" s="632"/>
      <c r="Y30" s="633"/>
      <c r="Z30" s="658">
        <v>3</v>
      </c>
      <c r="AA30" s="658"/>
      <c r="AB30" s="658"/>
      <c r="AC30" s="658"/>
      <c r="AD30" s="659">
        <v>13284309</v>
      </c>
      <c r="AE30" s="659"/>
      <c r="AF30" s="659"/>
      <c r="AG30" s="659"/>
      <c r="AH30" s="659"/>
      <c r="AI30" s="659"/>
      <c r="AJ30" s="659"/>
      <c r="AK30" s="659"/>
      <c r="AL30" s="634">
        <v>1.5</v>
      </c>
      <c r="AM30" s="635"/>
      <c r="AN30" s="635"/>
      <c r="AO30" s="660"/>
      <c r="AP30" s="690" t="s">
        <v>223</v>
      </c>
      <c r="AQ30" s="691"/>
      <c r="AR30" s="691"/>
      <c r="AS30" s="691"/>
      <c r="AT30" s="691"/>
      <c r="AU30" s="691"/>
      <c r="AV30" s="691"/>
      <c r="AW30" s="691"/>
      <c r="AX30" s="691"/>
      <c r="AY30" s="691"/>
      <c r="AZ30" s="691"/>
      <c r="BA30" s="691"/>
      <c r="BB30" s="691"/>
      <c r="BC30" s="691"/>
      <c r="BD30" s="691"/>
      <c r="BE30" s="691"/>
      <c r="BF30" s="692"/>
      <c r="BG30" s="690" t="s">
        <v>308</v>
      </c>
      <c r="BH30" s="715"/>
      <c r="BI30" s="715"/>
      <c r="BJ30" s="715"/>
      <c r="BK30" s="715"/>
      <c r="BL30" s="715"/>
      <c r="BM30" s="715"/>
      <c r="BN30" s="715"/>
      <c r="BO30" s="715"/>
      <c r="BP30" s="715"/>
      <c r="BQ30" s="716"/>
      <c r="BR30" s="690" t="s">
        <v>309</v>
      </c>
      <c r="BS30" s="715"/>
      <c r="BT30" s="715"/>
      <c r="BU30" s="715"/>
      <c r="BV30" s="715"/>
      <c r="BW30" s="715"/>
      <c r="BX30" s="715"/>
      <c r="BY30" s="715"/>
      <c r="BZ30" s="715"/>
      <c r="CA30" s="715"/>
      <c r="CB30" s="716"/>
      <c r="CD30" s="720"/>
      <c r="CE30" s="721"/>
      <c r="CF30" s="673" t="s">
        <v>310</v>
      </c>
      <c r="CG30" s="670"/>
      <c r="CH30" s="670"/>
      <c r="CI30" s="670"/>
      <c r="CJ30" s="670"/>
      <c r="CK30" s="670"/>
      <c r="CL30" s="670"/>
      <c r="CM30" s="670"/>
      <c r="CN30" s="670"/>
      <c r="CO30" s="670"/>
      <c r="CP30" s="670"/>
      <c r="CQ30" s="671"/>
      <c r="CR30" s="631">
        <v>188081578</v>
      </c>
      <c r="CS30" s="632"/>
      <c r="CT30" s="632"/>
      <c r="CU30" s="632"/>
      <c r="CV30" s="632"/>
      <c r="CW30" s="632"/>
      <c r="CX30" s="632"/>
      <c r="CY30" s="633"/>
      <c r="CZ30" s="634">
        <v>9.6</v>
      </c>
      <c r="DA30" s="644"/>
      <c r="DB30" s="644"/>
      <c r="DC30" s="645"/>
      <c r="DD30" s="637">
        <v>162611323</v>
      </c>
      <c r="DE30" s="632"/>
      <c r="DF30" s="632"/>
      <c r="DG30" s="632"/>
      <c r="DH30" s="632"/>
      <c r="DI30" s="632"/>
      <c r="DJ30" s="632"/>
      <c r="DK30" s="633"/>
      <c r="DL30" s="637">
        <v>137231309</v>
      </c>
      <c r="DM30" s="632"/>
      <c r="DN30" s="632"/>
      <c r="DO30" s="632"/>
      <c r="DP30" s="632"/>
      <c r="DQ30" s="632"/>
      <c r="DR30" s="632"/>
      <c r="DS30" s="632"/>
      <c r="DT30" s="632"/>
      <c r="DU30" s="632"/>
      <c r="DV30" s="633"/>
      <c r="DW30" s="634">
        <v>14.1</v>
      </c>
      <c r="DX30" s="644"/>
      <c r="DY30" s="644"/>
      <c r="DZ30" s="644"/>
      <c r="EA30" s="644"/>
      <c r="EB30" s="644"/>
      <c r="EC30" s="665"/>
    </row>
    <row r="31" spans="2:133" ht="11.25" customHeight="1" x14ac:dyDescent="0.2">
      <c r="B31" s="628" t="s">
        <v>311</v>
      </c>
      <c r="C31" s="629"/>
      <c r="D31" s="629"/>
      <c r="E31" s="629"/>
      <c r="F31" s="629"/>
      <c r="G31" s="629"/>
      <c r="H31" s="629"/>
      <c r="I31" s="629"/>
      <c r="J31" s="629"/>
      <c r="K31" s="629"/>
      <c r="L31" s="629"/>
      <c r="M31" s="629"/>
      <c r="N31" s="629"/>
      <c r="O31" s="629"/>
      <c r="P31" s="629"/>
      <c r="Q31" s="630"/>
      <c r="R31" s="631">
        <v>7464949</v>
      </c>
      <c r="S31" s="632"/>
      <c r="T31" s="632"/>
      <c r="U31" s="632"/>
      <c r="V31" s="632"/>
      <c r="W31" s="632"/>
      <c r="X31" s="632"/>
      <c r="Y31" s="633"/>
      <c r="Z31" s="658">
        <v>0.4</v>
      </c>
      <c r="AA31" s="658"/>
      <c r="AB31" s="658"/>
      <c r="AC31" s="658"/>
      <c r="AD31" s="659" t="s">
        <v>138</v>
      </c>
      <c r="AE31" s="659"/>
      <c r="AF31" s="659"/>
      <c r="AG31" s="659"/>
      <c r="AH31" s="659"/>
      <c r="AI31" s="659"/>
      <c r="AJ31" s="659"/>
      <c r="AK31" s="659"/>
      <c r="AL31" s="634" t="s">
        <v>235</v>
      </c>
      <c r="AM31" s="635"/>
      <c r="AN31" s="635"/>
      <c r="AO31" s="660"/>
      <c r="AP31" s="704" t="s">
        <v>312</v>
      </c>
      <c r="AQ31" s="705"/>
      <c r="AR31" s="705"/>
      <c r="AS31" s="705"/>
      <c r="AT31" s="710" t="s">
        <v>313</v>
      </c>
      <c r="AU31" s="203"/>
      <c r="AV31" s="203"/>
      <c r="AW31" s="203"/>
      <c r="AX31" s="697" t="s">
        <v>187</v>
      </c>
      <c r="AY31" s="698"/>
      <c r="AZ31" s="698"/>
      <c r="BA31" s="698"/>
      <c r="BB31" s="698"/>
      <c r="BC31" s="698"/>
      <c r="BD31" s="698"/>
      <c r="BE31" s="698"/>
      <c r="BF31" s="699"/>
      <c r="BG31" s="700">
        <v>99.5</v>
      </c>
      <c r="BH31" s="701"/>
      <c r="BI31" s="701"/>
      <c r="BJ31" s="701"/>
      <c r="BK31" s="701"/>
      <c r="BL31" s="701"/>
      <c r="BM31" s="702">
        <v>98.6</v>
      </c>
      <c r="BN31" s="701"/>
      <c r="BO31" s="701"/>
      <c r="BP31" s="701"/>
      <c r="BQ31" s="703"/>
      <c r="BR31" s="700">
        <v>98.1</v>
      </c>
      <c r="BS31" s="701"/>
      <c r="BT31" s="701"/>
      <c r="BU31" s="701"/>
      <c r="BV31" s="701"/>
      <c r="BW31" s="701"/>
      <c r="BX31" s="702">
        <v>97.3</v>
      </c>
      <c r="BY31" s="701"/>
      <c r="BZ31" s="701"/>
      <c r="CA31" s="701"/>
      <c r="CB31" s="703"/>
      <c r="CD31" s="720"/>
      <c r="CE31" s="721"/>
      <c r="CF31" s="673" t="s">
        <v>314</v>
      </c>
      <c r="CG31" s="670"/>
      <c r="CH31" s="670"/>
      <c r="CI31" s="670"/>
      <c r="CJ31" s="670"/>
      <c r="CK31" s="670"/>
      <c r="CL31" s="670"/>
      <c r="CM31" s="670"/>
      <c r="CN31" s="670"/>
      <c r="CO31" s="670"/>
      <c r="CP31" s="670"/>
      <c r="CQ31" s="671"/>
      <c r="CR31" s="631">
        <v>16544051</v>
      </c>
      <c r="CS31" s="642"/>
      <c r="CT31" s="642"/>
      <c r="CU31" s="642"/>
      <c r="CV31" s="642"/>
      <c r="CW31" s="642"/>
      <c r="CX31" s="642"/>
      <c r="CY31" s="643"/>
      <c r="CZ31" s="634">
        <v>0.8</v>
      </c>
      <c r="DA31" s="644"/>
      <c r="DB31" s="644"/>
      <c r="DC31" s="645"/>
      <c r="DD31" s="637">
        <v>16517152</v>
      </c>
      <c r="DE31" s="642"/>
      <c r="DF31" s="642"/>
      <c r="DG31" s="642"/>
      <c r="DH31" s="642"/>
      <c r="DI31" s="642"/>
      <c r="DJ31" s="642"/>
      <c r="DK31" s="643"/>
      <c r="DL31" s="637">
        <v>16517152</v>
      </c>
      <c r="DM31" s="642"/>
      <c r="DN31" s="642"/>
      <c r="DO31" s="642"/>
      <c r="DP31" s="642"/>
      <c r="DQ31" s="642"/>
      <c r="DR31" s="642"/>
      <c r="DS31" s="642"/>
      <c r="DT31" s="642"/>
      <c r="DU31" s="642"/>
      <c r="DV31" s="643"/>
      <c r="DW31" s="634">
        <v>1.7</v>
      </c>
      <c r="DX31" s="644"/>
      <c r="DY31" s="644"/>
      <c r="DZ31" s="644"/>
      <c r="EA31" s="644"/>
      <c r="EB31" s="644"/>
      <c r="EC31" s="665"/>
    </row>
    <row r="32" spans="2:133" ht="11.25" customHeight="1" x14ac:dyDescent="0.2">
      <c r="B32" s="628" t="s">
        <v>315</v>
      </c>
      <c r="C32" s="629"/>
      <c r="D32" s="629"/>
      <c r="E32" s="629"/>
      <c r="F32" s="629"/>
      <c r="G32" s="629"/>
      <c r="H32" s="629"/>
      <c r="I32" s="629"/>
      <c r="J32" s="629"/>
      <c r="K32" s="629"/>
      <c r="L32" s="629"/>
      <c r="M32" s="629"/>
      <c r="N32" s="629"/>
      <c r="O32" s="629"/>
      <c r="P32" s="629"/>
      <c r="Q32" s="630"/>
      <c r="R32" s="631">
        <v>597577347</v>
      </c>
      <c r="S32" s="632"/>
      <c r="T32" s="632"/>
      <c r="U32" s="632"/>
      <c r="V32" s="632"/>
      <c r="W32" s="632"/>
      <c r="X32" s="632"/>
      <c r="Y32" s="633"/>
      <c r="Z32" s="658">
        <v>29.8</v>
      </c>
      <c r="AA32" s="658"/>
      <c r="AB32" s="658"/>
      <c r="AC32" s="658"/>
      <c r="AD32" s="659" t="s">
        <v>129</v>
      </c>
      <c r="AE32" s="659"/>
      <c r="AF32" s="659"/>
      <c r="AG32" s="659"/>
      <c r="AH32" s="659"/>
      <c r="AI32" s="659"/>
      <c r="AJ32" s="659"/>
      <c r="AK32" s="659"/>
      <c r="AL32" s="634" t="s">
        <v>129</v>
      </c>
      <c r="AM32" s="635"/>
      <c r="AN32" s="635"/>
      <c r="AO32" s="660"/>
      <c r="AP32" s="706"/>
      <c r="AQ32" s="707"/>
      <c r="AR32" s="707"/>
      <c r="AS32" s="707"/>
      <c r="AT32" s="711"/>
      <c r="AU32" s="202" t="s">
        <v>316</v>
      </c>
      <c r="AV32" s="202"/>
      <c r="AW32" s="202"/>
      <c r="AX32" s="628" t="s">
        <v>317</v>
      </c>
      <c r="AY32" s="629"/>
      <c r="AZ32" s="629"/>
      <c r="BA32" s="629"/>
      <c r="BB32" s="629"/>
      <c r="BC32" s="629"/>
      <c r="BD32" s="629"/>
      <c r="BE32" s="629"/>
      <c r="BF32" s="630"/>
      <c r="BG32" s="713">
        <v>99.1</v>
      </c>
      <c r="BH32" s="642"/>
      <c r="BI32" s="642"/>
      <c r="BJ32" s="642"/>
      <c r="BK32" s="642"/>
      <c r="BL32" s="642"/>
      <c r="BM32" s="635">
        <v>97.5</v>
      </c>
      <c r="BN32" s="714"/>
      <c r="BO32" s="714"/>
      <c r="BP32" s="714"/>
      <c r="BQ32" s="669"/>
      <c r="BR32" s="713">
        <v>98.3</v>
      </c>
      <c r="BS32" s="642"/>
      <c r="BT32" s="642"/>
      <c r="BU32" s="642"/>
      <c r="BV32" s="642"/>
      <c r="BW32" s="642"/>
      <c r="BX32" s="635">
        <v>96.8</v>
      </c>
      <c r="BY32" s="714"/>
      <c r="BZ32" s="714"/>
      <c r="CA32" s="714"/>
      <c r="CB32" s="669"/>
      <c r="CD32" s="722"/>
      <c r="CE32" s="723"/>
      <c r="CF32" s="673" t="s">
        <v>318</v>
      </c>
      <c r="CG32" s="670"/>
      <c r="CH32" s="670"/>
      <c r="CI32" s="670"/>
      <c r="CJ32" s="670"/>
      <c r="CK32" s="670"/>
      <c r="CL32" s="670"/>
      <c r="CM32" s="670"/>
      <c r="CN32" s="670"/>
      <c r="CO32" s="670"/>
      <c r="CP32" s="670"/>
      <c r="CQ32" s="671"/>
      <c r="CR32" s="631">
        <v>449</v>
      </c>
      <c r="CS32" s="632"/>
      <c r="CT32" s="632"/>
      <c r="CU32" s="632"/>
      <c r="CV32" s="632"/>
      <c r="CW32" s="632"/>
      <c r="CX32" s="632"/>
      <c r="CY32" s="633"/>
      <c r="CZ32" s="634">
        <v>0</v>
      </c>
      <c r="DA32" s="644"/>
      <c r="DB32" s="644"/>
      <c r="DC32" s="645"/>
      <c r="DD32" s="637">
        <v>449</v>
      </c>
      <c r="DE32" s="632"/>
      <c r="DF32" s="632"/>
      <c r="DG32" s="632"/>
      <c r="DH32" s="632"/>
      <c r="DI32" s="632"/>
      <c r="DJ32" s="632"/>
      <c r="DK32" s="633"/>
      <c r="DL32" s="637">
        <v>449</v>
      </c>
      <c r="DM32" s="632"/>
      <c r="DN32" s="632"/>
      <c r="DO32" s="632"/>
      <c r="DP32" s="632"/>
      <c r="DQ32" s="632"/>
      <c r="DR32" s="632"/>
      <c r="DS32" s="632"/>
      <c r="DT32" s="632"/>
      <c r="DU32" s="632"/>
      <c r="DV32" s="633"/>
      <c r="DW32" s="634">
        <v>0</v>
      </c>
      <c r="DX32" s="644"/>
      <c r="DY32" s="644"/>
      <c r="DZ32" s="644"/>
      <c r="EA32" s="644"/>
      <c r="EB32" s="644"/>
      <c r="EC32" s="665"/>
    </row>
    <row r="33" spans="2:133" ht="11.25" customHeight="1" x14ac:dyDescent="0.2">
      <c r="B33" s="694" t="s">
        <v>319</v>
      </c>
      <c r="C33" s="695"/>
      <c r="D33" s="695"/>
      <c r="E33" s="695"/>
      <c r="F33" s="695"/>
      <c r="G33" s="695"/>
      <c r="H33" s="695"/>
      <c r="I33" s="695"/>
      <c r="J33" s="695"/>
      <c r="K33" s="695"/>
      <c r="L33" s="695"/>
      <c r="M33" s="695"/>
      <c r="N33" s="695"/>
      <c r="O33" s="695"/>
      <c r="P33" s="695"/>
      <c r="Q33" s="696"/>
      <c r="R33" s="631" t="s">
        <v>235</v>
      </c>
      <c r="S33" s="632"/>
      <c r="T33" s="632"/>
      <c r="U33" s="632"/>
      <c r="V33" s="632"/>
      <c r="W33" s="632"/>
      <c r="X33" s="632"/>
      <c r="Y33" s="633"/>
      <c r="Z33" s="658" t="s">
        <v>129</v>
      </c>
      <c r="AA33" s="658"/>
      <c r="AB33" s="658"/>
      <c r="AC33" s="658"/>
      <c r="AD33" s="659" t="s">
        <v>235</v>
      </c>
      <c r="AE33" s="659"/>
      <c r="AF33" s="659"/>
      <c r="AG33" s="659"/>
      <c r="AH33" s="659"/>
      <c r="AI33" s="659"/>
      <c r="AJ33" s="659"/>
      <c r="AK33" s="659"/>
      <c r="AL33" s="634" t="s">
        <v>129</v>
      </c>
      <c r="AM33" s="635"/>
      <c r="AN33" s="635"/>
      <c r="AO33" s="660"/>
      <c r="AP33" s="708"/>
      <c r="AQ33" s="709"/>
      <c r="AR33" s="709"/>
      <c r="AS33" s="709"/>
      <c r="AT33" s="712"/>
      <c r="AU33" s="204"/>
      <c r="AV33" s="204"/>
      <c r="AW33" s="204"/>
      <c r="AX33" s="608" t="s">
        <v>320</v>
      </c>
      <c r="AY33" s="609"/>
      <c r="AZ33" s="609"/>
      <c r="BA33" s="609"/>
      <c r="BB33" s="609"/>
      <c r="BC33" s="609"/>
      <c r="BD33" s="609"/>
      <c r="BE33" s="609"/>
      <c r="BF33" s="610"/>
      <c r="BG33" s="693">
        <v>99.8</v>
      </c>
      <c r="BH33" s="612"/>
      <c r="BI33" s="612"/>
      <c r="BJ33" s="612"/>
      <c r="BK33" s="612"/>
      <c r="BL33" s="612"/>
      <c r="BM33" s="650">
        <v>99.5</v>
      </c>
      <c r="BN33" s="612"/>
      <c r="BO33" s="612"/>
      <c r="BP33" s="612"/>
      <c r="BQ33" s="661"/>
      <c r="BR33" s="693">
        <v>97.8</v>
      </c>
      <c r="BS33" s="612"/>
      <c r="BT33" s="612"/>
      <c r="BU33" s="612"/>
      <c r="BV33" s="612"/>
      <c r="BW33" s="612"/>
      <c r="BX33" s="650">
        <v>97.5</v>
      </c>
      <c r="BY33" s="612"/>
      <c r="BZ33" s="612"/>
      <c r="CA33" s="612"/>
      <c r="CB33" s="661"/>
      <c r="CD33" s="673" t="s">
        <v>321</v>
      </c>
      <c r="CE33" s="670"/>
      <c r="CF33" s="670"/>
      <c r="CG33" s="670"/>
      <c r="CH33" s="670"/>
      <c r="CI33" s="670"/>
      <c r="CJ33" s="670"/>
      <c r="CK33" s="670"/>
      <c r="CL33" s="670"/>
      <c r="CM33" s="670"/>
      <c r="CN33" s="670"/>
      <c r="CO33" s="670"/>
      <c r="CP33" s="670"/>
      <c r="CQ33" s="671"/>
      <c r="CR33" s="631">
        <v>561631743</v>
      </c>
      <c r="CS33" s="642"/>
      <c r="CT33" s="642"/>
      <c r="CU33" s="642"/>
      <c r="CV33" s="642"/>
      <c r="CW33" s="642"/>
      <c r="CX33" s="642"/>
      <c r="CY33" s="643"/>
      <c r="CZ33" s="634">
        <v>28.6</v>
      </c>
      <c r="DA33" s="644"/>
      <c r="DB33" s="644"/>
      <c r="DC33" s="645"/>
      <c r="DD33" s="637">
        <v>412338973</v>
      </c>
      <c r="DE33" s="642"/>
      <c r="DF33" s="642"/>
      <c r="DG33" s="642"/>
      <c r="DH33" s="642"/>
      <c r="DI33" s="642"/>
      <c r="DJ33" s="642"/>
      <c r="DK33" s="643"/>
      <c r="DL33" s="637">
        <v>257379039</v>
      </c>
      <c r="DM33" s="642"/>
      <c r="DN33" s="642"/>
      <c r="DO33" s="642"/>
      <c r="DP33" s="642"/>
      <c r="DQ33" s="642"/>
      <c r="DR33" s="642"/>
      <c r="DS33" s="642"/>
      <c r="DT33" s="642"/>
      <c r="DU33" s="642"/>
      <c r="DV33" s="643"/>
      <c r="DW33" s="634">
        <v>26.4</v>
      </c>
      <c r="DX33" s="644"/>
      <c r="DY33" s="644"/>
      <c r="DZ33" s="644"/>
      <c r="EA33" s="644"/>
      <c r="EB33" s="644"/>
      <c r="EC33" s="665"/>
    </row>
    <row r="34" spans="2:133" ht="11.25" customHeight="1" x14ac:dyDescent="0.2">
      <c r="B34" s="628" t="s">
        <v>322</v>
      </c>
      <c r="C34" s="629"/>
      <c r="D34" s="629"/>
      <c r="E34" s="629"/>
      <c r="F34" s="629"/>
      <c r="G34" s="629"/>
      <c r="H34" s="629"/>
      <c r="I34" s="629"/>
      <c r="J34" s="629"/>
      <c r="K34" s="629"/>
      <c r="L34" s="629"/>
      <c r="M34" s="629"/>
      <c r="N34" s="629"/>
      <c r="O34" s="629"/>
      <c r="P34" s="629"/>
      <c r="Q34" s="630"/>
      <c r="R34" s="631">
        <v>101349008</v>
      </c>
      <c r="S34" s="632"/>
      <c r="T34" s="632"/>
      <c r="U34" s="632"/>
      <c r="V34" s="632"/>
      <c r="W34" s="632"/>
      <c r="X34" s="632"/>
      <c r="Y34" s="633"/>
      <c r="Z34" s="658">
        <v>5.0999999999999996</v>
      </c>
      <c r="AA34" s="658"/>
      <c r="AB34" s="658"/>
      <c r="AC34" s="658"/>
      <c r="AD34" s="659" t="s">
        <v>129</v>
      </c>
      <c r="AE34" s="659"/>
      <c r="AF34" s="659"/>
      <c r="AG34" s="659"/>
      <c r="AH34" s="659"/>
      <c r="AI34" s="659"/>
      <c r="AJ34" s="659"/>
      <c r="AK34" s="659"/>
      <c r="AL34" s="634" t="s">
        <v>129</v>
      </c>
      <c r="AM34" s="635"/>
      <c r="AN34" s="635"/>
      <c r="AO34" s="660"/>
      <c r="AP34" s="205"/>
      <c r="AQ34" s="206"/>
      <c r="AR34" s="202"/>
      <c r="AS34" s="203"/>
      <c r="AT34" s="203"/>
      <c r="AU34" s="203"/>
      <c r="AV34" s="203"/>
      <c r="AW34" s="203"/>
      <c r="AX34" s="203"/>
      <c r="AY34" s="203"/>
      <c r="AZ34" s="203"/>
      <c r="BA34" s="203"/>
      <c r="BB34" s="203"/>
      <c r="BC34" s="203"/>
      <c r="BD34" s="203"/>
      <c r="BE34" s="203"/>
      <c r="BF34" s="203"/>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D34" s="673" t="s">
        <v>323</v>
      </c>
      <c r="CE34" s="670"/>
      <c r="CF34" s="670"/>
      <c r="CG34" s="670"/>
      <c r="CH34" s="670"/>
      <c r="CI34" s="670"/>
      <c r="CJ34" s="670"/>
      <c r="CK34" s="670"/>
      <c r="CL34" s="670"/>
      <c r="CM34" s="670"/>
      <c r="CN34" s="670"/>
      <c r="CO34" s="670"/>
      <c r="CP34" s="670"/>
      <c r="CQ34" s="671"/>
      <c r="CR34" s="631">
        <v>161107397</v>
      </c>
      <c r="CS34" s="632"/>
      <c r="CT34" s="632"/>
      <c r="CU34" s="632"/>
      <c r="CV34" s="632"/>
      <c r="CW34" s="632"/>
      <c r="CX34" s="632"/>
      <c r="CY34" s="633"/>
      <c r="CZ34" s="634">
        <v>8.1999999999999993</v>
      </c>
      <c r="DA34" s="644"/>
      <c r="DB34" s="644"/>
      <c r="DC34" s="645"/>
      <c r="DD34" s="637">
        <v>98261258</v>
      </c>
      <c r="DE34" s="632"/>
      <c r="DF34" s="632"/>
      <c r="DG34" s="632"/>
      <c r="DH34" s="632"/>
      <c r="DI34" s="632"/>
      <c r="DJ34" s="632"/>
      <c r="DK34" s="633"/>
      <c r="DL34" s="637">
        <v>87692321</v>
      </c>
      <c r="DM34" s="632"/>
      <c r="DN34" s="632"/>
      <c r="DO34" s="632"/>
      <c r="DP34" s="632"/>
      <c r="DQ34" s="632"/>
      <c r="DR34" s="632"/>
      <c r="DS34" s="632"/>
      <c r="DT34" s="632"/>
      <c r="DU34" s="632"/>
      <c r="DV34" s="633"/>
      <c r="DW34" s="634">
        <v>9</v>
      </c>
      <c r="DX34" s="644"/>
      <c r="DY34" s="644"/>
      <c r="DZ34" s="644"/>
      <c r="EA34" s="644"/>
      <c r="EB34" s="644"/>
      <c r="EC34" s="665"/>
    </row>
    <row r="35" spans="2:133" ht="11.25" customHeight="1" x14ac:dyDescent="0.2">
      <c r="B35" s="628" t="s">
        <v>324</v>
      </c>
      <c r="C35" s="629"/>
      <c r="D35" s="629"/>
      <c r="E35" s="629"/>
      <c r="F35" s="629"/>
      <c r="G35" s="629"/>
      <c r="H35" s="629"/>
      <c r="I35" s="629"/>
      <c r="J35" s="629"/>
      <c r="K35" s="629"/>
      <c r="L35" s="629"/>
      <c r="M35" s="629"/>
      <c r="N35" s="629"/>
      <c r="O35" s="629"/>
      <c r="P35" s="629"/>
      <c r="Q35" s="630"/>
      <c r="R35" s="631">
        <v>23548530</v>
      </c>
      <c r="S35" s="632"/>
      <c r="T35" s="632"/>
      <c r="U35" s="632"/>
      <c r="V35" s="632"/>
      <c r="W35" s="632"/>
      <c r="X35" s="632"/>
      <c r="Y35" s="633"/>
      <c r="Z35" s="658">
        <v>1.2</v>
      </c>
      <c r="AA35" s="658"/>
      <c r="AB35" s="658"/>
      <c r="AC35" s="658"/>
      <c r="AD35" s="659">
        <v>4120360</v>
      </c>
      <c r="AE35" s="659"/>
      <c r="AF35" s="659"/>
      <c r="AG35" s="659"/>
      <c r="AH35" s="659"/>
      <c r="AI35" s="659"/>
      <c r="AJ35" s="659"/>
      <c r="AK35" s="659"/>
      <c r="AL35" s="634">
        <v>0.5</v>
      </c>
      <c r="AM35" s="635"/>
      <c r="AN35" s="635"/>
      <c r="AO35" s="660"/>
      <c r="AP35" s="207"/>
      <c r="AQ35" s="690" t="s">
        <v>325</v>
      </c>
      <c r="AR35" s="691"/>
      <c r="AS35" s="691"/>
      <c r="AT35" s="691"/>
      <c r="AU35" s="691"/>
      <c r="AV35" s="691"/>
      <c r="AW35" s="691"/>
      <c r="AX35" s="691"/>
      <c r="AY35" s="691"/>
      <c r="AZ35" s="691"/>
      <c r="BA35" s="691"/>
      <c r="BB35" s="691"/>
      <c r="BC35" s="691"/>
      <c r="BD35" s="691"/>
      <c r="BE35" s="691"/>
      <c r="BF35" s="692"/>
      <c r="BG35" s="690" t="s">
        <v>326</v>
      </c>
      <c r="BH35" s="691"/>
      <c r="BI35" s="691"/>
      <c r="BJ35" s="691"/>
      <c r="BK35" s="691"/>
      <c r="BL35" s="691"/>
      <c r="BM35" s="691"/>
      <c r="BN35" s="691"/>
      <c r="BO35" s="691"/>
      <c r="BP35" s="691"/>
      <c r="BQ35" s="691"/>
      <c r="BR35" s="691"/>
      <c r="BS35" s="691"/>
      <c r="BT35" s="691"/>
      <c r="BU35" s="691"/>
      <c r="BV35" s="691"/>
      <c r="BW35" s="691"/>
      <c r="BX35" s="691"/>
      <c r="BY35" s="691"/>
      <c r="BZ35" s="691"/>
      <c r="CA35" s="691"/>
      <c r="CB35" s="692"/>
      <c r="CD35" s="673" t="s">
        <v>327</v>
      </c>
      <c r="CE35" s="670"/>
      <c r="CF35" s="670"/>
      <c r="CG35" s="670"/>
      <c r="CH35" s="670"/>
      <c r="CI35" s="670"/>
      <c r="CJ35" s="670"/>
      <c r="CK35" s="670"/>
      <c r="CL35" s="670"/>
      <c r="CM35" s="670"/>
      <c r="CN35" s="670"/>
      <c r="CO35" s="670"/>
      <c r="CP35" s="670"/>
      <c r="CQ35" s="671"/>
      <c r="CR35" s="631">
        <v>20032088</v>
      </c>
      <c r="CS35" s="642"/>
      <c r="CT35" s="642"/>
      <c r="CU35" s="642"/>
      <c r="CV35" s="642"/>
      <c r="CW35" s="642"/>
      <c r="CX35" s="642"/>
      <c r="CY35" s="643"/>
      <c r="CZ35" s="634">
        <v>1</v>
      </c>
      <c r="DA35" s="644"/>
      <c r="DB35" s="644"/>
      <c r="DC35" s="645"/>
      <c r="DD35" s="637">
        <v>13315763</v>
      </c>
      <c r="DE35" s="642"/>
      <c r="DF35" s="642"/>
      <c r="DG35" s="642"/>
      <c r="DH35" s="642"/>
      <c r="DI35" s="642"/>
      <c r="DJ35" s="642"/>
      <c r="DK35" s="643"/>
      <c r="DL35" s="637">
        <v>13315763</v>
      </c>
      <c r="DM35" s="642"/>
      <c r="DN35" s="642"/>
      <c r="DO35" s="642"/>
      <c r="DP35" s="642"/>
      <c r="DQ35" s="642"/>
      <c r="DR35" s="642"/>
      <c r="DS35" s="642"/>
      <c r="DT35" s="642"/>
      <c r="DU35" s="642"/>
      <c r="DV35" s="643"/>
      <c r="DW35" s="634">
        <v>1.4</v>
      </c>
      <c r="DX35" s="644"/>
      <c r="DY35" s="644"/>
      <c r="DZ35" s="644"/>
      <c r="EA35" s="644"/>
      <c r="EB35" s="644"/>
      <c r="EC35" s="665"/>
    </row>
    <row r="36" spans="2:133" ht="11.25" customHeight="1" x14ac:dyDescent="0.2">
      <c r="B36" s="628" t="s">
        <v>328</v>
      </c>
      <c r="C36" s="629"/>
      <c r="D36" s="629"/>
      <c r="E36" s="629"/>
      <c r="F36" s="629"/>
      <c r="G36" s="629"/>
      <c r="H36" s="629"/>
      <c r="I36" s="629"/>
      <c r="J36" s="629"/>
      <c r="K36" s="629"/>
      <c r="L36" s="629"/>
      <c r="M36" s="629"/>
      <c r="N36" s="629"/>
      <c r="O36" s="629"/>
      <c r="P36" s="629"/>
      <c r="Q36" s="630"/>
      <c r="R36" s="631">
        <v>781789</v>
      </c>
      <c r="S36" s="632"/>
      <c r="T36" s="632"/>
      <c r="U36" s="632"/>
      <c r="V36" s="632"/>
      <c r="W36" s="632"/>
      <c r="X36" s="632"/>
      <c r="Y36" s="633"/>
      <c r="Z36" s="658">
        <v>0</v>
      </c>
      <c r="AA36" s="658"/>
      <c r="AB36" s="658"/>
      <c r="AC36" s="658"/>
      <c r="AD36" s="659" t="s">
        <v>129</v>
      </c>
      <c r="AE36" s="659"/>
      <c r="AF36" s="659"/>
      <c r="AG36" s="659"/>
      <c r="AH36" s="659"/>
      <c r="AI36" s="659"/>
      <c r="AJ36" s="659"/>
      <c r="AK36" s="659"/>
      <c r="AL36" s="634" t="s">
        <v>235</v>
      </c>
      <c r="AM36" s="635"/>
      <c r="AN36" s="635"/>
      <c r="AO36" s="660"/>
      <c r="AP36" s="207"/>
      <c r="AQ36" s="681" t="s">
        <v>329</v>
      </c>
      <c r="AR36" s="682"/>
      <c r="AS36" s="682"/>
      <c r="AT36" s="682"/>
      <c r="AU36" s="682"/>
      <c r="AV36" s="682"/>
      <c r="AW36" s="682"/>
      <c r="AX36" s="682"/>
      <c r="AY36" s="683"/>
      <c r="AZ36" s="684">
        <v>162864334</v>
      </c>
      <c r="BA36" s="685"/>
      <c r="BB36" s="685"/>
      <c r="BC36" s="685"/>
      <c r="BD36" s="685"/>
      <c r="BE36" s="685"/>
      <c r="BF36" s="686"/>
      <c r="BG36" s="687" t="s">
        <v>330</v>
      </c>
      <c r="BH36" s="688"/>
      <c r="BI36" s="688"/>
      <c r="BJ36" s="688"/>
      <c r="BK36" s="688"/>
      <c r="BL36" s="688"/>
      <c r="BM36" s="688"/>
      <c r="BN36" s="688"/>
      <c r="BO36" s="688"/>
      <c r="BP36" s="688"/>
      <c r="BQ36" s="688"/>
      <c r="BR36" s="688"/>
      <c r="BS36" s="688"/>
      <c r="BT36" s="688"/>
      <c r="BU36" s="689"/>
      <c r="BV36" s="684">
        <v>2388090</v>
      </c>
      <c r="BW36" s="685"/>
      <c r="BX36" s="685"/>
      <c r="BY36" s="685"/>
      <c r="BZ36" s="685"/>
      <c r="CA36" s="685"/>
      <c r="CB36" s="686"/>
      <c r="CD36" s="673" t="s">
        <v>331</v>
      </c>
      <c r="CE36" s="670"/>
      <c r="CF36" s="670"/>
      <c r="CG36" s="670"/>
      <c r="CH36" s="670"/>
      <c r="CI36" s="670"/>
      <c r="CJ36" s="670"/>
      <c r="CK36" s="670"/>
      <c r="CL36" s="670"/>
      <c r="CM36" s="670"/>
      <c r="CN36" s="670"/>
      <c r="CO36" s="670"/>
      <c r="CP36" s="670"/>
      <c r="CQ36" s="671"/>
      <c r="CR36" s="631">
        <v>191659491</v>
      </c>
      <c r="CS36" s="632"/>
      <c r="CT36" s="632"/>
      <c r="CU36" s="632"/>
      <c r="CV36" s="632"/>
      <c r="CW36" s="632"/>
      <c r="CX36" s="632"/>
      <c r="CY36" s="633"/>
      <c r="CZ36" s="634">
        <v>9.8000000000000007</v>
      </c>
      <c r="DA36" s="644"/>
      <c r="DB36" s="644"/>
      <c r="DC36" s="645"/>
      <c r="DD36" s="637">
        <v>151333281</v>
      </c>
      <c r="DE36" s="632"/>
      <c r="DF36" s="632"/>
      <c r="DG36" s="632"/>
      <c r="DH36" s="632"/>
      <c r="DI36" s="632"/>
      <c r="DJ36" s="632"/>
      <c r="DK36" s="633"/>
      <c r="DL36" s="637">
        <v>72287588</v>
      </c>
      <c r="DM36" s="632"/>
      <c r="DN36" s="632"/>
      <c r="DO36" s="632"/>
      <c r="DP36" s="632"/>
      <c r="DQ36" s="632"/>
      <c r="DR36" s="632"/>
      <c r="DS36" s="632"/>
      <c r="DT36" s="632"/>
      <c r="DU36" s="632"/>
      <c r="DV36" s="633"/>
      <c r="DW36" s="634">
        <v>7.4</v>
      </c>
      <c r="DX36" s="644"/>
      <c r="DY36" s="644"/>
      <c r="DZ36" s="644"/>
      <c r="EA36" s="644"/>
      <c r="EB36" s="644"/>
      <c r="EC36" s="665"/>
    </row>
    <row r="37" spans="2:133" ht="11.25" customHeight="1" x14ac:dyDescent="0.2">
      <c r="B37" s="628" t="s">
        <v>332</v>
      </c>
      <c r="C37" s="629"/>
      <c r="D37" s="629"/>
      <c r="E37" s="629"/>
      <c r="F37" s="629"/>
      <c r="G37" s="629"/>
      <c r="H37" s="629"/>
      <c r="I37" s="629"/>
      <c r="J37" s="629"/>
      <c r="K37" s="629"/>
      <c r="L37" s="629"/>
      <c r="M37" s="629"/>
      <c r="N37" s="629"/>
      <c r="O37" s="629"/>
      <c r="P37" s="629"/>
      <c r="Q37" s="630"/>
      <c r="R37" s="631">
        <v>4702018</v>
      </c>
      <c r="S37" s="632"/>
      <c r="T37" s="632"/>
      <c r="U37" s="632"/>
      <c r="V37" s="632"/>
      <c r="W37" s="632"/>
      <c r="X37" s="632"/>
      <c r="Y37" s="633"/>
      <c r="Z37" s="658">
        <v>0.2</v>
      </c>
      <c r="AA37" s="658"/>
      <c r="AB37" s="658"/>
      <c r="AC37" s="658"/>
      <c r="AD37" s="659" t="s">
        <v>129</v>
      </c>
      <c r="AE37" s="659"/>
      <c r="AF37" s="659"/>
      <c r="AG37" s="659"/>
      <c r="AH37" s="659"/>
      <c r="AI37" s="659"/>
      <c r="AJ37" s="659"/>
      <c r="AK37" s="659"/>
      <c r="AL37" s="634" t="s">
        <v>129</v>
      </c>
      <c r="AM37" s="635"/>
      <c r="AN37" s="635"/>
      <c r="AO37" s="660"/>
      <c r="AQ37" s="666" t="s">
        <v>333</v>
      </c>
      <c r="AR37" s="667"/>
      <c r="AS37" s="667"/>
      <c r="AT37" s="667"/>
      <c r="AU37" s="667"/>
      <c r="AV37" s="667"/>
      <c r="AW37" s="667"/>
      <c r="AX37" s="667"/>
      <c r="AY37" s="668"/>
      <c r="AZ37" s="631">
        <v>24221973</v>
      </c>
      <c r="BA37" s="632"/>
      <c r="BB37" s="632"/>
      <c r="BC37" s="632"/>
      <c r="BD37" s="642"/>
      <c r="BE37" s="642"/>
      <c r="BF37" s="669"/>
      <c r="BG37" s="673" t="s">
        <v>334</v>
      </c>
      <c r="BH37" s="670"/>
      <c r="BI37" s="670"/>
      <c r="BJ37" s="670"/>
      <c r="BK37" s="670"/>
      <c r="BL37" s="670"/>
      <c r="BM37" s="670"/>
      <c r="BN37" s="670"/>
      <c r="BO37" s="670"/>
      <c r="BP37" s="670"/>
      <c r="BQ37" s="670"/>
      <c r="BR37" s="670"/>
      <c r="BS37" s="670"/>
      <c r="BT37" s="670"/>
      <c r="BU37" s="671"/>
      <c r="BV37" s="631">
        <v>-4066354</v>
      </c>
      <c r="BW37" s="632"/>
      <c r="BX37" s="632"/>
      <c r="BY37" s="632"/>
      <c r="BZ37" s="632"/>
      <c r="CA37" s="632"/>
      <c r="CB37" s="672"/>
      <c r="CD37" s="673" t="s">
        <v>335</v>
      </c>
      <c r="CE37" s="670"/>
      <c r="CF37" s="670"/>
      <c r="CG37" s="670"/>
      <c r="CH37" s="670"/>
      <c r="CI37" s="670"/>
      <c r="CJ37" s="670"/>
      <c r="CK37" s="670"/>
      <c r="CL37" s="670"/>
      <c r="CM37" s="670"/>
      <c r="CN37" s="670"/>
      <c r="CO37" s="670"/>
      <c r="CP37" s="670"/>
      <c r="CQ37" s="671"/>
      <c r="CR37" s="631">
        <v>9202769</v>
      </c>
      <c r="CS37" s="642"/>
      <c r="CT37" s="642"/>
      <c r="CU37" s="642"/>
      <c r="CV37" s="642"/>
      <c r="CW37" s="642"/>
      <c r="CX37" s="642"/>
      <c r="CY37" s="643"/>
      <c r="CZ37" s="634">
        <v>0.5</v>
      </c>
      <c r="DA37" s="644"/>
      <c r="DB37" s="644"/>
      <c r="DC37" s="645"/>
      <c r="DD37" s="637">
        <v>4600790</v>
      </c>
      <c r="DE37" s="642"/>
      <c r="DF37" s="642"/>
      <c r="DG37" s="642"/>
      <c r="DH37" s="642"/>
      <c r="DI37" s="642"/>
      <c r="DJ37" s="642"/>
      <c r="DK37" s="643"/>
      <c r="DL37" s="637">
        <v>1608475</v>
      </c>
      <c r="DM37" s="642"/>
      <c r="DN37" s="642"/>
      <c r="DO37" s="642"/>
      <c r="DP37" s="642"/>
      <c r="DQ37" s="642"/>
      <c r="DR37" s="642"/>
      <c r="DS37" s="642"/>
      <c r="DT37" s="642"/>
      <c r="DU37" s="642"/>
      <c r="DV37" s="643"/>
      <c r="DW37" s="634">
        <v>0.2</v>
      </c>
      <c r="DX37" s="644"/>
      <c r="DY37" s="644"/>
      <c r="DZ37" s="644"/>
      <c r="EA37" s="644"/>
      <c r="EB37" s="644"/>
      <c r="EC37" s="665"/>
    </row>
    <row r="38" spans="2:133" ht="11.25" customHeight="1" x14ac:dyDescent="0.2">
      <c r="B38" s="628" t="s">
        <v>336</v>
      </c>
      <c r="C38" s="629"/>
      <c r="D38" s="629"/>
      <c r="E38" s="629"/>
      <c r="F38" s="629"/>
      <c r="G38" s="629"/>
      <c r="H38" s="629"/>
      <c r="I38" s="629"/>
      <c r="J38" s="629"/>
      <c r="K38" s="629"/>
      <c r="L38" s="629"/>
      <c r="M38" s="629"/>
      <c r="N38" s="629"/>
      <c r="O38" s="629"/>
      <c r="P38" s="629"/>
      <c r="Q38" s="630"/>
      <c r="R38" s="631">
        <v>28031823</v>
      </c>
      <c r="S38" s="632"/>
      <c r="T38" s="632"/>
      <c r="U38" s="632"/>
      <c r="V38" s="632"/>
      <c r="W38" s="632"/>
      <c r="X38" s="632"/>
      <c r="Y38" s="633"/>
      <c r="Z38" s="658">
        <v>1.4</v>
      </c>
      <c r="AA38" s="658"/>
      <c r="AB38" s="658"/>
      <c r="AC38" s="658"/>
      <c r="AD38" s="659" t="s">
        <v>129</v>
      </c>
      <c r="AE38" s="659"/>
      <c r="AF38" s="659"/>
      <c r="AG38" s="659"/>
      <c r="AH38" s="659"/>
      <c r="AI38" s="659"/>
      <c r="AJ38" s="659"/>
      <c r="AK38" s="659"/>
      <c r="AL38" s="634" t="s">
        <v>235</v>
      </c>
      <c r="AM38" s="635"/>
      <c r="AN38" s="635"/>
      <c r="AO38" s="660"/>
      <c r="AQ38" s="666" t="s">
        <v>337</v>
      </c>
      <c r="AR38" s="667"/>
      <c r="AS38" s="667"/>
      <c r="AT38" s="667"/>
      <c r="AU38" s="667"/>
      <c r="AV38" s="667"/>
      <c r="AW38" s="667"/>
      <c r="AX38" s="667"/>
      <c r="AY38" s="668"/>
      <c r="AZ38" s="631">
        <v>10914924</v>
      </c>
      <c r="BA38" s="632"/>
      <c r="BB38" s="632"/>
      <c r="BC38" s="632"/>
      <c r="BD38" s="642"/>
      <c r="BE38" s="642"/>
      <c r="BF38" s="669"/>
      <c r="BG38" s="673" t="s">
        <v>338</v>
      </c>
      <c r="BH38" s="670"/>
      <c r="BI38" s="670"/>
      <c r="BJ38" s="670"/>
      <c r="BK38" s="670"/>
      <c r="BL38" s="670"/>
      <c r="BM38" s="670"/>
      <c r="BN38" s="670"/>
      <c r="BO38" s="670"/>
      <c r="BP38" s="670"/>
      <c r="BQ38" s="670"/>
      <c r="BR38" s="670"/>
      <c r="BS38" s="670"/>
      <c r="BT38" s="670"/>
      <c r="BU38" s="671"/>
      <c r="BV38" s="631">
        <v>411731</v>
      </c>
      <c r="BW38" s="632"/>
      <c r="BX38" s="632"/>
      <c r="BY38" s="632"/>
      <c r="BZ38" s="632"/>
      <c r="CA38" s="632"/>
      <c r="CB38" s="672"/>
      <c r="CD38" s="673" t="s">
        <v>339</v>
      </c>
      <c r="CE38" s="670"/>
      <c r="CF38" s="670"/>
      <c r="CG38" s="670"/>
      <c r="CH38" s="670"/>
      <c r="CI38" s="670"/>
      <c r="CJ38" s="670"/>
      <c r="CK38" s="670"/>
      <c r="CL38" s="670"/>
      <c r="CM38" s="670"/>
      <c r="CN38" s="670"/>
      <c r="CO38" s="670"/>
      <c r="CP38" s="670"/>
      <c r="CQ38" s="671"/>
      <c r="CR38" s="631">
        <v>132817203</v>
      </c>
      <c r="CS38" s="632"/>
      <c r="CT38" s="632"/>
      <c r="CU38" s="632"/>
      <c r="CV38" s="632"/>
      <c r="CW38" s="632"/>
      <c r="CX38" s="632"/>
      <c r="CY38" s="633"/>
      <c r="CZ38" s="634">
        <v>6.8</v>
      </c>
      <c r="DA38" s="644"/>
      <c r="DB38" s="644"/>
      <c r="DC38" s="645"/>
      <c r="DD38" s="637">
        <v>104156625</v>
      </c>
      <c r="DE38" s="632"/>
      <c r="DF38" s="632"/>
      <c r="DG38" s="632"/>
      <c r="DH38" s="632"/>
      <c r="DI38" s="632"/>
      <c r="DJ38" s="632"/>
      <c r="DK38" s="633"/>
      <c r="DL38" s="637">
        <v>84083367</v>
      </c>
      <c r="DM38" s="632"/>
      <c r="DN38" s="632"/>
      <c r="DO38" s="632"/>
      <c r="DP38" s="632"/>
      <c r="DQ38" s="632"/>
      <c r="DR38" s="632"/>
      <c r="DS38" s="632"/>
      <c r="DT38" s="632"/>
      <c r="DU38" s="632"/>
      <c r="DV38" s="633"/>
      <c r="DW38" s="634">
        <v>8.6</v>
      </c>
      <c r="DX38" s="644"/>
      <c r="DY38" s="644"/>
      <c r="DZ38" s="644"/>
      <c r="EA38" s="644"/>
      <c r="EB38" s="644"/>
      <c r="EC38" s="665"/>
    </row>
    <row r="39" spans="2:133" ht="11.25" customHeight="1" x14ac:dyDescent="0.2">
      <c r="B39" s="628" t="s">
        <v>340</v>
      </c>
      <c r="C39" s="629"/>
      <c r="D39" s="629"/>
      <c r="E39" s="629"/>
      <c r="F39" s="629"/>
      <c r="G39" s="629"/>
      <c r="H39" s="629"/>
      <c r="I39" s="629"/>
      <c r="J39" s="629"/>
      <c r="K39" s="629"/>
      <c r="L39" s="629"/>
      <c r="M39" s="629"/>
      <c r="N39" s="629"/>
      <c r="O39" s="629"/>
      <c r="P39" s="629"/>
      <c r="Q39" s="630"/>
      <c r="R39" s="631">
        <v>64713045</v>
      </c>
      <c r="S39" s="632"/>
      <c r="T39" s="632"/>
      <c r="U39" s="632"/>
      <c r="V39" s="632"/>
      <c r="W39" s="632"/>
      <c r="X39" s="632"/>
      <c r="Y39" s="633"/>
      <c r="Z39" s="658">
        <v>3.2</v>
      </c>
      <c r="AA39" s="658"/>
      <c r="AB39" s="658"/>
      <c r="AC39" s="658"/>
      <c r="AD39" s="659">
        <v>356901</v>
      </c>
      <c r="AE39" s="659"/>
      <c r="AF39" s="659"/>
      <c r="AG39" s="659"/>
      <c r="AH39" s="659"/>
      <c r="AI39" s="659"/>
      <c r="AJ39" s="659"/>
      <c r="AK39" s="659"/>
      <c r="AL39" s="634">
        <v>0</v>
      </c>
      <c r="AM39" s="635"/>
      <c r="AN39" s="635"/>
      <c r="AO39" s="660"/>
      <c r="AQ39" s="666" t="s">
        <v>341</v>
      </c>
      <c r="AR39" s="667"/>
      <c r="AS39" s="667"/>
      <c r="AT39" s="667"/>
      <c r="AU39" s="667"/>
      <c r="AV39" s="667"/>
      <c r="AW39" s="667"/>
      <c r="AX39" s="667"/>
      <c r="AY39" s="668"/>
      <c r="AZ39" s="631">
        <v>4002334</v>
      </c>
      <c r="BA39" s="632"/>
      <c r="BB39" s="632"/>
      <c r="BC39" s="632"/>
      <c r="BD39" s="642"/>
      <c r="BE39" s="642"/>
      <c r="BF39" s="669"/>
      <c r="BG39" s="673" t="s">
        <v>342</v>
      </c>
      <c r="BH39" s="670"/>
      <c r="BI39" s="670"/>
      <c r="BJ39" s="670"/>
      <c r="BK39" s="670"/>
      <c r="BL39" s="670"/>
      <c r="BM39" s="670"/>
      <c r="BN39" s="670"/>
      <c r="BO39" s="670"/>
      <c r="BP39" s="670"/>
      <c r="BQ39" s="670"/>
      <c r="BR39" s="670"/>
      <c r="BS39" s="670"/>
      <c r="BT39" s="670"/>
      <c r="BU39" s="671"/>
      <c r="BV39" s="631">
        <v>590497</v>
      </c>
      <c r="BW39" s="632"/>
      <c r="BX39" s="632"/>
      <c r="BY39" s="632"/>
      <c r="BZ39" s="632"/>
      <c r="CA39" s="632"/>
      <c r="CB39" s="672"/>
      <c r="CD39" s="673" t="s">
        <v>343</v>
      </c>
      <c r="CE39" s="670"/>
      <c r="CF39" s="670"/>
      <c r="CG39" s="670"/>
      <c r="CH39" s="670"/>
      <c r="CI39" s="670"/>
      <c r="CJ39" s="670"/>
      <c r="CK39" s="670"/>
      <c r="CL39" s="670"/>
      <c r="CM39" s="670"/>
      <c r="CN39" s="670"/>
      <c r="CO39" s="670"/>
      <c r="CP39" s="670"/>
      <c r="CQ39" s="671"/>
      <c r="CR39" s="631">
        <v>48016005</v>
      </c>
      <c r="CS39" s="642"/>
      <c r="CT39" s="642"/>
      <c r="CU39" s="642"/>
      <c r="CV39" s="642"/>
      <c r="CW39" s="642"/>
      <c r="CX39" s="642"/>
      <c r="CY39" s="643"/>
      <c r="CZ39" s="634">
        <v>2.4</v>
      </c>
      <c r="DA39" s="644"/>
      <c r="DB39" s="644"/>
      <c r="DC39" s="645"/>
      <c r="DD39" s="637">
        <v>44249679</v>
      </c>
      <c r="DE39" s="642"/>
      <c r="DF39" s="642"/>
      <c r="DG39" s="642"/>
      <c r="DH39" s="642"/>
      <c r="DI39" s="642"/>
      <c r="DJ39" s="642"/>
      <c r="DK39" s="643"/>
      <c r="DL39" s="637" t="s">
        <v>129</v>
      </c>
      <c r="DM39" s="642"/>
      <c r="DN39" s="642"/>
      <c r="DO39" s="642"/>
      <c r="DP39" s="642"/>
      <c r="DQ39" s="642"/>
      <c r="DR39" s="642"/>
      <c r="DS39" s="642"/>
      <c r="DT39" s="642"/>
      <c r="DU39" s="642"/>
      <c r="DV39" s="643"/>
      <c r="DW39" s="634" t="s">
        <v>235</v>
      </c>
      <c r="DX39" s="644"/>
      <c r="DY39" s="644"/>
      <c r="DZ39" s="644"/>
      <c r="EA39" s="644"/>
      <c r="EB39" s="644"/>
      <c r="EC39" s="665"/>
    </row>
    <row r="40" spans="2:133" ht="11.25" customHeight="1" x14ac:dyDescent="0.2">
      <c r="B40" s="628" t="s">
        <v>344</v>
      </c>
      <c r="C40" s="629"/>
      <c r="D40" s="629"/>
      <c r="E40" s="629"/>
      <c r="F40" s="629"/>
      <c r="G40" s="629"/>
      <c r="H40" s="629"/>
      <c r="I40" s="629"/>
      <c r="J40" s="629"/>
      <c r="K40" s="629"/>
      <c r="L40" s="629"/>
      <c r="M40" s="629"/>
      <c r="N40" s="629"/>
      <c r="O40" s="629"/>
      <c r="P40" s="629"/>
      <c r="Q40" s="630"/>
      <c r="R40" s="631">
        <v>156043500</v>
      </c>
      <c r="S40" s="632"/>
      <c r="T40" s="632"/>
      <c r="U40" s="632"/>
      <c r="V40" s="632"/>
      <c r="W40" s="632"/>
      <c r="X40" s="632"/>
      <c r="Y40" s="633"/>
      <c r="Z40" s="658">
        <v>7.8</v>
      </c>
      <c r="AA40" s="658"/>
      <c r="AB40" s="658"/>
      <c r="AC40" s="658"/>
      <c r="AD40" s="659" t="s">
        <v>129</v>
      </c>
      <c r="AE40" s="659"/>
      <c r="AF40" s="659"/>
      <c r="AG40" s="659"/>
      <c r="AH40" s="659"/>
      <c r="AI40" s="659"/>
      <c r="AJ40" s="659"/>
      <c r="AK40" s="659"/>
      <c r="AL40" s="634" t="s">
        <v>138</v>
      </c>
      <c r="AM40" s="635"/>
      <c r="AN40" s="635"/>
      <c r="AO40" s="660"/>
      <c r="AQ40" s="666" t="s">
        <v>345</v>
      </c>
      <c r="AR40" s="667"/>
      <c r="AS40" s="667"/>
      <c r="AT40" s="667"/>
      <c r="AU40" s="667"/>
      <c r="AV40" s="667"/>
      <c r="AW40" s="667"/>
      <c r="AX40" s="667"/>
      <c r="AY40" s="668"/>
      <c r="AZ40" s="631">
        <v>3058915</v>
      </c>
      <c r="BA40" s="632"/>
      <c r="BB40" s="632"/>
      <c r="BC40" s="632"/>
      <c r="BD40" s="642"/>
      <c r="BE40" s="642"/>
      <c r="BF40" s="669"/>
      <c r="BG40" s="674" t="s">
        <v>346</v>
      </c>
      <c r="BH40" s="675"/>
      <c r="BI40" s="675"/>
      <c r="BJ40" s="675"/>
      <c r="BK40" s="675"/>
      <c r="BL40" s="208"/>
      <c r="BM40" s="670" t="s">
        <v>347</v>
      </c>
      <c r="BN40" s="670"/>
      <c r="BO40" s="670"/>
      <c r="BP40" s="670"/>
      <c r="BQ40" s="670"/>
      <c r="BR40" s="670"/>
      <c r="BS40" s="670"/>
      <c r="BT40" s="670"/>
      <c r="BU40" s="671"/>
      <c r="BV40" s="631">
        <v>86</v>
      </c>
      <c r="BW40" s="632"/>
      <c r="BX40" s="632"/>
      <c r="BY40" s="632"/>
      <c r="BZ40" s="632"/>
      <c r="CA40" s="632"/>
      <c r="CB40" s="672"/>
      <c r="CD40" s="673" t="s">
        <v>348</v>
      </c>
      <c r="CE40" s="670"/>
      <c r="CF40" s="670"/>
      <c r="CG40" s="670"/>
      <c r="CH40" s="670"/>
      <c r="CI40" s="670"/>
      <c r="CJ40" s="670"/>
      <c r="CK40" s="670"/>
      <c r="CL40" s="670"/>
      <c r="CM40" s="670"/>
      <c r="CN40" s="670"/>
      <c r="CO40" s="670"/>
      <c r="CP40" s="670"/>
      <c r="CQ40" s="671"/>
      <c r="CR40" s="631">
        <v>7999559</v>
      </c>
      <c r="CS40" s="632"/>
      <c r="CT40" s="632"/>
      <c r="CU40" s="632"/>
      <c r="CV40" s="632"/>
      <c r="CW40" s="632"/>
      <c r="CX40" s="632"/>
      <c r="CY40" s="633"/>
      <c r="CZ40" s="634">
        <v>0.4</v>
      </c>
      <c r="DA40" s="644"/>
      <c r="DB40" s="644"/>
      <c r="DC40" s="645"/>
      <c r="DD40" s="637">
        <v>1022367</v>
      </c>
      <c r="DE40" s="632"/>
      <c r="DF40" s="632"/>
      <c r="DG40" s="632"/>
      <c r="DH40" s="632"/>
      <c r="DI40" s="632"/>
      <c r="DJ40" s="632"/>
      <c r="DK40" s="633"/>
      <c r="DL40" s="637" t="s">
        <v>129</v>
      </c>
      <c r="DM40" s="632"/>
      <c r="DN40" s="632"/>
      <c r="DO40" s="632"/>
      <c r="DP40" s="632"/>
      <c r="DQ40" s="632"/>
      <c r="DR40" s="632"/>
      <c r="DS40" s="632"/>
      <c r="DT40" s="632"/>
      <c r="DU40" s="632"/>
      <c r="DV40" s="633"/>
      <c r="DW40" s="634" t="s">
        <v>138</v>
      </c>
      <c r="DX40" s="644"/>
      <c r="DY40" s="644"/>
      <c r="DZ40" s="644"/>
      <c r="EA40" s="644"/>
      <c r="EB40" s="644"/>
      <c r="EC40" s="665"/>
    </row>
    <row r="41" spans="2:133" ht="11.25" customHeight="1" x14ac:dyDescent="0.2">
      <c r="B41" s="628" t="s">
        <v>349</v>
      </c>
      <c r="C41" s="629"/>
      <c r="D41" s="629"/>
      <c r="E41" s="629"/>
      <c r="F41" s="629"/>
      <c r="G41" s="629"/>
      <c r="H41" s="629"/>
      <c r="I41" s="629"/>
      <c r="J41" s="629"/>
      <c r="K41" s="629"/>
      <c r="L41" s="629"/>
      <c r="M41" s="629"/>
      <c r="N41" s="629"/>
      <c r="O41" s="629"/>
      <c r="P41" s="629"/>
      <c r="Q41" s="630"/>
      <c r="R41" s="631" t="s">
        <v>235</v>
      </c>
      <c r="S41" s="632"/>
      <c r="T41" s="632"/>
      <c r="U41" s="632"/>
      <c r="V41" s="632"/>
      <c r="W41" s="632"/>
      <c r="X41" s="632"/>
      <c r="Y41" s="633"/>
      <c r="Z41" s="658" t="s">
        <v>235</v>
      </c>
      <c r="AA41" s="658"/>
      <c r="AB41" s="658"/>
      <c r="AC41" s="658"/>
      <c r="AD41" s="659" t="s">
        <v>235</v>
      </c>
      <c r="AE41" s="659"/>
      <c r="AF41" s="659"/>
      <c r="AG41" s="659"/>
      <c r="AH41" s="659"/>
      <c r="AI41" s="659"/>
      <c r="AJ41" s="659"/>
      <c r="AK41" s="659"/>
      <c r="AL41" s="634" t="s">
        <v>129</v>
      </c>
      <c r="AM41" s="635"/>
      <c r="AN41" s="635"/>
      <c r="AO41" s="660"/>
      <c r="AQ41" s="666" t="s">
        <v>350</v>
      </c>
      <c r="AR41" s="667"/>
      <c r="AS41" s="667"/>
      <c r="AT41" s="667"/>
      <c r="AU41" s="667"/>
      <c r="AV41" s="667"/>
      <c r="AW41" s="667"/>
      <c r="AX41" s="667"/>
      <c r="AY41" s="668"/>
      <c r="AZ41" s="631">
        <v>33961091</v>
      </c>
      <c r="BA41" s="632"/>
      <c r="BB41" s="632"/>
      <c r="BC41" s="632"/>
      <c r="BD41" s="642"/>
      <c r="BE41" s="642"/>
      <c r="BF41" s="669"/>
      <c r="BG41" s="674"/>
      <c r="BH41" s="675"/>
      <c r="BI41" s="675"/>
      <c r="BJ41" s="675"/>
      <c r="BK41" s="675"/>
      <c r="BL41" s="208"/>
      <c r="BM41" s="670" t="s">
        <v>351</v>
      </c>
      <c r="BN41" s="670"/>
      <c r="BO41" s="670"/>
      <c r="BP41" s="670"/>
      <c r="BQ41" s="670"/>
      <c r="BR41" s="670"/>
      <c r="BS41" s="670"/>
      <c r="BT41" s="670"/>
      <c r="BU41" s="671"/>
      <c r="BV41" s="631">
        <v>3</v>
      </c>
      <c r="BW41" s="632"/>
      <c r="BX41" s="632"/>
      <c r="BY41" s="632"/>
      <c r="BZ41" s="632"/>
      <c r="CA41" s="632"/>
      <c r="CB41" s="672"/>
      <c r="CD41" s="673" t="s">
        <v>352</v>
      </c>
      <c r="CE41" s="670"/>
      <c r="CF41" s="670"/>
      <c r="CG41" s="670"/>
      <c r="CH41" s="670"/>
      <c r="CI41" s="670"/>
      <c r="CJ41" s="670"/>
      <c r="CK41" s="670"/>
      <c r="CL41" s="670"/>
      <c r="CM41" s="670"/>
      <c r="CN41" s="670"/>
      <c r="CO41" s="670"/>
      <c r="CP41" s="670"/>
      <c r="CQ41" s="671"/>
      <c r="CR41" s="631" t="s">
        <v>129</v>
      </c>
      <c r="CS41" s="642"/>
      <c r="CT41" s="642"/>
      <c r="CU41" s="642"/>
      <c r="CV41" s="642"/>
      <c r="CW41" s="642"/>
      <c r="CX41" s="642"/>
      <c r="CY41" s="643"/>
      <c r="CZ41" s="634" t="s">
        <v>129</v>
      </c>
      <c r="DA41" s="644"/>
      <c r="DB41" s="644"/>
      <c r="DC41" s="645"/>
      <c r="DD41" s="637" t="s">
        <v>129</v>
      </c>
      <c r="DE41" s="642"/>
      <c r="DF41" s="642"/>
      <c r="DG41" s="642"/>
      <c r="DH41" s="642"/>
      <c r="DI41" s="642"/>
      <c r="DJ41" s="642"/>
      <c r="DK41" s="643"/>
      <c r="DL41" s="638"/>
      <c r="DM41" s="639"/>
      <c r="DN41" s="639"/>
      <c r="DO41" s="639"/>
      <c r="DP41" s="639"/>
      <c r="DQ41" s="639"/>
      <c r="DR41" s="639"/>
      <c r="DS41" s="639"/>
      <c r="DT41" s="639"/>
      <c r="DU41" s="639"/>
      <c r="DV41" s="640"/>
      <c r="DW41" s="624"/>
      <c r="DX41" s="625"/>
      <c r="DY41" s="625"/>
      <c r="DZ41" s="625"/>
      <c r="EA41" s="625"/>
      <c r="EB41" s="625"/>
      <c r="EC41" s="626"/>
    </row>
    <row r="42" spans="2:133" ht="11.25" customHeight="1" x14ac:dyDescent="0.2">
      <c r="B42" s="628" t="s">
        <v>353</v>
      </c>
      <c r="C42" s="629"/>
      <c r="D42" s="629"/>
      <c r="E42" s="629"/>
      <c r="F42" s="629"/>
      <c r="G42" s="629"/>
      <c r="H42" s="629"/>
      <c r="I42" s="629"/>
      <c r="J42" s="629"/>
      <c r="K42" s="629"/>
      <c r="L42" s="629"/>
      <c r="M42" s="629"/>
      <c r="N42" s="629"/>
      <c r="O42" s="629"/>
      <c r="P42" s="629"/>
      <c r="Q42" s="630"/>
      <c r="R42" s="631" t="s">
        <v>235</v>
      </c>
      <c r="S42" s="632"/>
      <c r="T42" s="632"/>
      <c r="U42" s="632"/>
      <c r="V42" s="632"/>
      <c r="W42" s="632"/>
      <c r="X42" s="632"/>
      <c r="Y42" s="633"/>
      <c r="Z42" s="658" t="s">
        <v>129</v>
      </c>
      <c r="AA42" s="658"/>
      <c r="AB42" s="658"/>
      <c r="AC42" s="658"/>
      <c r="AD42" s="659" t="s">
        <v>129</v>
      </c>
      <c r="AE42" s="659"/>
      <c r="AF42" s="659"/>
      <c r="AG42" s="659"/>
      <c r="AH42" s="659"/>
      <c r="AI42" s="659"/>
      <c r="AJ42" s="659"/>
      <c r="AK42" s="659"/>
      <c r="AL42" s="634" t="s">
        <v>235</v>
      </c>
      <c r="AM42" s="635"/>
      <c r="AN42" s="635"/>
      <c r="AO42" s="660"/>
      <c r="AQ42" s="678" t="s">
        <v>354</v>
      </c>
      <c r="AR42" s="679"/>
      <c r="AS42" s="679"/>
      <c r="AT42" s="679"/>
      <c r="AU42" s="679"/>
      <c r="AV42" s="679"/>
      <c r="AW42" s="679"/>
      <c r="AX42" s="679"/>
      <c r="AY42" s="680"/>
      <c r="AZ42" s="611">
        <v>86705097</v>
      </c>
      <c r="BA42" s="646"/>
      <c r="BB42" s="646"/>
      <c r="BC42" s="646"/>
      <c r="BD42" s="612"/>
      <c r="BE42" s="612"/>
      <c r="BF42" s="661"/>
      <c r="BG42" s="676"/>
      <c r="BH42" s="677"/>
      <c r="BI42" s="677"/>
      <c r="BJ42" s="677"/>
      <c r="BK42" s="677"/>
      <c r="BL42" s="209"/>
      <c r="BM42" s="662" t="s">
        <v>355</v>
      </c>
      <c r="BN42" s="662"/>
      <c r="BO42" s="662"/>
      <c r="BP42" s="662"/>
      <c r="BQ42" s="662"/>
      <c r="BR42" s="662"/>
      <c r="BS42" s="662"/>
      <c r="BT42" s="662"/>
      <c r="BU42" s="663"/>
      <c r="BV42" s="611">
        <v>333</v>
      </c>
      <c r="BW42" s="646"/>
      <c r="BX42" s="646"/>
      <c r="BY42" s="646"/>
      <c r="BZ42" s="646"/>
      <c r="CA42" s="646"/>
      <c r="CB42" s="664"/>
      <c r="CD42" s="628" t="s">
        <v>356</v>
      </c>
      <c r="CE42" s="629"/>
      <c r="CF42" s="629"/>
      <c r="CG42" s="629"/>
      <c r="CH42" s="629"/>
      <c r="CI42" s="629"/>
      <c r="CJ42" s="629"/>
      <c r="CK42" s="629"/>
      <c r="CL42" s="629"/>
      <c r="CM42" s="629"/>
      <c r="CN42" s="629"/>
      <c r="CO42" s="629"/>
      <c r="CP42" s="629"/>
      <c r="CQ42" s="630"/>
      <c r="CR42" s="631">
        <v>213389882</v>
      </c>
      <c r="CS42" s="642"/>
      <c r="CT42" s="642"/>
      <c r="CU42" s="642"/>
      <c r="CV42" s="642"/>
      <c r="CW42" s="642"/>
      <c r="CX42" s="642"/>
      <c r="CY42" s="643"/>
      <c r="CZ42" s="634">
        <v>10.9</v>
      </c>
      <c r="DA42" s="644"/>
      <c r="DB42" s="644"/>
      <c r="DC42" s="645"/>
      <c r="DD42" s="637">
        <v>56179097</v>
      </c>
      <c r="DE42" s="642"/>
      <c r="DF42" s="642"/>
      <c r="DG42" s="642"/>
      <c r="DH42" s="642"/>
      <c r="DI42" s="642"/>
      <c r="DJ42" s="642"/>
      <c r="DK42" s="643"/>
      <c r="DL42" s="638"/>
      <c r="DM42" s="639"/>
      <c r="DN42" s="639"/>
      <c r="DO42" s="639"/>
      <c r="DP42" s="639"/>
      <c r="DQ42" s="639"/>
      <c r="DR42" s="639"/>
      <c r="DS42" s="639"/>
      <c r="DT42" s="639"/>
      <c r="DU42" s="639"/>
      <c r="DV42" s="640"/>
      <c r="DW42" s="624"/>
      <c r="DX42" s="625"/>
      <c r="DY42" s="625"/>
      <c r="DZ42" s="625"/>
      <c r="EA42" s="625"/>
      <c r="EB42" s="625"/>
      <c r="EC42" s="626"/>
    </row>
    <row r="43" spans="2:133" ht="11.25" customHeight="1" x14ac:dyDescent="0.2">
      <c r="B43" s="628" t="s">
        <v>357</v>
      </c>
      <c r="C43" s="629"/>
      <c r="D43" s="629"/>
      <c r="E43" s="629"/>
      <c r="F43" s="629"/>
      <c r="G43" s="629"/>
      <c r="H43" s="629"/>
      <c r="I43" s="629"/>
      <c r="J43" s="629"/>
      <c r="K43" s="629"/>
      <c r="L43" s="629"/>
      <c r="M43" s="629"/>
      <c r="N43" s="629"/>
      <c r="O43" s="629"/>
      <c r="P43" s="629"/>
      <c r="Q43" s="630"/>
      <c r="R43" s="631">
        <v>67246000</v>
      </c>
      <c r="S43" s="632"/>
      <c r="T43" s="632"/>
      <c r="U43" s="632"/>
      <c r="V43" s="632"/>
      <c r="W43" s="632"/>
      <c r="X43" s="632"/>
      <c r="Y43" s="633"/>
      <c r="Z43" s="658">
        <v>3.4</v>
      </c>
      <c r="AA43" s="658"/>
      <c r="AB43" s="658"/>
      <c r="AC43" s="658"/>
      <c r="AD43" s="659" t="s">
        <v>129</v>
      </c>
      <c r="AE43" s="659"/>
      <c r="AF43" s="659"/>
      <c r="AG43" s="659"/>
      <c r="AH43" s="659"/>
      <c r="AI43" s="659"/>
      <c r="AJ43" s="659"/>
      <c r="AK43" s="659"/>
      <c r="AL43" s="634" t="s">
        <v>129</v>
      </c>
      <c r="AM43" s="635"/>
      <c r="AN43" s="635"/>
      <c r="AO43" s="660"/>
      <c r="BV43" s="210"/>
      <c r="BW43" s="210"/>
      <c r="BX43" s="210"/>
      <c r="BY43" s="210"/>
      <c r="BZ43" s="210"/>
      <c r="CA43" s="210"/>
      <c r="CB43" s="210"/>
      <c r="CD43" s="628" t="s">
        <v>358</v>
      </c>
      <c r="CE43" s="629"/>
      <c r="CF43" s="629"/>
      <c r="CG43" s="629"/>
      <c r="CH43" s="629"/>
      <c r="CI43" s="629"/>
      <c r="CJ43" s="629"/>
      <c r="CK43" s="629"/>
      <c r="CL43" s="629"/>
      <c r="CM43" s="629"/>
      <c r="CN43" s="629"/>
      <c r="CO43" s="629"/>
      <c r="CP43" s="629"/>
      <c r="CQ43" s="630"/>
      <c r="CR43" s="631">
        <v>3944148</v>
      </c>
      <c r="CS43" s="642"/>
      <c r="CT43" s="642"/>
      <c r="CU43" s="642"/>
      <c r="CV43" s="642"/>
      <c r="CW43" s="642"/>
      <c r="CX43" s="642"/>
      <c r="CY43" s="643"/>
      <c r="CZ43" s="634">
        <v>0.2</v>
      </c>
      <c r="DA43" s="644"/>
      <c r="DB43" s="644"/>
      <c r="DC43" s="645"/>
      <c r="DD43" s="637">
        <v>3890597</v>
      </c>
      <c r="DE43" s="642"/>
      <c r="DF43" s="642"/>
      <c r="DG43" s="642"/>
      <c r="DH43" s="642"/>
      <c r="DI43" s="642"/>
      <c r="DJ43" s="642"/>
      <c r="DK43" s="643"/>
      <c r="DL43" s="638"/>
      <c r="DM43" s="639"/>
      <c r="DN43" s="639"/>
      <c r="DO43" s="639"/>
      <c r="DP43" s="639"/>
      <c r="DQ43" s="639"/>
      <c r="DR43" s="639"/>
      <c r="DS43" s="639"/>
      <c r="DT43" s="639"/>
      <c r="DU43" s="639"/>
      <c r="DV43" s="640"/>
      <c r="DW43" s="624"/>
      <c r="DX43" s="625"/>
      <c r="DY43" s="625"/>
      <c r="DZ43" s="625"/>
      <c r="EA43" s="625"/>
      <c r="EB43" s="625"/>
      <c r="EC43" s="626"/>
    </row>
    <row r="44" spans="2:133" ht="11.25" customHeight="1" x14ac:dyDescent="0.2">
      <c r="B44" s="608" t="s">
        <v>359</v>
      </c>
      <c r="C44" s="609"/>
      <c r="D44" s="609"/>
      <c r="E44" s="609"/>
      <c r="F44" s="609"/>
      <c r="G44" s="609"/>
      <c r="H44" s="609"/>
      <c r="I44" s="609"/>
      <c r="J44" s="609"/>
      <c r="K44" s="609"/>
      <c r="L44" s="609"/>
      <c r="M44" s="609"/>
      <c r="N44" s="609"/>
      <c r="O44" s="609"/>
      <c r="P44" s="609"/>
      <c r="Q44" s="610"/>
      <c r="R44" s="611">
        <v>2003680509</v>
      </c>
      <c r="S44" s="646"/>
      <c r="T44" s="646"/>
      <c r="U44" s="646"/>
      <c r="V44" s="646"/>
      <c r="W44" s="646"/>
      <c r="X44" s="646"/>
      <c r="Y44" s="647"/>
      <c r="Z44" s="648">
        <v>100</v>
      </c>
      <c r="AA44" s="648"/>
      <c r="AB44" s="648"/>
      <c r="AC44" s="648"/>
      <c r="AD44" s="649">
        <v>908375767</v>
      </c>
      <c r="AE44" s="649"/>
      <c r="AF44" s="649"/>
      <c r="AG44" s="649"/>
      <c r="AH44" s="649"/>
      <c r="AI44" s="649"/>
      <c r="AJ44" s="649"/>
      <c r="AK44" s="649"/>
      <c r="AL44" s="614">
        <v>100</v>
      </c>
      <c r="AM44" s="650"/>
      <c r="AN44" s="650"/>
      <c r="AO44" s="651"/>
      <c r="CD44" s="652" t="s">
        <v>305</v>
      </c>
      <c r="CE44" s="653"/>
      <c r="CF44" s="628" t="s">
        <v>360</v>
      </c>
      <c r="CG44" s="629"/>
      <c r="CH44" s="629"/>
      <c r="CI44" s="629"/>
      <c r="CJ44" s="629"/>
      <c r="CK44" s="629"/>
      <c r="CL44" s="629"/>
      <c r="CM44" s="629"/>
      <c r="CN44" s="629"/>
      <c r="CO44" s="629"/>
      <c r="CP44" s="629"/>
      <c r="CQ44" s="630"/>
      <c r="CR44" s="631">
        <v>213337472</v>
      </c>
      <c r="CS44" s="632"/>
      <c r="CT44" s="632"/>
      <c r="CU44" s="632"/>
      <c r="CV44" s="632"/>
      <c r="CW44" s="632"/>
      <c r="CX44" s="632"/>
      <c r="CY44" s="633"/>
      <c r="CZ44" s="634">
        <v>10.9</v>
      </c>
      <c r="DA44" s="635"/>
      <c r="DB44" s="635"/>
      <c r="DC44" s="636"/>
      <c r="DD44" s="637">
        <v>56178687</v>
      </c>
      <c r="DE44" s="632"/>
      <c r="DF44" s="632"/>
      <c r="DG44" s="632"/>
      <c r="DH44" s="632"/>
      <c r="DI44" s="632"/>
      <c r="DJ44" s="632"/>
      <c r="DK44" s="633"/>
      <c r="DL44" s="638"/>
      <c r="DM44" s="639"/>
      <c r="DN44" s="639"/>
      <c r="DO44" s="639"/>
      <c r="DP44" s="639"/>
      <c r="DQ44" s="639"/>
      <c r="DR44" s="639"/>
      <c r="DS44" s="639"/>
      <c r="DT44" s="639"/>
      <c r="DU44" s="639"/>
      <c r="DV44" s="640"/>
      <c r="DW44" s="624"/>
      <c r="DX44" s="625"/>
      <c r="DY44" s="625"/>
      <c r="DZ44" s="625"/>
      <c r="EA44" s="625"/>
      <c r="EB44" s="625"/>
      <c r="EC44" s="626"/>
    </row>
    <row r="45" spans="2:133" ht="11.25" customHeight="1" x14ac:dyDescent="0.2">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CD45" s="654"/>
      <c r="CE45" s="655"/>
      <c r="CF45" s="628" t="s">
        <v>361</v>
      </c>
      <c r="CG45" s="629"/>
      <c r="CH45" s="629"/>
      <c r="CI45" s="629"/>
      <c r="CJ45" s="629"/>
      <c r="CK45" s="629"/>
      <c r="CL45" s="629"/>
      <c r="CM45" s="629"/>
      <c r="CN45" s="629"/>
      <c r="CO45" s="629"/>
      <c r="CP45" s="629"/>
      <c r="CQ45" s="630"/>
      <c r="CR45" s="631">
        <v>115894095</v>
      </c>
      <c r="CS45" s="642"/>
      <c r="CT45" s="642"/>
      <c r="CU45" s="642"/>
      <c r="CV45" s="642"/>
      <c r="CW45" s="642"/>
      <c r="CX45" s="642"/>
      <c r="CY45" s="643"/>
      <c r="CZ45" s="634">
        <v>5.9</v>
      </c>
      <c r="DA45" s="644"/>
      <c r="DB45" s="644"/>
      <c r="DC45" s="645"/>
      <c r="DD45" s="637">
        <v>4528183</v>
      </c>
      <c r="DE45" s="642"/>
      <c r="DF45" s="642"/>
      <c r="DG45" s="642"/>
      <c r="DH45" s="642"/>
      <c r="DI45" s="642"/>
      <c r="DJ45" s="642"/>
      <c r="DK45" s="643"/>
      <c r="DL45" s="638"/>
      <c r="DM45" s="639"/>
      <c r="DN45" s="639"/>
      <c r="DO45" s="639"/>
      <c r="DP45" s="639"/>
      <c r="DQ45" s="639"/>
      <c r="DR45" s="639"/>
      <c r="DS45" s="639"/>
      <c r="DT45" s="639"/>
      <c r="DU45" s="639"/>
      <c r="DV45" s="640"/>
      <c r="DW45" s="624"/>
      <c r="DX45" s="625"/>
      <c r="DY45" s="625"/>
      <c r="DZ45" s="625"/>
      <c r="EA45" s="625"/>
      <c r="EB45" s="625"/>
      <c r="EC45" s="626"/>
    </row>
    <row r="46" spans="2:133" ht="11.25" customHeight="1" x14ac:dyDescent="0.2">
      <c r="B46" s="212" t="s">
        <v>362</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CD46" s="654"/>
      <c r="CE46" s="655"/>
      <c r="CF46" s="628" t="s">
        <v>363</v>
      </c>
      <c r="CG46" s="629"/>
      <c r="CH46" s="629"/>
      <c r="CI46" s="629"/>
      <c r="CJ46" s="629"/>
      <c r="CK46" s="629"/>
      <c r="CL46" s="629"/>
      <c r="CM46" s="629"/>
      <c r="CN46" s="629"/>
      <c r="CO46" s="629"/>
      <c r="CP46" s="629"/>
      <c r="CQ46" s="630"/>
      <c r="CR46" s="631">
        <v>92886795</v>
      </c>
      <c r="CS46" s="632"/>
      <c r="CT46" s="632"/>
      <c r="CU46" s="632"/>
      <c r="CV46" s="632"/>
      <c r="CW46" s="632"/>
      <c r="CX46" s="632"/>
      <c r="CY46" s="633"/>
      <c r="CZ46" s="634">
        <v>4.7</v>
      </c>
      <c r="DA46" s="635"/>
      <c r="DB46" s="635"/>
      <c r="DC46" s="636"/>
      <c r="DD46" s="637">
        <v>51370922</v>
      </c>
      <c r="DE46" s="632"/>
      <c r="DF46" s="632"/>
      <c r="DG46" s="632"/>
      <c r="DH46" s="632"/>
      <c r="DI46" s="632"/>
      <c r="DJ46" s="632"/>
      <c r="DK46" s="633"/>
      <c r="DL46" s="638"/>
      <c r="DM46" s="639"/>
      <c r="DN46" s="639"/>
      <c r="DO46" s="639"/>
      <c r="DP46" s="639"/>
      <c r="DQ46" s="639"/>
      <c r="DR46" s="639"/>
      <c r="DS46" s="639"/>
      <c r="DT46" s="639"/>
      <c r="DU46" s="639"/>
      <c r="DV46" s="640"/>
      <c r="DW46" s="624"/>
      <c r="DX46" s="625"/>
      <c r="DY46" s="625"/>
      <c r="DZ46" s="625"/>
      <c r="EA46" s="625"/>
      <c r="EB46" s="625"/>
      <c r="EC46" s="626"/>
    </row>
    <row r="47" spans="2:133" ht="11.25" customHeight="1" x14ac:dyDescent="0.2">
      <c r="B47" s="641" t="s">
        <v>364</v>
      </c>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1"/>
      <c r="AY47" s="641"/>
      <c r="AZ47" s="641"/>
      <c r="BA47" s="641"/>
      <c r="BB47" s="641"/>
      <c r="BC47" s="641"/>
      <c r="BD47" s="641"/>
      <c r="BE47" s="641"/>
      <c r="BF47" s="641"/>
      <c r="BG47" s="641"/>
      <c r="BH47" s="641"/>
      <c r="BI47" s="641"/>
      <c r="BJ47" s="641"/>
      <c r="BK47" s="641"/>
      <c r="BL47" s="641"/>
      <c r="BM47" s="641"/>
      <c r="BN47" s="641"/>
      <c r="BO47" s="641"/>
      <c r="BP47" s="641"/>
      <c r="BQ47" s="641"/>
      <c r="BR47" s="641"/>
      <c r="BS47" s="641"/>
      <c r="BT47" s="641"/>
      <c r="BU47" s="641"/>
      <c r="BV47" s="641"/>
      <c r="BW47" s="641"/>
      <c r="BX47" s="641"/>
      <c r="BY47" s="641"/>
      <c r="BZ47" s="641"/>
      <c r="CA47" s="641"/>
      <c r="CB47" s="641"/>
      <c r="CD47" s="654"/>
      <c r="CE47" s="655"/>
      <c r="CF47" s="628" t="s">
        <v>365</v>
      </c>
      <c r="CG47" s="629"/>
      <c r="CH47" s="629"/>
      <c r="CI47" s="629"/>
      <c r="CJ47" s="629"/>
      <c r="CK47" s="629"/>
      <c r="CL47" s="629"/>
      <c r="CM47" s="629"/>
      <c r="CN47" s="629"/>
      <c r="CO47" s="629"/>
      <c r="CP47" s="629"/>
      <c r="CQ47" s="630"/>
      <c r="CR47" s="631">
        <v>52410</v>
      </c>
      <c r="CS47" s="642"/>
      <c r="CT47" s="642"/>
      <c r="CU47" s="642"/>
      <c r="CV47" s="642"/>
      <c r="CW47" s="642"/>
      <c r="CX47" s="642"/>
      <c r="CY47" s="643"/>
      <c r="CZ47" s="634">
        <v>0</v>
      </c>
      <c r="DA47" s="644"/>
      <c r="DB47" s="644"/>
      <c r="DC47" s="645"/>
      <c r="DD47" s="637">
        <v>410</v>
      </c>
      <c r="DE47" s="642"/>
      <c r="DF47" s="642"/>
      <c r="DG47" s="642"/>
      <c r="DH47" s="642"/>
      <c r="DI47" s="642"/>
      <c r="DJ47" s="642"/>
      <c r="DK47" s="643"/>
      <c r="DL47" s="638"/>
      <c r="DM47" s="639"/>
      <c r="DN47" s="639"/>
      <c r="DO47" s="639"/>
      <c r="DP47" s="639"/>
      <c r="DQ47" s="639"/>
      <c r="DR47" s="639"/>
      <c r="DS47" s="639"/>
      <c r="DT47" s="639"/>
      <c r="DU47" s="639"/>
      <c r="DV47" s="640"/>
      <c r="DW47" s="624"/>
      <c r="DX47" s="625"/>
      <c r="DY47" s="625"/>
      <c r="DZ47" s="625"/>
      <c r="EA47" s="625"/>
      <c r="EB47" s="625"/>
      <c r="EC47" s="626"/>
    </row>
    <row r="48" spans="2:133" ht="11" x14ac:dyDescent="0.2">
      <c r="B48" s="627" t="s">
        <v>366</v>
      </c>
      <c r="C48" s="627"/>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7"/>
      <c r="BI48" s="627"/>
      <c r="BJ48" s="627"/>
      <c r="BK48" s="627"/>
      <c r="BL48" s="627"/>
      <c r="BM48" s="627"/>
      <c r="BN48" s="627"/>
      <c r="BO48" s="627"/>
      <c r="BP48" s="627"/>
      <c r="BQ48" s="627"/>
      <c r="BR48" s="627"/>
      <c r="BS48" s="627"/>
      <c r="BT48" s="627"/>
      <c r="BU48" s="627"/>
      <c r="BV48" s="627"/>
      <c r="BW48" s="627"/>
      <c r="BX48" s="627"/>
      <c r="BY48" s="627"/>
      <c r="BZ48" s="627"/>
      <c r="CA48" s="627"/>
      <c r="CB48" s="627"/>
      <c r="CD48" s="656"/>
      <c r="CE48" s="657"/>
      <c r="CF48" s="628" t="s">
        <v>367</v>
      </c>
      <c r="CG48" s="629"/>
      <c r="CH48" s="629"/>
      <c r="CI48" s="629"/>
      <c r="CJ48" s="629"/>
      <c r="CK48" s="629"/>
      <c r="CL48" s="629"/>
      <c r="CM48" s="629"/>
      <c r="CN48" s="629"/>
      <c r="CO48" s="629"/>
      <c r="CP48" s="629"/>
      <c r="CQ48" s="630"/>
      <c r="CR48" s="631" t="s">
        <v>235</v>
      </c>
      <c r="CS48" s="632"/>
      <c r="CT48" s="632"/>
      <c r="CU48" s="632"/>
      <c r="CV48" s="632"/>
      <c r="CW48" s="632"/>
      <c r="CX48" s="632"/>
      <c r="CY48" s="633"/>
      <c r="CZ48" s="634" t="s">
        <v>129</v>
      </c>
      <c r="DA48" s="635"/>
      <c r="DB48" s="635"/>
      <c r="DC48" s="636"/>
      <c r="DD48" s="637" t="s">
        <v>235</v>
      </c>
      <c r="DE48" s="632"/>
      <c r="DF48" s="632"/>
      <c r="DG48" s="632"/>
      <c r="DH48" s="632"/>
      <c r="DI48" s="632"/>
      <c r="DJ48" s="632"/>
      <c r="DK48" s="633"/>
      <c r="DL48" s="638"/>
      <c r="DM48" s="639"/>
      <c r="DN48" s="639"/>
      <c r="DO48" s="639"/>
      <c r="DP48" s="639"/>
      <c r="DQ48" s="639"/>
      <c r="DR48" s="639"/>
      <c r="DS48" s="639"/>
      <c r="DT48" s="639"/>
      <c r="DU48" s="639"/>
      <c r="DV48" s="640"/>
      <c r="DW48" s="624"/>
      <c r="DX48" s="625"/>
      <c r="DY48" s="625"/>
      <c r="DZ48" s="625"/>
      <c r="EA48" s="625"/>
      <c r="EB48" s="625"/>
      <c r="EC48" s="626"/>
    </row>
    <row r="49" spans="2:133" ht="11.25" customHeight="1" x14ac:dyDescent="0.2">
      <c r="B49" s="213"/>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CD49" s="608" t="s">
        <v>368</v>
      </c>
      <c r="CE49" s="609"/>
      <c r="CF49" s="609"/>
      <c r="CG49" s="609"/>
      <c r="CH49" s="609"/>
      <c r="CI49" s="609"/>
      <c r="CJ49" s="609"/>
      <c r="CK49" s="609"/>
      <c r="CL49" s="609"/>
      <c r="CM49" s="609"/>
      <c r="CN49" s="609"/>
      <c r="CO49" s="609"/>
      <c r="CP49" s="609"/>
      <c r="CQ49" s="610"/>
      <c r="CR49" s="611">
        <v>1962155183</v>
      </c>
      <c r="CS49" s="612"/>
      <c r="CT49" s="612"/>
      <c r="CU49" s="612"/>
      <c r="CV49" s="612"/>
      <c r="CW49" s="612"/>
      <c r="CX49" s="612"/>
      <c r="CY49" s="613"/>
      <c r="CZ49" s="614">
        <v>100</v>
      </c>
      <c r="DA49" s="615"/>
      <c r="DB49" s="615"/>
      <c r="DC49" s="616"/>
      <c r="DD49" s="617">
        <v>1068711958</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2:133" ht="11" hidden="1" x14ac:dyDescent="0.2">
      <c r="B50" s="214"/>
      <c r="C50" s="211"/>
      <c r="D50" s="211"/>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25" zoomScale="70" zoomScaleNormal="25" zoomScaleSheetLayoutView="70" workbookViewId="0">
      <selection activeCell="BS35" sqref="BS35:CG35"/>
    </sheetView>
  </sheetViews>
  <sheetFormatPr defaultColWidth="0" defaultRowHeight="13" zeroHeight="1" x14ac:dyDescent="0.2"/>
  <cols>
    <col min="1" max="130" width="2.7265625" style="220" customWidth="1"/>
    <col min="131" max="131" width="1.6328125" style="220" customWidth="1"/>
    <col min="132" max="16384" width="9" style="220" hidden="1"/>
  </cols>
  <sheetData>
    <row r="1" spans="1:131" ht="11.25" customHeight="1" thickBot="1" x14ac:dyDescent="0.25">
      <c r="A1" s="216"/>
      <c r="B1" s="216"/>
      <c r="C1" s="216"/>
      <c r="D1" s="216"/>
      <c r="E1" s="216"/>
      <c r="F1" s="216"/>
      <c r="G1" s="216"/>
      <c r="H1" s="216"/>
      <c r="I1" s="216"/>
      <c r="J1" s="216"/>
      <c r="K1" s="216"/>
      <c r="L1" s="216"/>
      <c r="M1" s="216"/>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8"/>
      <c r="DR1" s="218"/>
      <c r="DS1" s="218"/>
      <c r="DT1" s="218"/>
      <c r="DU1" s="218"/>
      <c r="DV1" s="218"/>
      <c r="DW1" s="218"/>
      <c r="DX1" s="218"/>
      <c r="DY1" s="218"/>
      <c r="DZ1" s="218"/>
      <c r="EA1" s="219"/>
    </row>
    <row r="2" spans="1:131" ht="26.25" customHeight="1" thickBot="1" x14ac:dyDescent="0.25">
      <c r="A2" s="1121" t="s">
        <v>369</v>
      </c>
      <c r="B2" s="1121"/>
      <c r="C2" s="1121"/>
      <c r="D2" s="1121"/>
      <c r="E2" s="1121"/>
      <c r="F2" s="1121"/>
      <c r="G2" s="1121"/>
      <c r="H2" s="1121"/>
      <c r="I2" s="1121"/>
      <c r="J2" s="1121"/>
      <c r="K2" s="1121"/>
      <c r="L2" s="1121"/>
      <c r="M2" s="1121"/>
      <c r="N2" s="1121"/>
      <c r="O2" s="1121"/>
      <c r="P2" s="1121"/>
      <c r="Q2" s="1121"/>
      <c r="R2" s="1121"/>
      <c r="S2" s="1121"/>
      <c r="T2" s="1121"/>
      <c r="U2" s="1121"/>
      <c r="V2" s="1121"/>
      <c r="W2" s="1121"/>
      <c r="X2" s="1121"/>
      <c r="Y2" s="1121"/>
      <c r="Z2" s="1121"/>
      <c r="AA2" s="1121"/>
      <c r="AB2" s="1121"/>
      <c r="AC2" s="1121"/>
      <c r="AD2" s="1121"/>
      <c r="AE2" s="1121"/>
      <c r="AF2" s="1121"/>
      <c r="AG2" s="1121"/>
      <c r="AH2" s="1121"/>
      <c r="AI2" s="1121"/>
      <c r="AJ2" s="1121"/>
      <c r="AK2" s="1121"/>
      <c r="AL2" s="1121"/>
      <c r="AM2" s="1121"/>
      <c r="AN2" s="1121"/>
      <c r="AO2" s="1121"/>
      <c r="AP2" s="1121"/>
      <c r="AQ2" s="1121"/>
      <c r="AR2" s="1121"/>
      <c r="AS2" s="1121"/>
      <c r="AT2" s="1121"/>
      <c r="AU2" s="1121"/>
      <c r="AV2" s="1121"/>
      <c r="AW2" s="1121"/>
      <c r="AX2" s="1121"/>
      <c r="AY2" s="1121"/>
      <c r="AZ2" s="1121"/>
      <c r="BA2" s="1121"/>
      <c r="BB2" s="1121"/>
      <c r="BC2" s="1121"/>
      <c r="BD2" s="1121"/>
      <c r="BE2" s="1121"/>
      <c r="BF2" s="1121"/>
      <c r="BG2" s="1121"/>
      <c r="BH2" s="1121"/>
      <c r="BI2" s="1121"/>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1122" t="s">
        <v>370</v>
      </c>
      <c r="DK2" s="1123"/>
      <c r="DL2" s="1123"/>
      <c r="DM2" s="1123"/>
      <c r="DN2" s="1123"/>
      <c r="DO2" s="1124"/>
      <c r="DP2" s="217"/>
      <c r="DQ2" s="1122" t="s">
        <v>371</v>
      </c>
      <c r="DR2" s="1123"/>
      <c r="DS2" s="1123"/>
      <c r="DT2" s="1123"/>
      <c r="DU2" s="1123"/>
      <c r="DV2" s="1123"/>
      <c r="DW2" s="1123"/>
      <c r="DX2" s="1123"/>
      <c r="DY2" s="1123"/>
      <c r="DZ2" s="1124"/>
      <c r="EA2" s="219"/>
    </row>
    <row r="3" spans="1:131" ht="11.25" customHeight="1" x14ac:dyDescent="0.2">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9"/>
    </row>
    <row r="4" spans="1:131" s="224" customFormat="1" ht="26.25" customHeight="1" thickBot="1" x14ac:dyDescent="0.25">
      <c r="A4" s="1090" t="s">
        <v>372</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21"/>
      <c r="BA4" s="221"/>
      <c r="BB4" s="221"/>
      <c r="BC4" s="221"/>
      <c r="BD4" s="221"/>
      <c r="BE4" s="222"/>
      <c r="BF4" s="222"/>
      <c r="BG4" s="222"/>
      <c r="BH4" s="222"/>
      <c r="BI4" s="222"/>
      <c r="BJ4" s="222"/>
      <c r="BK4" s="222"/>
      <c r="BL4" s="222"/>
      <c r="BM4" s="222"/>
      <c r="BN4" s="222"/>
      <c r="BO4" s="222"/>
      <c r="BP4" s="222"/>
      <c r="BQ4" s="761" t="s">
        <v>373</v>
      </c>
      <c r="BR4" s="761"/>
      <c r="BS4" s="761"/>
      <c r="BT4" s="761"/>
      <c r="BU4" s="761"/>
      <c r="BV4" s="761"/>
      <c r="BW4" s="761"/>
      <c r="BX4" s="761"/>
      <c r="BY4" s="761"/>
      <c r="BZ4" s="761"/>
      <c r="CA4" s="761"/>
      <c r="CB4" s="761"/>
      <c r="CC4" s="761"/>
      <c r="CD4" s="761"/>
      <c r="CE4" s="761"/>
      <c r="CF4" s="761"/>
      <c r="CG4" s="761"/>
      <c r="CH4" s="761"/>
      <c r="CI4" s="761"/>
      <c r="CJ4" s="761"/>
      <c r="CK4" s="761"/>
      <c r="CL4" s="761"/>
      <c r="CM4" s="761"/>
      <c r="CN4" s="761"/>
      <c r="CO4" s="761"/>
      <c r="CP4" s="761"/>
      <c r="CQ4" s="761"/>
      <c r="CR4" s="761"/>
      <c r="CS4" s="761"/>
      <c r="CT4" s="761"/>
      <c r="CU4" s="761"/>
      <c r="CV4" s="761"/>
      <c r="CW4" s="761"/>
      <c r="CX4" s="761"/>
      <c r="CY4" s="761"/>
      <c r="CZ4" s="761"/>
      <c r="DA4" s="761"/>
      <c r="DB4" s="761"/>
      <c r="DC4" s="761"/>
      <c r="DD4" s="761"/>
      <c r="DE4" s="761"/>
      <c r="DF4" s="761"/>
      <c r="DG4" s="761"/>
      <c r="DH4" s="761"/>
      <c r="DI4" s="761"/>
      <c r="DJ4" s="761"/>
      <c r="DK4" s="761"/>
      <c r="DL4" s="761"/>
      <c r="DM4" s="761"/>
      <c r="DN4" s="761"/>
      <c r="DO4" s="761"/>
      <c r="DP4" s="761"/>
      <c r="DQ4" s="761"/>
      <c r="DR4" s="761"/>
      <c r="DS4" s="761"/>
      <c r="DT4" s="761"/>
      <c r="DU4" s="761"/>
      <c r="DV4" s="761"/>
      <c r="DW4" s="761"/>
      <c r="DX4" s="761"/>
      <c r="DY4" s="761"/>
      <c r="DZ4" s="761"/>
      <c r="EA4" s="223"/>
    </row>
    <row r="5" spans="1:131" s="224" customFormat="1" ht="26.25" customHeight="1" x14ac:dyDescent="0.2">
      <c r="A5" s="1026" t="s">
        <v>374</v>
      </c>
      <c r="B5" s="1027"/>
      <c r="C5" s="1027"/>
      <c r="D5" s="1027"/>
      <c r="E5" s="1027"/>
      <c r="F5" s="1027"/>
      <c r="G5" s="1027"/>
      <c r="H5" s="1027"/>
      <c r="I5" s="1027"/>
      <c r="J5" s="1027"/>
      <c r="K5" s="1027"/>
      <c r="L5" s="1027"/>
      <c r="M5" s="1027"/>
      <c r="N5" s="1027"/>
      <c r="O5" s="1027"/>
      <c r="P5" s="1028"/>
      <c r="Q5" s="1032" t="s">
        <v>375</v>
      </c>
      <c r="R5" s="1033"/>
      <c r="S5" s="1033"/>
      <c r="T5" s="1033"/>
      <c r="U5" s="1034"/>
      <c r="V5" s="1032" t="s">
        <v>376</v>
      </c>
      <c r="W5" s="1033"/>
      <c r="X5" s="1033"/>
      <c r="Y5" s="1033"/>
      <c r="Z5" s="1034"/>
      <c r="AA5" s="1032" t="s">
        <v>377</v>
      </c>
      <c r="AB5" s="1033"/>
      <c r="AC5" s="1033"/>
      <c r="AD5" s="1033"/>
      <c r="AE5" s="1033"/>
      <c r="AF5" s="1125" t="s">
        <v>378</v>
      </c>
      <c r="AG5" s="1033"/>
      <c r="AH5" s="1033"/>
      <c r="AI5" s="1033"/>
      <c r="AJ5" s="1046"/>
      <c r="AK5" s="1033" t="s">
        <v>379</v>
      </c>
      <c r="AL5" s="1033"/>
      <c r="AM5" s="1033"/>
      <c r="AN5" s="1033"/>
      <c r="AO5" s="1034"/>
      <c r="AP5" s="1032" t="s">
        <v>380</v>
      </c>
      <c r="AQ5" s="1033"/>
      <c r="AR5" s="1033"/>
      <c r="AS5" s="1033"/>
      <c r="AT5" s="1034"/>
      <c r="AU5" s="1032" t="s">
        <v>381</v>
      </c>
      <c r="AV5" s="1033"/>
      <c r="AW5" s="1033"/>
      <c r="AX5" s="1033"/>
      <c r="AY5" s="1046"/>
      <c r="AZ5" s="221"/>
      <c r="BA5" s="221"/>
      <c r="BB5" s="221"/>
      <c r="BC5" s="221"/>
      <c r="BD5" s="221"/>
      <c r="BE5" s="222"/>
      <c r="BF5" s="222"/>
      <c r="BG5" s="222"/>
      <c r="BH5" s="222"/>
      <c r="BI5" s="222"/>
      <c r="BJ5" s="222"/>
      <c r="BK5" s="222"/>
      <c r="BL5" s="222"/>
      <c r="BM5" s="222"/>
      <c r="BN5" s="222"/>
      <c r="BO5" s="222"/>
      <c r="BP5" s="222"/>
      <c r="BQ5" s="1026" t="s">
        <v>382</v>
      </c>
      <c r="BR5" s="1027"/>
      <c r="BS5" s="1027"/>
      <c r="BT5" s="1027"/>
      <c r="BU5" s="1027"/>
      <c r="BV5" s="1027"/>
      <c r="BW5" s="1027"/>
      <c r="BX5" s="1027"/>
      <c r="BY5" s="1027"/>
      <c r="BZ5" s="1027"/>
      <c r="CA5" s="1027"/>
      <c r="CB5" s="1027"/>
      <c r="CC5" s="1027"/>
      <c r="CD5" s="1027"/>
      <c r="CE5" s="1027"/>
      <c r="CF5" s="1027"/>
      <c r="CG5" s="1028"/>
      <c r="CH5" s="1032" t="s">
        <v>383</v>
      </c>
      <c r="CI5" s="1033"/>
      <c r="CJ5" s="1033"/>
      <c r="CK5" s="1033"/>
      <c r="CL5" s="1034"/>
      <c r="CM5" s="1032" t="s">
        <v>384</v>
      </c>
      <c r="CN5" s="1033"/>
      <c r="CO5" s="1033"/>
      <c r="CP5" s="1033"/>
      <c r="CQ5" s="1034"/>
      <c r="CR5" s="1032" t="s">
        <v>385</v>
      </c>
      <c r="CS5" s="1033"/>
      <c r="CT5" s="1033"/>
      <c r="CU5" s="1033"/>
      <c r="CV5" s="1034"/>
      <c r="CW5" s="1032" t="s">
        <v>386</v>
      </c>
      <c r="CX5" s="1033"/>
      <c r="CY5" s="1033"/>
      <c r="CZ5" s="1033"/>
      <c r="DA5" s="1034"/>
      <c r="DB5" s="1032" t="s">
        <v>387</v>
      </c>
      <c r="DC5" s="1033"/>
      <c r="DD5" s="1033"/>
      <c r="DE5" s="1033"/>
      <c r="DF5" s="1034"/>
      <c r="DG5" s="1115" t="s">
        <v>388</v>
      </c>
      <c r="DH5" s="1116"/>
      <c r="DI5" s="1116"/>
      <c r="DJ5" s="1116"/>
      <c r="DK5" s="1117"/>
      <c r="DL5" s="1115" t="s">
        <v>389</v>
      </c>
      <c r="DM5" s="1116"/>
      <c r="DN5" s="1116"/>
      <c r="DO5" s="1116"/>
      <c r="DP5" s="1117"/>
      <c r="DQ5" s="1032" t="s">
        <v>390</v>
      </c>
      <c r="DR5" s="1033"/>
      <c r="DS5" s="1033"/>
      <c r="DT5" s="1033"/>
      <c r="DU5" s="1034"/>
      <c r="DV5" s="1032" t="s">
        <v>381</v>
      </c>
      <c r="DW5" s="1033"/>
      <c r="DX5" s="1033"/>
      <c r="DY5" s="1033"/>
      <c r="DZ5" s="1046"/>
      <c r="EA5" s="223"/>
    </row>
    <row r="6" spans="1:131" s="224" customFormat="1" ht="26.25" customHeight="1" thickBot="1" x14ac:dyDescent="0.25">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26"/>
      <c r="AG6" s="1036"/>
      <c r="AH6" s="1036"/>
      <c r="AI6" s="1036"/>
      <c r="AJ6" s="1047"/>
      <c r="AK6" s="1036"/>
      <c r="AL6" s="1036"/>
      <c r="AM6" s="1036"/>
      <c r="AN6" s="1036"/>
      <c r="AO6" s="1037"/>
      <c r="AP6" s="1035"/>
      <c r="AQ6" s="1036"/>
      <c r="AR6" s="1036"/>
      <c r="AS6" s="1036"/>
      <c r="AT6" s="1037"/>
      <c r="AU6" s="1035"/>
      <c r="AV6" s="1036"/>
      <c r="AW6" s="1036"/>
      <c r="AX6" s="1036"/>
      <c r="AY6" s="1047"/>
      <c r="AZ6" s="221"/>
      <c r="BA6" s="221"/>
      <c r="BB6" s="221"/>
      <c r="BC6" s="221"/>
      <c r="BD6" s="221"/>
      <c r="BE6" s="222"/>
      <c r="BF6" s="222"/>
      <c r="BG6" s="222"/>
      <c r="BH6" s="222"/>
      <c r="BI6" s="222"/>
      <c r="BJ6" s="222"/>
      <c r="BK6" s="222"/>
      <c r="BL6" s="222"/>
      <c r="BM6" s="222"/>
      <c r="BN6" s="222"/>
      <c r="BO6" s="222"/>
      <c r="BP6" s="222"/>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18"/>
      <c r="DH6" s="1119"/>
      <c r="DI6" s="1119"/>
      <c r="DJ6" s="1119"/>
      <c r="DK6" s="1120"/>
      <c r="DL6" s="1118"/>
      <c r="DM6" s="1119"/>
      <c r="DN6" s="1119"/>
      <c r="DO6" s="1119"/>
      <c r="DP6" s="1120"/>
      <c r="DQ6" s="1035"/>
      <c r="DR6" s="1036"/>
      <c r="DS6" s="1036"/>
      <c r="DT6" s="1036"/>
      <c r="DU6" s="1037"/>
      <c r="DV6" s="1035"/>
      <c r="DW6" s="1036"/>
      <c r="DX6" s="1036"/>
      <c r="DY6" s="1036"/>
      <c r="DZ6" s="1047"/>
      <c r="EA6" s="223"/>
    </row>
    <row r="7" spans="1:131" s="224" customFormat="1" ht="26.25" customHeight="1" thickTop="1" x14ac:dyDescent="0.2">
      <c r="A7" s="225">
        <v>1</v>
      </c>
      <c r="B7" s="1078" t="s">
        <v>391</v>
      </c>
      <c r="C7" s="1079"/>
      <c r="D7" s="1079"/>
      <c r="E7" s="1079"/>
      <c r="F7" s="1079"/>
      <c r="G7" s="1079"/>
      <c r="H7" s="1079"/>
      <c r="I7" s="1079"/>
      <c r="J7" s="1079"/>
      <c r="K7" s="1079"/>
      <c r="L7" s="1079"/>
      <c r="M7" s="1079"/>
      <c r="N7" s="1079"/>
      <c r="O7" s="1079"/>
      <c r="P7" s="1080"/>
      <c r="Q7" s="1133">
        <v>2009154</v>
      </c>
      <c r="R7" s="1134"/>
      <c r="S7" s="1134"/>
      <c r="T7" s="1134"/>
      <c r="U7" s="1134"/>
      <c r="V7" s="1134">
        <v>1968220</v>
      </c>
      <c r="W7" s="1134"/>
      <c r="X7" s="1134"/>
      <c r="Y7" s="1134"/>
      <c r="Z7" s="1134"/>
      <c r="AA7" s="1134">
        <v>40934</v>
      </c>
      <c r="AB7" s="1134"/>
      <c r="AC7" s="1134"/>
      <c r="AD7" s="1134"/>
      <c r="AE7" s="1135"/>
      <c r="AF7" s="1136">
        <v>30796</v>
      </c>
      <c r="AG7" s="1137"/>
      <c r="AH7" s="1137"/>
      <c r="AI7" s="1137"/>
      <c r="AJ7" s="1138"/>
      <c r="AK7" s="1139">
        <v>6625</v>
      </c>
      <c r="AL7" s="1140"/>
      <c r="AM7" s="1140"/>
      <c r="AN7" s="1140"/>
      <c r="AO7" s="1140"/>
      <c r="AP7" s="1140">
        <v>2358752</v>
      </c>
      <c r="AQ7" s="1140"/>
      <c r="AR7" s="1140"/>
      <c r="AS7" s="1140"/>
      <c r="AT7" s="1140"/>
      <c r="AU7" s="1141"/>
      <c r="AV7" s="1141"/>
      <c r="AW7" s="1141"/>
      <c r="AX7" s="1141"/>
      <c r="AY7" s="1142"/>
      <c r="AZ7" s="221"/>
      <c r="BA7" s="221"/>
      <c r="BB7" s="221"/>
      <c r="BC7" s="221"/>
      <c r="BD7" s="221"/>
      <c r="BE7" s="222"/>
      <c r="BF7" s="222"/>
      <c r="BG7" s="222"/>
      <c r="BH7" s="222"/>
      <c r="BI7" s="222"/>
      <c r="BJ7" s="222"/>
      <c r="BK7" s="222"/>
      <c r="BL7" s="222"/>
      <c r="BM7" s="222"/>
      <c r="BN7" s="222"/>
      <c r="BO7" s="222"/>
      <c r="BP7" s="222"/>
      <c r="BQ7" s="225">
        <v>1</v>
      </c>
      <c r="BR7" s="226"/>
      <c r="BS7" s="1130" t="s">
        <v>603</v>
      </c>
      <c r="BT7" s="1131" t="s">
        <v>603</v>
      </c>
      <c r="BU7" s="1131" t="s">
        <v>603</v>
      </c>
      <c r="BV7" s="1131" t="s">
        <v>603</v>
      </c>
      <c r="BW7" s="1131" t="s">
        <v>603</v>
      </c>
      <c r="BX7" s="1131" t="s">
        <v>603</v>
      </c>
      <c r="BY7" s="1131" t="s">
        <v>603</v>
      </c>
      <c r="BZ7" s="1131" t="s">
        <v>603</v>
      </c>
      <c r="CA7" s="1131" t="s">
        <v>603</v>
      </c>
      <c r="CB7" s="1131" t="s">
        <v>603</v>
      </c>
      <c r="CC7" s="1131" t="s">
        <v>603</v>
      </c>
      <c r="CD7" s="1131" t="s">
        <v>603</v>
      </c>
      <c r="CE7" s="1131" t="s">
        <v>603</v>
      </c>
      <c r="CF7" s="1131" t="s">
        <v>603</v>
      </c>
      <c r="CG7" s="1143" t="s">
        <v>603</v>
      </c>
      <c r="CH7" s="1127">
        <v>3848</v>
      </c>
      <c r="CI7" s="1128"/>
      <c r="CJ7" s="1128"/>
      <c r="CK7" s="1128"/>
      <c r="CL7" s="1129"/>
      <c r="CM7" s="1127">
        <v>514946</v>
      </c>
      <c r="CN7" s="1128"/>
      <c r="CO7" s="1128"/>
      <c r="CP7" s="1128"/>
      <c r="CQ7" s="1129"/>
      <c r="CR7" s="1127">
        <v>468831</v>
      </c>
      <c r="CS7" s="1128">
        <v>468831</v>
      </c>
      <c r="CT7" s="1128">
        <v>468831</v>
      </c>
      <c r="CU7" s="1128">
        <v>468831</v>
      </c>
      <c r="CV7" s="1129">
        <v>468831</v>
      </c>
      <c r="CW7" s="1127">
        <v>6037</v>
      </c>
      <c r="CX7" s="1128"/>
      <c r="CY7" s="1128"/>
      <c r="CZ7" s="1128"/>
      <c r="DA7" s="1129"/>
      <c r="DB7" s="1127" t="s">
        <v>529</v>
      </c>
      <c r="DC7" s="1128"/>
      <c r="DD7" s="1128"/>
      <c r="DE7" s="1128"/>
      <c r="DF7" s="1129"/>
      <c r="DG7" s="1127"/>
      <c r="DH7" s="1128"/>
      <c r="DI7" s="1128"/>
      <c r="DJ7" s="1128"/>
      <c r="DK7" s="1129"/>
      <c r="DL7" s="1127"/>
      <c r="DM7" s="1128"/>
      <c r="DN7" s="1128"/>
      <c r="DO7" s="1128"/>
      <c r="DP7" s="1129"/>
      <c r="DQ7" s="1127"/>
      <c r="DR7" s="1128"/>
      <c r="DS7" s="1128"/>
      <c r="DT7" s="1128"/>
      <c r="DU7" s="1129"/>
      <c r="DV7" s="1130"/>
      <c r="DW7" s="1131"/>
      <c r="DX7" s="1131"/>
      <c r="DY7" s="1131"/>
      <c r="DZ7" s="1132"/>
      <c r="EA7" s="223"/>
    </row>
    <row r="8" spans="1:131" s="224" customFormat="1" ht="26.25" customHeight="1" x14ac:dyDescent="0.2">
      <c r="A8" s="227">
        <v>2</v>
      </c>
      <c r="B8" s="1061" t="s">
        <v>392</v>
      </c>
      <c r="C8" s="1062"/>
      <c r="D8" s="1062"/>
      <c r="E8" s="1062"/>
      <c r="F8" s="1062"/>
      <c r="G8" s="1062"/>
      <c r="H8" s="1062"/>
      <c r="I8" s="1062"/>
      <c r="J8" s="1062"/>
      <c r="K8" s="1062"/>
      <c r="L8" s="1062"/>
      <c r="M8" s="1062"/>
      <c r="N8" s="1062"/>
      <c r="O8" s="1062"/>
      <c r="P8" s="1063"/>
      <c r="Q8" s="1069">
        <v>409</v>
      </c>
      <c r="R8" s="1070"/>
      <c r="S8" s="1070"/>
      <c r="T8" s="1070"/>
      <c r="U8" s="1070"/>
      <c r="V8" s="1070">
        <v>138</v>
      </c>
      <c r="W8" s="1070"/>
      <c r="X8" s="1070"/>
      <c r="Y8" s="1070"/>
      <c r="Z8" s="1070"/>
      <c r="AA8" s="1070">
        <v>272</v>
      </c>
      <c r="AB8" s="1070"/>
      <c r="AC8" s="1070"/>
      <c r="AD8" s="1070"/>
      <c r="AE8" s="1071"/>
      <c r="AF8" s="1066" t="s">
        <v>529</v>
      </c>
      <c r="AG8" s="1067"/>
      <c r="AH8" s="1067"/>
      <c r="AI8" s="1067"/>
      <c r="AJ8" s="1068"/>
      <c r="AK8" s="1111">
        <v>5</v>
      </c>
      <c r="AL8" s="1112"/>
      <c r="AM8" s="1112"/>
      <c r="AN8" s="1112"/>
      <c r="AO8" s="1112"/>
      <c r="AP8" s="1112">
        <v>1988</v>
      </c>
      <c r="AQ8" s="1112"/>
      <c r="AR8" s="1112"/>
      <c r="AS8" s="1112"/>
      <c r="AT8" s="1112"/>
      <c r="AU8" s="1113"/>
      <c r="AV8" s="1113"/>
      <c r="AW8" s="1113"/>
      <c r="AX8" s="1113"/>
      <c r="AY8" s="1114"/>
      <c r="AZ8" s="221"/>
      <c r="BA8" s="221"/>
      <c r="BB8" s="221"/>
      <c r="BC8" s="221"/>
      <c r="BD8" s="221"/>
      <c r="BE8" s="222"/>
      <c r="BF8" s="222"/>
      <c r="BG8" s="222"/>
      <c r="BH8" s="222"/>
      <c r="BI8" s="222"/>
      <c r="BJ8" s="222"/>
      <c r="BK8" s="222"/>
      <c r="BL8" s="222"/>
      <c r="BM8" s="222"/>
      <c r="BN8" s="222"/>
      <c r="BO8" s="222"/>
      <c r="BP8" s="222"/>
      <c r="BQ8" s="227">
        <v>2</v>
      </c>
      <c r="BR8" s="228"/>
      <c r="BS8" s="1023" t="s">
        <v>604</v>
      </c>
      <c r="BT8" s="1024" t="s">
        <v>604</v>
      </c>
      <c r="BU8" s="1024" t="s">
        <v>604</v>
      </c>
      <c r="BV8" s="1024" t="s">
        <v>604</v>
      </c>
      <c r="BW8" s="1024" t="s">
        <v>604</v>
      </c>
      <c r="BX8" s="1024" t="s">
        <v>604</v>
      </c>
      <c r="BY8" s="1024" t="s">
        <v>604</v>
      </c>
      <c r="BZ8" s="1024" t="s">
        <v>604</v>
      </c>
      <c r="CA8" s="1024" t="s">
        <v>604</v>
      </c>
      <c r="CB8" s="1024" t="s">
        <v>604</v>
      </c>
      <c r="CC8" s="1024" t="s">
        <v>604</v>
      </c>
      <c r="CD8" s="1024" t="s">
        <v>604</v>
      </c>
      <c r="CE8" s="1024" t="s">
        <v>604</v>
      </c>
      <c r="CF8" s="1024" t="s">
        <v>604</v>
      </c>
      <c r="CG8" s="1045" t="s">
        <v>604</v>
      </c>
      <c r="CH8" s="1020">
        <v>322</v>
      </c>
      <c r="CI8" s="1021"/>
      <c r="CJ8" s="1021"/>
      <c r="CK8" s="1021"/>
      <c r="CL8" s="1022"/>
      <c r="CM8" s="1020">
        <v>2736</v>
      </c>
      <c r="CN8" s="1021"/>
      <c r="CO8" s="1021"/>
      <c r="CP8" s="1021"/>
      <c r="CQ8" s="1022"/>
      <c r="CR8" s="1020">
        <v>50</v>
      </c>
      <c r="CS8" s="1021">
        <v>50</v>
      </c>
      <c r="CT8" s="1021">
        <v>50</v>
      </c>
      <c r="CU8" s="1021">
        <v>50</v>
      </c>
      <c r="CV8" s="1022">
        <v>50</v>
      </c>
      <c r="CW8" s="1020" t="s">
        <v>529</v>
      </c>
      <c r="CX8" s="1021"/>
      <c r="CY8" s="1021"/>
      <c r="CZ8" s="1021"/>
      <c r="DA8" s="1022"/>
      <c r="DB8" s="1020" t="s">
        <v>529</v>
      </c>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223"/>
    </row>
    <row r="9" spans="1:131" s="224" customFormat="1" ht="26.25" customHeight="1" x14ac:dyDescent="0.2">
      <c r="A9" s="227">
        <v>3</v>
      </c>
      <c r="B9" s="1061" t="s">
        <v>393</v>
      </c>
      <c r="C9" s="1062"/>
      <c r="D9" s="1062"/>
      <c r="E9" s="1062"/>
      <c r="F9" s="1062"/>
      <c r="G9" s="1062"/>
      <c r="H9" s="1062"/>
      <c r="I9" s="1062"/>
      <c r="J9" s="1062"/>
      <c r="K9" s="1062"/>
      <c r="L9" s="1062"/>
      <c r="M9" s="1062"/>
      <c r="N9" s="1062"/>
      <c r="O9" s="1062"/>
      <c r="P9" s="1063"/>
      <c r="Q9" s="1069">
        <v>525</v>
      </c>
      <c r="R9" s="1070"/>
      <c r="S9" s="1070"/>
      <c r="T9" s="1070"/>
      <c r="U9" s="1070"/>
      <c r="V9" s="1070">
        <v>525</v>
      </c>
      <c r="W9" s="1070"/>
      <c r="X9" s="1070"/>
      <c r="Y9" s="1070"/>
      <c r="Z9" s="1070"/>
      <c r="AA9" s="1070" t="s">
        <v>529</v>
      </c>
      <c r="AB9" s="1070"/>
      <c r="AC9" s="1070"/>
      <c r="AD9" s="1070"/>
      <c r="AE9" s="1071"/>
      <c r="AF9" s="1066" t="s">
        <v>529</v>
      </c>
      <c r="AG9" s="1067"/>
      <c r="AH9" s="1067"/>
      <c r="AI9" s="1067"/>
      <c r="AJ9" s="1068"/>
      <c r="AK9" s="1111">
        <v>96</v>
      </c>
      <c r="AL9" s="1112"/>
      <c r="AM9" s="1112"/>
      <c r="AN9" s="1112"/>
      <c r="AO9" s="1112"/>
      <c r="AP9" s="1112" t="s">
        <v>529</v>
      </c>
      <c r="AQ9" s="1112"/>
      <c r="AR9" s="1112"/>
      <c r="AS9" s="1112"/>
      <c r="AT9" s="1112"/>
      <c r="AU9" s="1113"/>
      <c r="AV9" s="1113"/>
      <c r="AW9" s="1113"/>
      <c r="AX9" s="1113"/>
      <c r="AY9" s="1114"/>
      <c r="AZ9" s="221"/>
      <c r="BA9" s="221"/>
      <c r="BB9" s="221"/>
      <c r="BC9" s="221"/>
      <c r="BD9" s="221"/>
      <c r="BE9" s="222"/>
      <c r="BF9" s="222"/>
      <c r="BG9" s="222"/>
      <c r="BH9" s="222"/>
      <c r="BI9" s="222"/>
      <c r="BJ9" s="222"/>
      <c r="BK9" s="222"/>
      <c r="BL9" s="222"/>
      <c r="BM9" s="222"/>
      <c r="BN9" s="222"/>
      <c r="BO9" s="222"/>
      <c r="BP9" s="222"/>
      <c r="BQ9" s="227">
        <v>3</v>
      </c>
      <c r="BR9" s="228"/>
      <c r="BS9" s="1023" t="s">
        <v>605</v>
      </c>
      <c r="BT9" s="1024" t="s">
        <v>605</v>
      </c>
      <c r="BU9" s="1024" t="s">
        <v>605</v>
      </c>
      <c r="BV9" s="1024" t="s">
        <v>605</v>
      </c>
      <c r="BW9" s="1024" t="s">
        <v>605</v>
      </c>
      <c r="BX9" s="1024" t="s">
        <v>605</v>
      </c>
      <c r="BY9" s="1024" t="s">
        <v>605</v>
      </c>
      <c r="BZ9" s="1024" t="s">
        <v>605</v>
      </c>
      <c r="CA9" s="1024" t="s">
        <v>605</v>
      </c>
      <c r="CB9" s="1024" t="s">
        <v>605</v>
      </c>
      <c r="CC9" s="1024" t="s">
        <v>605</v>
      </c>
      <c r="CD9" s="1024" t="s">
        <v>605</v>
      </c>
      <c r="CE9" s="1024" t="s">
        <v>605</v>
      </c>
      <c r="CF9" s="1024" t="s">
        <v>605</v>
      </c>
      <c r="CG9" s="1045" t="s">
        <v>605</v>
      </c>
      <c r="CH9" s="1020">
        <v>457</v>
      </c>
      <c r="CI9" s="1021"/>
      <c r="CJ9" s="1021"/>
      <c r="CK9" s="1021"/>
      <c r="CL9" s="1022"/>
      <c r="CM9" s="1020">
        <v>11721</v>
      </c>
      <c r="CN9" s="1021"/>
      <c r="CO9" s="1021"/>
      <c r="CP9" s="1021"/>
      <c r="CQ9" s="1022"/>
      <c r="CR9" s="1020">
        <v>40</v>
      </c>
      <c r="CS9" s="1021">
        <v>40</v>
      </c>
      <c r="CT9" s="1021">
        <v>40</v>
      </c>
      <c r="CU9" s="1021">
        <v>40</v>
      </c>
      <c r="CV9" s="1022">
        <v>40</v>
      </c>
      <c r="CW9" s="1020" t="s">
        <v>529</v>
      </c>
      <c r="CX9" s="1021"/>
      <c r="CY9" s="1021"/>
      <c r="CZ9" s="1021"/>
      <c r="DA9" s="1022"/>
      <c r="DB9" s="1020" t="s">
        <v>529</v>
      </c>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23"/>
    </row>
    <row r="10" spans="1:131" s="224" customFormat="1" ht="26.25" customHeight="1" x14ac:dyDescent="0.2">
      <c r="A10" s="227">
        <v>4</v>
      </c>
      <c r="B10" s="1061" t="s">
        <v>395</v>
      </c>
      <c r="C10" s="1062"/>
      <c r="D10" s="1062"/>
      <c r="E10" s="1062"/>
      <c r="F10" s="1062"/>
      <c r="G10" s="1062"/>
      <c r="H10" s="1062"/>
      <c r="I10" s="1062"/>
      <c r="J10" s="1062"/>
      <c r="K10" s="1062"/>
      <c r="L10" s="1062"/>
      <c r="M10" s="1062"/>
      <c r="N10" s="1062"/>
      <c r="O10" s="1062"/>
      <c r="P10" s="1063"/>
      <c r="Q10" s="1069">
        <v>694654</v>
      </c>
      <c r="R10" s="1070"/>
      <c r="S10" s="1070"/>
      <c r="T10" s="1070"/>
      <c r="U10" s="1070"/>
      <c r="V10" s="1070">
        <v>694654</v>
      </c>
      <c r="W10" s="1070"/>
      <c r="X10" s="1070"/>
      <c r="Y10" s="1070"/>
      <c r="Z10" s="1070"/>
      <c r="AA10" s="1070" t="s">
        <v>529</v>
      </c>
      <c r="AB10" s="1070"/>
      <c r="AC10" s="1070"/>
      <c r="AD10" s="1070"/>
      <c r="AE10" s="1071"/>
      <c r="AF10" s="1066" t="s">
        <v>529</v>
      </c>
      <c r="AG10" s="1067"/>
      <c r="AH10" s="1067"/>
      <c r="AI10" s="1067"/>
      <c r="AJ10" s="1068"/>
      <c r="AK10" s="1111">
        <v>415506</v>
      </c>
      <c r="AL10" s="1112"/>
      <c r="AM10" s="1112"/>
      <c r="AN10" s="1112"/>
      <c r="AO10" s="1112"/>
      <c r="AP10" s="1112" t="s">
        <v>529</v>
      </c>
      <c r="AQ10" s="1112"/>
      <c r="AR10" s="1112"/>
      <c r="AS10" s="1112"/>
      <c r="AT10" s="1112"/>
      <c r="AU10" s="1113"/>
      <c r="AV10" s="1113"/>
      <c r="AW10" s="1113"/>
      <c r="AX10" s="1113"/>
      <c r="AY10" s="1114"/>
      <c r="AZ10" s="221"/>
      <c r="BA10" s="221"/>
      <c r="BB10" s="221"/>
      <c r="BC10" s="221"/>
      <c r="BD10" s="221"/>
      <c r="BE10" s="222"/>
      <c r="BF10" s="222"/>
      <c r="BG10" s="222"/>
      <c r="BH10" s="222"/>
      <c r="BI10" s="222"/>
      <c r="BJ10" s="222"/>
      <c r="BK10" s="222"/>
      <c r="BL10" s="222"/>
      <c r="BM10" s="222"/>
      <c r="BN10" s="222"/>
      <c r="BO10" s="222"/>
      <c r="BP10" s="222"/>
      <c r="BQ10" s="227">
        <v>4</v>
      </c>
      <c r="BR10" s="228"/>
      <c r="BS10" s="1023" t="s">
        <v>606</v>
      </c>
      <c r="BT10" s="1024" t="s">
        <v>604</v>
      </c>
      <c r="BU10" s="1024" t="s">
        <v>604</v>
      </c>
      <c r="BV10" s="1024" t="s">
        <v>604</v>
      </c>
      <c r="BW10" s="1024" t="s">
        <v>604</v>
      </c>
      <c r="BX10" s="1024" t="s">
        <v>604</v>
      </c>
      <c r="BY10" s="1024" t="s">
        <v>604</v>
      </c>
      <c r="BZ10" s="1024" t="s">
        <v>604</v>
      </c>
      <c r="CA10" s="1024" t="s">
        <v>604</v>
      </c>
      <c r="CB10" s="1024" t="s">
        <v>604</v>
      </c>
      <c r="CC10" s="1024" t="s">
        <v>604</v>
      </c>
      <c r="CD10" s="1024" t="s">
        <v>604</v>
      </c>
      <c r="CE10" s="1024" t="s">
        <v>604</v>
      </c>
      <c r="CF10" s="1024" t="s">
        <v>604</v>
      </c>
      <c r="CG10" s="1045" t="s">
        <v>604</v>
      </c>
      <c r="CH10" s="1020">
        <v>459</v>
      </c>
      <c r="CI10" s="1021"/>
      <c r="CJ10" s="1021"/>
      <c r="CK10" s="1021"/>
      <c r="CL10" s="1022"/>
      <c r="CM10" s="1020">
        <v>1300</v>
      </c>
      <c r="CN10" s="1021"/>
      <c r="CO10" s="1021"/>
      <c r="CP10" s="1021"/>
      <c r="CQ10" s="1022"/>
      <c r="CR10" s="1020">
        <v>10</v>
      </c>
      <c r="CS10" s="1021">
        <v>15</v>
      </c>
      <c r="CT10" s="1021">
        <v>15</v>
      </c>
      <c r="CU10" s="1021">
        <v>15</v>
      </c>
      <c r="CV10" s="1022">
        <v>15</v>
      </c>
      <c r="CW10" s="1020" t="s">
        <v>529</v>
      </c>
      <c r="CX10" s="1021"/>
      <c r="CY10" s="1021"/>
      <c r="CZ10" s="1021"/>
      <c r="DA10" s="1022"/>
      <c r="DB10" s="1020" t="s">
        <v>529</v>
      </c>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23"/>
    </row>
    <row r="11" spans="1:131" s="224" customFormat="1" ht="26.25" customHeight="1" x14ac:dyDescent="0.2">
      <c r="A11" s="227">
        <v>5</v>
      </c>
      <c r="B11" s="1061"/>
      <c r="C11" s="1062"/>
      <c r="D11" s="1062"/>
      <c r="E11" s="1062"/>
      <c r="F11" s="1062"/>
      <c r="G11" s="1062"/>
      <c r="H11" s="1062"/>
      <c r="I11" s="1062"/>
      <c r="J11" s="1062"/>
      <c r="K11" s="1062"/>
      <c r="L11" s="1062"/>
      <c r="M11" s="1062"/>
      <c r="N11" s="1062"/>
      <c r="O11" s="1062"/>
      <c r="P11" s="1063"/>
      <c r="Q11" s="1069"/>
      <c r="R11" s="1070"/>
      <c r="S11" s="1070"/>
      <c r="T11" s="1070"/>
      <c r="U11" s="1070"/>
      <c r="V11" s="1070"/>
      <c r="W11" s="1070"/>
      <c r="X11" s="1070"/>
      <c r="Y11" s="1070"/>
      <c r="Z11" s="1070"/>
      <c r="AA11" s="1070"/>
      <c r="AB11" s="1070"/>
      <c r="AC11" s="1070"/>
      <c r="AD11" s="1070"/>
      <c r="AE11" s="1071"/>
      <c r="AF11" s="1066"/>
      <c r="AG11" s="1067"/>
      <c r="AH11" s="1067"/>
      <c r="AI11" s="1067"/>
      <c r="AJ11" s="1068"/>
      <c r="AK11" s="1111"/>
      <c r="AL11" s="1112"/>
      <c r="AM11" s="1112"/>
      <c r="AN11" s="1112"/>
      <c r="AO11" s="1112"/>
      <c r="AP11" s="1112"/>
      <c r="AQ11" s="1112"/>
      <c r="AR11" s="1112"/>
      <c r="AS11" s="1112"/>
      <c r="AT11" s="1112"/>
      <c r="AU11" s="1113"/>
      <c r="AV11" s="1113"/>
      <c r="AW11" s="1113"/>
      <c r="AX11" s="1113"/>
      <c r="AY11" s="1114"/>
      <c r="AZ11" s="221"/>
      <c r="BA11" s="221"/>
      <c r="BB11" s="221"/>
      <c r="BC11" s="221"/>
      <c r="BD11" s="221"/>
      <c r="BE11" s="222"/>
      <c r="BF11" s="222"/>
      <c r="BG11" s="222"/>
      <c r="BH11" s="222"/>
      <c r="BI11" s="222"/>
      <c r="BJ11" s="222"/>
      <c r="BK11" s="222"/>
      <c r="BL11" s="222"/>
      <c r="BM11" s="222"/>
      <c r="BN11" s="222"/>
      <c r="BO11" s="222"/>
      <c r="BP11" s="222"/>
      <c r="BQ11" s="227">
        <v>5</v>
      </c>
      <c r="BR11" s="228"/>
      <c r="BS11" s="1023" t="s">
        <v>607</v>
      </c>
      <c r="BT11" s="1024"/>
      <c r="BU11" s="1024"/>
      <c r="BV11" s="1024"/>
      <c r="BW11" s="1024"/>
      <c r="BX11" s="1024"/>
      <c r="BY11" s="1024"/>
      <c r="BZ11" s="1024"/>
      <c r="CA11" s="1024"/>
      <c r="CB11" s="1024"/>
      <c r="CC11" s="1024"/>
      <c r="CD11" s="1024"/>
      <c r="CE11" s="1024"/>
      <c r="CF11" s="1024"/>
      <c r="CG11" s="1045"/>
      <c r="CH11" s="1020">
        <v>-19</v>
      </c>
      <c r="CI11" s="1021"/>
      <c r="CJ11" s="1021"/>
      <c r="CK11" s="1021"/>
      <c r="CL11" s="1022"/>
      <c r="CM11" s="1020">
        <v>773</v>
      </c>
      <c r="CN11" s="1021"/>
      <c r="CO11" s="1021"/>
      <c r="CP11" s="1021"/>
      <c r="CQ11" s="1022"/>
      <c r="CR11" s="1020">
        <v>24</v>
      </c>
      <c r="CS11" s="1021"/>
      <c r="CT11" s="1021"/>
      <c r="CU11" s="1021"/>
      <c r="CV11" s="1022"/>
      <c r="CW11" s="1020" t="s">
        <v>529</v>
      </c>
      <c r="CX11" s="1021"/>
      <c r="CY11" s="1021"/>
      <c r="CZ11" s="1021"/>
      <c r="DA11" s="1022"/>
      <c r="DB11" s="1020" t="s">
        <v>529</v>
      </c>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23"/>
    </row>
    <row r="12" spans="1:131" s="224" customFormat="1" ht="26.25" customHeight="1" x14ac:dyDescent="0.2">
      <c r="A12" s="227">
        <v>6</v>
      </c>
      <c r="B12" s="1061"/>
      <c r="C12" s="1062"/>
      <c r="D12" s="1062"/>
      <c r="E12" s="1062"/>
      <c r="F12" s="1062"/>
      <c r="G12" s="1062"/>
      <c r="H12" s="1062"/>
      <c r="I12" s="1062"/>
      <c r="J12" s="1062"/>
      <c r="K12" s="1062"/>
      <c r="L12" s="1062"/>
      <c r="M12" s="1062"/>
      <c r="N12" s="1062"/>
      <c r="O12" s="1062"/>
      <c r="P12" s="1063"/>
      <c r="Q12" s="1069"/>
      <c r="R12" s="1070"/>
      <c r="S12" s="1070"/>
      <c r="T12" s="1070"/>
      <c r="U12" s="1070"/>
      <c r="V12" s="1070"/>
      <c r="W12" s="1070"/>
      <c r="X12" s="1070"/>
      <c r="Y12" s="1070"/>
      <c r="Z12" s="1070"/>
      <c r="AA12" s="1070"/>
      <c r="AB12" s="1070"/>
      <c r="AC12" s="1070"/>
      <c r="AD12" s="1070"/>
      <c r="AE12" s="1071"/>
      <c r="AF12" s="1066"/>
      <c r="AG12" s="1067"/>
      <c r="AH12" s="1067"/>
      <c r="AI12" s="1067"/>
      <c r="AJ12" s="1068"/>
      <c r="AK12" s="1111"/>
      <c r="AL12" s="1112"/>
      <c r="AM12" s="1112"/>
      <c r="AN12" s="1112"/>
      <c r="AO12" s="1112"/>
      <c r="AP12" s="1112"/>
      <c r="AQ12" s="1112"/>
      <c r="AR12" s="1112"/>
      <c r="AS12" s="1112"/>
      <c r="AT12" s="1112"/>
      <c r="AU12" s="1113"/>
      <c r="AV12" s="1113"/>
      <c r="AW12" s="1113"/>
      <c r="AX12" s="1113"/>
      <c r="AY12" s="1114"/>
      <c r="AZ12" s="221"/>
      <c r="BA12" s="221"/>
      <c r="BB12" s="221"/>
      <c r="BC12" s="221"/>
      <c r="BD12" s="221"/>
      <c r="BE12" s="222"/>
      <c r="BF12" s="222"/>
      <c r="BG12" s="222"/>
      <c r="BH12" s="222"/>
      <c r="BI12" s="222"/>
      <c r="BJ12" s="222"/>
      <c r="BK12" s="222"/>
      <c r="BL12" s="222"/>
      <c r="BM12" s="222"/>
      <c r="BN12" s="222"/>
      <c r="BO12" s="222"/>
      <c r="BP12" s="222"/>
      <c r="BQ12" s="227">
        <v>6</v>
      </c>
      <c r="BR12" s="228"/>
      <c r="BS12" s="1023" t="s">
        <v>608</v>
      </c>
      <c r="BT12" s="1024" t="s">
        <v>608</v>
      </c>
      <c r="BU12" s="1024" t="s">
        <v>608</v>
      </c>
      <c r="BV12" s="1024" t="s">
        <v>608</v>
      </c>
      <c r="BW12" s="1024" t="s">
        <v>608</v>
      </c>
      <c r="BX12" s="1024" t="s">
        <v>608</v>
      </c>
      <c r="BY12" s="1024" t="s">
        <v>608</v>
      </c>
      <c r="BZ12" s="1024" t="s">
        <v>608</v>
      </c>
      <c r="CA12" s="1024" t="s">
        <v>608</v>
      </c>
      <c r="CB12" s="1024" t="s">
        <v>608</v>
      </c>
      <c r="CC12" s="1024" t="s">
        <v>608</v>
      </c>
      <c r="CD12" s="1024" t="s">
        <v>608</v>
      </c>
      <c r="CE12" s="1024" t="s">
        <v>608</v>
      </c>
      <c r="CF12" s="1024" t="s">
        <v>608</v>
      </c>
      <c r="CG12" s="1045" t="s">
        <v>608</v>
      </c>
      <c r="CH12" s="1020">
        <v>-374</v>
      </c>
      <c r="CI12" s="1021"/>
      <c r="CJ12" s="1021"/>
      <c r="CK12" s="1021"/>
      <c r="CL12" s="1022"/>
      <c r="CM12" s="1020">
        <v>1543</v>
      </c>
      <c r="CN12" s="1021"/>
      <c r="CO12" s="1021"/>
      <c r="CP12" s="1021"/>
      <c r="CQ12" s="1022"/>
      <c r="CR12" s="1020">
        <v>3</v>
      </c>
      <c r="CS12" s="1021">
        <v>3</v>
      </c>
      <c r="CT12" s="1021">
        <v>3</v>
      </c>
      <c r="CU12" s="1021">
        <v>3</v>
      </c>
      <c r="CV12" s="1022">
        <v>3</v>
      </c>
      <c r="CW12" s="1020">
        <v>4010</v>
      </c>
      <c r="CX12" s="1021"/>
      <c r="CY12" s="1021"/>
      <c r="CZ12" s="1021"/>
      <c r="DA12" s="1022"/>
      <c r="DB12" s="1020" t="s">
        <v>529</v>
      </c>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23"/>
    </row>
    <row r="13" spans="1:131" s="224" customFormat="1" ht="26.25" customHeight="1" x14ac:dyDescent="0.2">
      <c r="A13" s="227">
        <v>7</v>
      </c>
      <c r="B13" s="1061"/>
      <c r="C13" s="1062"/>
      <c r="D13" s="1062"/>
      <c r="E13" s="1062"/>
      <c r="F13" s="1062"/>
      <c r="G13" s="1062"/>
      <c r="H13" s="1062"/>
      <c r="I13" s="1062"/>
      <c r="J13" s="1062"/>
      <c r="K13" s="1062"/>
      <c r="L13" s="1062"/>
      <c r="M13" s="1062"/>
      <c r="N13" s="1062"/>
      <c r="O13" s="1062"/>
      <c r="P13" s="1063"/>
      <c r="Q13" s="1069"/>
      <c r="R13" s="1070"/>
      <c r="S13" s="1070"/>
      <c r="T13" s="1070"/>
      <c r="U13" s="1070"/>
      <c r="V13" s="1070"/>
      <c r="W13" s="1070"/>
      <c r="X13" s="1070"/>
      <c r="Y13" s="1070"/>
      <c r="Z13" s="1070"/>
      <c r="AA13" s="1070"/>
      <c r="AB13" s="1070"/>
      <c r="AC13" s="1070"/>
      <c r="AD13" s="1070"/>
      <c r="AE13" s="1071"/>
      <c r="AF13" s="1066"/>
      <c r="AG13" s="1067"/>
      <c r="AH13" s="1067"/>
      <c r="AI13" s="1067"/>
      <c r="AJ13" s="1068"/>
      <c r="AK13" s="1111"/>
      <c r="AL13" s="1112"/>
      <c r="AM13" s="1112"/>
      <c r="AN13" s="1112"/>
      <c r="AO13" s="1112"/>
      <c r="AP13" s="1112"/>
      <c r="AQ13" s="1112"/>
      <c r="AR13" s="1112"/>
      <c r="AS13" s="1112"/>
      <c r="AT13" s="1112"/>
      <c r="AU13" s="1113"/>
      <c r="AV13" s="1113"/>
      <c r="AW13" s="1113"/>
      <c r="AX13" s="1113"/>
      <c r="AY13" s="1114"/>
      <c r="AZ13" s="221"/>
      <c r="BA13" s="221"/>
      <c r="BB13" s="221"/>
      <c r="BC13" s="221"/>
      <c r="BD13" s="221"/>
      <c r="BE13" s="222"/>
      <c r="BF13" s="222"/>
      <c r="BG13" s="222"/>
      <c r="BH13" s="222"/>
      <c r="BI13" s="222"/>
      <c r="BJ13" s="222"/>
      <c r="BK13" s="222"/>
      <c r="BL13" s="222"/>
      <c r="BM13" s="222"/>
      <c r="BN13" s="222"/>
      <c r="BO13" s="222"/>
      <c r="BP13" s="222"/>
      <c r="BQ13" s="227">
        <v>7</v>
      </c>
      <c r="BR13" s="228"/>
      <c r="BS13" s="1023" t="s">
        <v>609</v>
      </c>
      <c r="BT13" s="1024" t="s">
        <v>610</v>
      </c>
      <c r="BU13" s="1024" t="s">
        <v>610</v>
      </c>
      <c r="BV13" s="1024" t="s">
        <v>610</v>
      </c>
      <c r="BW13" s="1024" t="s">
        <v>610</v>
      </c>
      <c r="BX13" s="1024" t="s">
        <v>610</v>
      </c>
      <c r="BY13" s="1024" t="s">
        <v>610</v>
      </c>
      <c r="BZ13" s="1024" t="s">
        <v>610</v>
      </c>
      <c r="CA13" s="1024" t="s">
        <v>610</v>
      </c>
      <c r="CB13" s="1024" t="s">
        <v>610</v>
      </c>
      <c r="CC13" s="1024" t="s">
        <v>610</v>
      </c>
      <c r="CD13" s="1024" t="s">
        <v>610</v>
      </c>
      <c r="CE13" s="1024" t="s">
        <v>610</v>
      </c>
      <c r="CF13" s="1024" t="s">
        <v>610</v>
      </c>
      <c r="CG13" s="1045" t="s">
        <v>610</v>
      </c>
      <c r="CH13" s="1020">
        <v>3215</v>
      </c>
      <c r="CI13" s="1021"/>
      <c r="CJ13" s="1021"/>
      <c r="CK13" s="1021"/>
      <c r="CL13" s="1022"/>
      <c r="CM13" s="1020">
        <v>151568</v>
      </c>
      <c r="CN13" s="1021"/>
      <c r="CO13" s="1021"/>
      <c r="CP13" s="1021"/>
      <c r="CQ13" s="1022"/>
      <c r="CR13" s="1020">
        <v>102311</v>
      </c>
      <c r="CS13" s="1021">
        <v>102311</v>
      </c>
      <c r="CT13" s="1021">
        <v>102311</v>
      </c>
      <c r="CU13" s="1021">
        <v>102311</v>
      </c>
      <c r="CV13" s="1022">
        <v>102311</v>
      </c>
      <c r="CW13" s="1020">
        <v>18685</v>
      </c>
      <c r="CX13" s="1021"/>
      <c r="CY13" s="1021"/>
      <c r="CZ13" s="1021"/>
      <c r="DA13" s="1022"/>
      <c r="DB13" s="1020">
        <v>5330</v>
      </c>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23"/>
    </row>
    <row r="14" spans="1:131" s="224" customFormat="1" ht="26.25" customHeight="1" x14ac:dyDescent="0.2">
      <c r="A14" s="227">
        <v>8</v>
      </c>
      <c r="B14" s="1061"/>
      <c r="C14" s="1062"/>
      <c r="D14" s="1062"/>
      <c r="E14" s="1062"/>
      <c r="F14" s="1062"/>
      <c r="G14" s="1062"/>
      <c r="H14" s="1062"/>
      <c r="I14" s="1062"/>
      <c r="J14" s="1062"/>
      <c r="K14" s="1062"/>
      <c r="L14" s="1062"/>
      <c r="M14" s="1062"/>
      <c r="N14" s="1062"/>
      <c r="O14" s="1062"/>
      <c r="P14" s="1063"/>
      <c r="Q14" s="1069"/>
      <c r="R14" s="1070"/>
      <c r="S14" s="1070"/>
      <c r="T14" s="1070"/>
      <c r="U14" s="1070"/>
      <c r="V14" s="1070"/>
      <c r="W14" s="1070"/>
      <c r="X14" s="1070"/>
      <c r="Y14" s="1070"/>
      <c r="Z14" s="1070"/>
      <c r="AA14" s="1070"/>
      <c r="AB14" s="1070"/>
      <c r="AC14" s="1070"/>
      <c r="AD14" s="1070"/>
      <c r="AE14" s="1071"/>
      <c r="AF14" s="1066"/>
      <c r="AG14" s="1067"/>
      <c r="AH14" s="1067"/>
      <c r="AI14" s="1067"/>
      <c r="AJ14" s="1068"/>
      <c r="AK14" s="1111"/>
      <c r="AL14" s="1112"/>
      <c r="AM14" s="1112"/>
      <c r="AN14" s="1112"/>
      <c r="AO14" s="1112"/>
      <c r="AP14" s="1112"/>
      <c r="AQ14" s="1112"/>
      <c r="AR14" s="1112"/>
      <c r="AS14" s="1112"/>
      <c r="AT14" s="1112"/>
      <c r="AU14" s="1113"/>
      <c r="AV14" s="1113"/>
      <c r="AW14" s="1113"/>
      <c r="AX14" s="1113"/>
      <c r="AY14" s="1114"/>
      <c r="AZ14" s="221"/>
      <c r="BA14" s="221"/>
      <c r="BB14" s="221"/>
      <c r="BC14" s="221"/>
      <c r="BD14" s="221"/>
      <c r="BE14" s="222"/>
      <c r="BF14" s="222"/>
      <c r="BG14" s="222"/>
      <c r="BH14" s="222"/>
      <c r="BI14" s="222"/>
      <c r="BJ14" s="222"/>
      <c r="BK14" s="222"/>
      <c r="BL14" s="222"/>
      <c r="BM14" s="222"/>
      <c r="BN14" s="222"/>
      <c r="BO14" s="222"/>
      <c r="BP14" s="222"/>
      <c r="BQ14" s="227">
        <v>8</v>
      </c>
      <c r="BR14" s="228"/>
      <c r="BS14" s="1023" t="s">
        <v>611</v>
      </c>
      <c r="BT14" s="1024" t="s">
        <v>611</v>
      </c>
      <c r="BU14" s="1024" t="s">
        <v>611</v>
      </c>
      <c r="BV14" s="1024" t="s">
        <v>611</v>
      </c>
      <c r="BW14" s="1024" t="s">
        <v>611</v>
      </c>
      <c r="BX14" s="1024" t="s">
        <v>611</v>
      </c>
      <c r="BY14" s="1024" t="s">
        <v>611</v>
      </c>
      <c r="BZ14" s="1024" t="s">
        <v>611</v>
      </c>
      <c r="CA14" s="1024" t="s">
        <v>611</v>
      </c>
      <c r="CB14" s="1024" t="s">
        <v>611</v>
      </c>
      <c r="CC14" s="1024" t="s">
        <v>611</v>
      </c>
      <c r="CD14" s="1024" t="s">
        <v>611</v>
      </c>
      <c r="CE14" s="1024" t="s">
        <v>611</v>
      </c>
      <c r="CF14" s="1024" t="s">
        <v>611</v>
      </c>
      <c r="CG14" s="1045" t="s">
        <v>611</v>
      </c>
      <c r="CH14" s="1020">
        <v>-2</v>
      </c>
      <c r="CI14" s="1021"/>
      <c r="CJ14" s="1021"/>
      <c r="CK14" s="1021"/>
      <c r="CL14" s="1022"/>
      <c r="CM14" s="1020">
        <v>96532</v>
      </c>
      <c r="CN14" s="1021"/>
      <c r="CO14" s="1021"/>
      <c r="CP14" s="1021"/>
      <c r="CQ14" s="1022"/>
      <c r="CR14" s="1020">
        <v>32540</v>
      </c>
      <c r="CS14" s="1021">
        <v>17388</v>
      </c>
      <c r="CT14" s="1021">
        <v>17388</v>
      </c>
      <c r="CU14" s="1021">
        <v>17388</v>
      </c>
      <c r="CV14" s="1022">
        <v>17388</v>
      </c>
      <c r="CW14" s="1020">
        <v>3934</v>
      </c>
      <c r="CX14" s="1021"/>
      <c r="CY14" s="1021"/>
      <c r="CZ14" s="1021"/>
      <c r="DA14" s="1022"/>
      <c r="DB14" s="1020" t="s">
        <v>529</v>
      </c>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23"/>
    </row>
    <row r="15" spans="1:131" s="224" customFormat="1" ht="26.25" customHeight="1" x14ac:dyDescent="0.2">
      <c r="A15" s="227">
        <v>9</v>
      </c>
      <c r="B15" s="1061"/>
      <c r="C15" s="1062"/>
      <c r="D15" s="1062"/>
      <c r="E15" s="1062"/>
      <c r="F15" s="1062"/>
      <c r="G15" s="1062"/>
      <c r="H15" s="1062"/>
      <c r="I15" s="1062"/>
      <c r="J15" s="1062"/>
      <c r="K15" s="1062"/>
      <c r="L15" s="1062"/>
      <c r="M15" s="1062"/>
      <c r="N15" s="1062"/>
      <c r="O15" s="1062"/>
      <c r="P15" s="1063"/>
      <c r="Q15" s="1069"/>
      <c r="R15" s="1070"/>
      <c r="S15" s="1070"/>
      <c r="T15" s="1070"/>
      <c r="U15" s="1070"/>
      <c r="V15" s="1070"/>
      <c r="W15" s="1070"/>
      <c r="X15" s="1070"/>
      <c r="Y15" s="1070"/>
      <c r="Z15" s="1070"/>
      <c r="AA15" s="1070"/>
      <c r="AB15" s="1070"/>
      <c r="AC15" s="1070"/>
      <c r="AD15" s="1070"/>
      <c r="AE15" s="1071"/>
      <c r="AF15" s="1066"/>
      <c r="AG15" s="1067"/>
      <c r="AH15" s="1067"/>
      <c r="AI15" s="1067"/>
      <c r="AJ15" s="1068"/>
      <c r="AK15" s="1111"/>
      <c r="AL15" s="1112"/>
      <c r="AM15" s="1112"/>
      <c r="AN15" s="1112"/>
      <c r="AO15" s="1112"/>
      <c r="AP15" s="1112"/>
      <c r="AQ15" s="1112"/>
      <c r="AR15" s="1112"/>
      <c r="AS15" s="1112"/>
      <c r="AT15" s="1112"/>
      <c r="AU15" s="1113"/>
      <c r="AV15" s="1113"/>
      <c r="AW15" s="1113"/>
      <c r="AX15" s="1113"/>
      <c r="AY15" s="1114"/>
      <c r="AZ15" s="221"/>
      <c r="BA15" s="221"/>
      <c r="BB15" s="221"/>
      <c r="BC15" s="221"/>
      <c r="BD15" s="221"/>
      <c r="BE15" s="222"/>
      <c r="BF15" s="222"/>
      <c r="BG15" s="222"/>
      <c r="BH15" s="222"/>
      <c r="BI15" s="222"/>
      <c r="BJ15" s="222"/>
      <c r="BK15" s="222"/>
      <c r="BL15" s="222"/>
      <c r="BM15" s="222"/>
      <c r="BN15" s="222"/>
      <c r="BO15" s="222"/>
      <c r="BP15" s="222"/>
      <c r="BQ15" s="227">
        <v>9</v>
      </c>
      <c r="BR15" s="228"/>
      <c r="BS15" s="1023" t="s">
        <v>612</v>
      </c>
      <c r="BT15" s="1024" t="s">
        <v>612</v>
      </c>
      <c r="BU15" s="1024" t="s">
        <v>612</v>
      </c>
      <c r="BV15" s="1024" t="s">
        <v>612</v>
      </c>
      <c r="BW15" s="1024" t="s">
        <v>612</v>
      </c>
      <c r="BX15" s="1024" t="s">
        <v>612</v>
      </c>
      <c r="BY15" s="1024" t="s">
        <v>612</v>
      </c>
      <c r="BZ15" s="1024" t="s">
        <v>612</v>
      </c>
      <c r="CA15" s="1024" t="s">
        <v>612</v>
      </c>
      <c r="CB15" s="1024" t="s">
        <v>612</v>
      </c>
      <c r="CC15" s="1024" t="s">
        <v>612</v>
      </c>
      <c r="CD15" s="1024" t="s">
        <v>612</v>
      </c>
      <c r="CE15" s="1024" t="s">
        <v>612</v>
      </c>
      <c r="CF15" s="1024" t="s">
        <v>612</v>
      </c>
      <c r="CG15" s="1045" t="s">
        <v>612</v>
      </c>
      <c r="CH15" s="1020">
        <v>99</v>
      </c>
      <c r="CI15" s="1021"/>
      <c r="CJ15" s="1021"/>
      <c r="CK15" s="1021"/>
      <c r="CL15" s="1022"/>
      <c r="CM15" s="1020">
        <v>12881</v>
      </c>
      <c r="CN15" s="1021"/>
      <c r="CO15" s="1021"/>
      <c r="CP15" s="1021"/>
      <c r="CQ15" s="1022"/>
      <c r="CR15" s="1020">
        <v>4853</v>
      </c>
      <c r="CS15" s="1021">
        <v>4853</v>
      </c>
      <c r="CT15" s="1021">
        <v>4853</v>
      </c>
      <c r="CU15" s="1021">
        <v>4853</v>
      </c>
      <c r="CV15" s="1022">
        <v>4853</v>
      </c>
      <c r="CW15" s="1020">
        <v>1191</v>
      </c>
      <c r="CX15" s="1021"/>
      <c r="CY15" s="1021"/>
      <c r="CZ15" s="1021"/>
      <c r="DA15" s="1022"/>
      <c r="DB15" s="1020" t="s">
        <v>529</v>
      </c>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23"/>
    </row>
    <row r="16" spans="1:131" s="224" customFormat="1" ht="26.25" customHeight="1" x14ac:dyDescent="0.2">
      <c r="A16" s="227">
        <v>10</v>
      </c>
      <c r="B16" s="1061"/>
      <c r="C16" s="1062"/>
      <c r="D16" s="1062"/>
      <c r="E16" s="1062"/>
      <c r="F16" s="1062"/>
      <c r="G16" s="1062"/>
      <c r="H16" s="1062"/>
      <c r="I16" s="1062"/>
      <c r="J16" s="1062"/>
      <c r="K16" s="1062"/>
      <c r="L16" s="1062"/>
      <c r="M16" s="1062"/>
      <c r="N16" s="1062"/>
      <c r="O16" s="1062"/>
      <c r="P16" s="1063"/>
      <c r="Q16" s="1069"/>
      <c r="R16" s="1070"/>
      <c r="S16" s="1070"/>
      <c r="T16" s="1070"/>
      <c r="U16" s="1070"/>
      <c r="V16" s="1070"/>
      <c r="W16" s="1070"/>
      <c r="X16" s="1070"/>
      <c r="Y16" s="1070"/>
      <c r="Z16" s="1070"/>
      <c r="AA16" s="1070"/>
      <c r="AB16" s="1070"/>
      <c r="AC16" s="1070"/>
      <c r="AD16" s="1070"/>
      <c r="AE16" s="1071"/>
      <c r="AF16" s="1066"/>
      <c r="AG16" s="1067"/>
      <c r="AH16" s="1067"/>
      <c r="AI16" s="1067"/>
      <c r="AJ16" s="1068"/>
      <c r="AK16" s="1111"/>
      <c r="AL16" s="1112"/>
      <c r="AM16" s="1112"/>
      <c r="AN16" s="1112"/>
      <c r="AO16" s="1112"/>
      <c r="AP16" s="1112"/>
      <c r="AQ16" s="1112"/>
      <c r="AR16" s="1112"/>
      <c r="AS16" s="1112"/>
      <c r="AT16" s="1112"/>
      <c r="AU16" s="1113"/>
      <c r="AV16" s="1113"/>
      <c r="AW16" s="1113"/>
      <c r="AX16" s="1113"/>
      <c r="AY16" s="1114"/>
      <c r="AZ16" s="221"/>
      <c r="BA16" s="221"/>
      <c r="BB16" s="221"/>
      <c r="BC16" s="221"/>
      <c r="BD16" s="221"/>
      <c r="BE16" s="222"/>
      <c r="BF16" s="222"/>
      <c r="BG16" s="222"/>
      <c r="BH16" s="222"/>
      <c r="BI16" s="222"/>
      <c r="BJ16" s="222"/>
      <c r="BK16" s="222"/>
      <c r="BL16" s="222"/>
      <c r="BM16" s="222"/>
      <c r="BN16" s="222"/>
      <c r="BO16" s="222"/>
      <c r="BP16" s="222"/>
      <c r="BQ16" s="227">
        <v>10</v>
      </c>
      <c r="BR16" s="228"/>
      <c r="BS16" s="1023" t="s">
        <v>613</v>
      </c>
      <c r="BT16" s="1024" t="s">
        <v>613</v>
      </c>
      <c r="BU16" s="1024" t="s">
        <v>613</v>
      </c>
      <c r="BV16" s="1024" t="s">
        <v>613</v>
      </c>
      <c r="BW16" s="1024" t="s">
        <v>613</v>
      </c>
      <c r="BX16" s="1024" t="s">
        <v>613</v>
      </c>
      <c r="BY16" s="1024" t="s">
        <v>613</v>
      </c>
      <c r="BZ16" s="1024" t="s">
        <v>613</v>
      </c>
      <c r="CA16" s="1024" t="s">
        <v>613</v>
      </c>
      <c r="CB16" s="1024" t="s">
        <v>613</v>
      </c>
      <c r="CC16" s="1024" t="s">
        <v>613</v>
      </c>
      <c r="CD16" s="1024" t="s">
        <v>613</v>
      </c>
      <c r="CE16" s="1024" t="s">
        <v>613</v>
      </c>
      <c r="CF16" s="1024" t="s">
        <v>613</v>
      </c>
      <c r="CG16" s="1045" t="s">
        <v>613</v>
      </c>
      <c r="CH16" s="1020">
        <v>423</v>
      </c>
      <c r="CI16" s="1021"/>
      <c r="CJ16" s="1021"/>
      <c r="CK16" s="1021"/>
      <c r="CL16" s="1022"/>
      <c r="CM16" s="1020">
        <v>8314</v>
      </c>
      <c r="CN16" s="1021"/>
      <c r="CO16" s="1021"/>
      <c r="CP16" s="1021"/>
      <c r="CQ16" s="1022"/>
      <c r="CR16" s="1020">
        <v>4505</v>
      </c>
      <c r="CS16" s="1021">
        <v>4505</v>
      </c>
      <c r="CT16" s="1021">
        <v>4505</v>
      </c>
      <c r="CU16" s="1021">
        <v>4505</v>
      </c>
      <c r="CV16" s="1022">
        <v>4505</v>
      </c>
      <c r="CW16" s="1020" t="s">
        <v>529</v>
      </c>
      <c r="CX16" s="1021"/>
      <c r="CY16" s="1021"/>
      <c r="CZ16" s="1021"/>
      <c r="DA16" s="1022"/>
      <c r="DB16" s="1020" t="s">
        <v>529</v>
      </c>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23"/>
    </row>
    <row r="17" spans="1:131" s="224" customFormat="1" ht="26.25" customHeight="1" x14ac:dyDescent="0.2">
      <c r="A17" s="227">
        <v>11</v>
      </c>
      <c r="B17" s="1061"/>
      <c r="C17" s="1062"/>
      <c r="D17" s="1062"/>
      <c r="E17" s="1062"/>
      <c r="F17" s="1062"/>
      <c r="G17" s="1062"/>
      <c r="H17" s="1062"/>
      <c r="I17" s="1062"/>
      <c r="J17" s="1062"/>
      <c r="K17" s="1062"/>
      <c r="L17" s="1062"/>
      <c r="M17" s="1062"/>
      <c r="N17" s="1062"/>
      <c r="O17" s="1062"/>
      <c r="P17" s="1063"/>
      <c r="Q17" s="1069"/>
      <c r="R17" s="1070"/>
      <c r="S17" s="1070"/>
      <c r="T17" s="1070"/>
      <c r="U17" s="1070"/>
      <c r="V17" s="1070"/>
      <c r="W17" s="1070"/>
      <c r="X17" s="1070"/>
      <c r="Y17" s="1070"/>
      <c r="Z17" s="1070"/>
      <c r="AA17" s="1070"/>
      <c r="AB17" s="1070"/>
      <c r="AC17" s="1070"/>
      <c r="AD17" s="1070"/>
      <c r="AE17" s="1071"/>
      <c r="AF17" s="1066"/>
      <c r="AG17" s="1067"/>
      <c r="AH17" s="1067"/>
      <c r="AI17" s="1067"/>
      <c r="AJ17" s="1068"/>
      <c r="AK17" s="1111"/>
      <c r="AL17" s="1112"/>
      <c r="AM17" s="1112"/>
      <c r="AN17" s="1112"/>
      <c r="AO17" s="1112"/>
      <c r="AP17" s="1112"/>
      <c r="AQ17" s="1112"/>
      <c r="AR17" s="1112"/>
      <c r="AS17" s="1112"/>
      <c r="AT17" s="1112"/>
      <c r="AU17" s="1113"/>
      <c r="AV17" s="1113"/>
      <c r="AW17" s="1113"/>
      <c r="AX17" s="1113"/>
      <c r="AY17" s="1114"/>
      <c r="AZ17" s="221"/>
      <c r="BA17" s="221"/>
      <c r="BB17" s="221"/>
      <c r="BC17" s="221"/>
      <c r="BD17" s="221"/>
      <c r="BE17" s="222"/>
      <c r="BF17" s="222"/>
      <c r="BG17" s="222"/>
      <c r="BH17" s="222"/>
      <c r="BI17" s="222"/>
      <c r="BJ17" s="222"/>
      <c r="BK17" s="222"/>
      <c r="BL17" s="222"/>
      <c r="BM17" s="222"/>
      <c r="BN17" s="222"/>
      <c r="BO17" s="222"/>
      <c r="BP17" s="222"/>
      <c r="BQ17" s="227">
        <v>11</v>
      </c>
      <c r="BR17" s="228"/>
      <c r="BS17" s="1023" t="s">
        <v>614</v>
      </c>
      <c r="BT17" s="1024" t="s">
        <v>614</v>
      </c>
      <c r="BU17" s="1024" t="s">
        <v>614</v>
      </c>
      <c r="BV17" s="1024" t="s">
        <v>614</v>
      </c>
      <c r="BW17" s="1024" t="s">
        <v>614</v>
      </c>
      <c r="BX17" s="1024" t="s">
        <v>614</v>
      </c>
      <c r="BY17" s="1024" t="s">
        <v>614</v>
      </c>
      <c r="BZ17" s="1024" t="s">
        <v>614</v>
      </c>
      <c r="CA17" s="1024" t="s">
        <v>614</v>
      </c>
      <c r="CB17" s="1024" t="s">
        <v>614</v>
      </c>
      <c r="CC17" s="1024" t="s">
        <v>614</v>
      </c>
      <c r="CD17" s="1024" t="s">
        <v>614</v>
      </c>
      <c r="CE17" s="1024" t="s">
        <v>614</v>
      </c>
      <c r="CF17" s="1024" t="s">
        <v>614</v>
      </c>
      <c r="CG17" s="1045" t="s">
        <v>614</v>
      </c>
      <c r="CH17" s="1020">
        <v>253</v>
      </c>
      <c r="CI17" s="1021"/>
      <c r="CJ17" s="1021"/>
      <c r="CK17" s="1021"/>
      <c r="CL17" s="1022"/>
      <c r="CM17" s="1020">
        <v>11348</v>
      </c>
      <c r="CN17" s="1021"/>
      <c r="CO17" s="1021"/>
      <c r="CP17" s="1021"/>
      <c r="CQ17" s="1022"/>
      <c r="CR17" s="1020">
        <v>302</v>
      </c>
      <c r="CS17" s="1021">
        <v>2792</v>
      </c>
      <c r="CT17" s="1021">
        <v>2792</v>
      </c>
      <c r="CU17" s="1021">
        <v>2792</v>
      </c>
      <c r="CV17" s="1022">
        <v>2792</v>
      </c>
      <c r="CW17" s="1020" t="s">
        <v>529</v>
      </c>
      <c r="CX17" s="1021"/>
      <c r="CY17" s="1021"/>
      <c r="CZ17" s="1021"/>
      <c r="DA17" s="1022"/>
      <c r="DB17" s="1020" t="s">
        <v>529</v>
      </c>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23"/>
    </row>
    <row r="18" spans="1:131" s="224" customFormat="1" ht="26.25" customHeight="1" x14ac:dyDescent="0.2">
      <c r="A18" s="227">
        <v>12</v>
      </c>
      <c r="B18" s="1061"/>
      <c r="C18" s="1062"/>
      <c r="D18" s="1062"/>
      <c r="E18" s="1062"/>
      <c r="F18" s="1062"/>
      <c r="G18" s="1062"/>
      <c r="H18" s="1062"/>
      <c r="I18" s="1062"/>
      <c r="J18" s="1062"/>
      <c r="K18" s="1062"/>
      <c r="L18" s="1062"/>
      <c r="M18" s="1062"/>
      <c r="N18" s="1062"/>
      <c r="O18" s="1062"/>
      <c r="P18" s="1063"/>
      <c r="Q18" s="1069"/>
      <c r="R18" s="1070"/>
      <c r="S18" s="1070"/>
      <c r="T18" s="1070"/>
      <c r="U18" s="1070"/>
      <c r="V18" s="1070"/>
      <c r="W18" s="1070"/>
      <c r="X18" s="1070"/>
      <c r="Y18" s="1070"/>
      <c r="Z18" s="1070"/>
      <c r="AA18" s="1070"/>
      <c r="AB18" s="1070"/>
      <c r="AC18" s="1070"/>
      <c r="AD18" s="1070"/>
      <c r="AE18" s="1071"/>
      <c r="AF18" s="1066"/>
      <c r="AG18" s="1067"/>
      <c r="AH18" s="1067"/>
      <c r="AI18" s="1067"/>
      <c r="AJ18" s="1068"/>
      <c r="AK18" s="1111"/>
      <c r="AL18" s="1112"/>
      <c r="AM18" s="1112"/>
      <c r="AN18" s="1112"/>
      <c r="AO18" s="1112"/>
      <c r="AP18" s="1112"/>
      <c r="AQ18" s="1112"/>
      <c r="AR18" s="1112"/>
      <c r="AS18" s="1112"/>
      <c r="AT18" s="1112"/>
      <c r="AU18" s="1113"/>
      <c r="AV18" s="1113"/>
      <c r="AW18" s="1113"/>
      <c r="AX18" s="1113"/>
      <c r="AY18" s="1114"/>
      <c r="AZ18" s="221"/>
      <c r="BA18" s="221"/>
      <c r="BB18" s="221"/>
      <c r="BC18" s="221"/>
      <c r="BD18" s="221"/>
      <c r="BE18" s="222"/>
      <c r="BF18" s="222"/>
      <c r="BG18" s="222"/>
      <c r="BH18" s="222"/>
      <c r="BI18" s="222"/>
      <c r="BJ18" s="222"/>
      <c r="BK18" s="222"/>
      <c r="BL18" s="222"/>
      <c r="BM18" s="222"/>
      <c r="BN18" s="222"/>
      <c r="BO18" s="222"/>
      <c r="BP18" s="222"/>
      <c r="BQ18" s="227">
        <v>12</v>
      </c>
      <c r="BR18" s="228"/>
      <c r="BS18" s="1023" t="s">
        <v>615</v>
      </c>
      <c r="BT18" s="1024" t="s">
        <v>615</v>
      </c>
      <c r="BU18" s="1024" t="s">
        <v>615</v>
      </c>
      <c r="BV18" s="1024" t="s">
        <v>615</v>
      </c>
      <c r="BW18" s="1024" t="s">
        <v>615</v>
      </c>
      <c r="BX18" s="1024" t="s">
        <v>615</v>
      </c>
      <c r="BY18" s="1024" t="s">
        <v>615</v>
      </c>
      <c r="BZ18" s="1024" t="s">
        <v>615</v>
      </c>
      <c r="CA18" s="1024" t="s">
        <v>615</v>
      </c>
      <c r="CB18" s="1024" t="s">
        <v>615</v>
      </c>
      <c r="CC18" s="1024" t="s">
        <v>615</v>
      </c>
      <c r="CD18" s="1024" t="s">
        <v>615</v>
      </c>
      <c r="CE18" s="1024" t="s">
        <v>615</v>
      </c>
      <c r="CF18" s="1024" t="s">
        <v>615</v>
      </c>
      <c r="CG18" s="1045" t="s">
        <v>615</v>
      </c>
      <c r="CH18" s="1020">
        <v>34</v>
      </c>
      <c r="CI18" s="1021"/>
      <c r="CJ18" s="1021"/>
      <c r="CK18" s="1021"/>
      <c r="CL18" s="1022"/>
      <c r="CM18" s="1020">
        <v>1964</v>
      </c>
      <c r="CN18" s="1021"/>
      <c r="CO18" s="1021"/>
      <c r="CP18" s="1021"/>
      <c r="CQ18" s="1022"/>
      <c r="CR18" s="1020">
        <v>459</v>
      </c>
      <c r="CS18" s="1021">
        <v>459</v>
      </c>
      <c r="CT18" s="1021">
        <v>459</v>
      </c>
      <c r="CU18" s="1021">
        <v>459</v>
      </c>
      <c r="CV18" s="1022">
        <v>459</v>
      </c>
      <c r="CW18" s="1020" t="s">
        <v>529</v>
      </c>
      <c r="CX18" s="1021"/>
      <c r="CY18" s="1021"/>
      <c r="CZ18" s="1021"/>
      <c r="DA18" s="1022"/>
      <c r="DB18" s="1020" t="s">
        <v>529</v>
      </c>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23"/>
    </row>
    <row r="19" spans="1:131" s="224" customFormat="1" ht="26.25" customHeight="1" x14ac:dyDescent="0.2">
      <c r="A19" s="227">
        <v>13</v>
      </c>
      <c r="B19" s="1061"/>
      <c r="C19" s="1062"/>
      <c r="D19" s="1062"/>
      <c r="E19" s="1062"/>
      <c r="F19" s="1062"/>
      <c r="G19" s="1062"/>
      <c r="H19" s="1062"/>
      <c r="I19" s="1062"/>
      <c r="J19" s="1062"/>
      <c r="K19" s="1062"/>
      <c r="L19" s="1062"/>
      <c r="M19" s="1062"/>
      <c r="N19" s="1062"/>
      <c r="O19" s="1062"/>
      <c r="P19" s="1063"/>
      <c r="Q19" s="1069"/>
      <c r="R19" s="1070"/>
      <c r="S19" s="1070"/>
      <c r="T19" s="1070"/>
      <c r="U19" s="1070"/>
      <c r="V19" s="1070"/>
      <c r="W19" s="1070"/>
      <c r="X19" s="1070"/>
      <c r="Y19" s="1070"/>
      <c r="Z19" s="1070"/>
      <c r="AA19" s="1070"/>
      <c r="AB19" s="1070"/>
      <c r="AC19" s="1070"/>
      <c r="AD19" s="1070"/>
      <c r="AE19" s="1071"/>
      <c r="AF19" s="1066"/>
      <c r="AG19" s="1067"/>
      <c r="AH19" s="1067"/>
      <c r="AI19" s="1067"/>
      <c r="AJ19" s="1068"/>
      <c r="AK19" s="1111"/>
      <c r="AL19" s="1112"/>
      <c r="AM19" s="1112"/>
      <c r="AN19" s="1112"/>
      <c r="AO19" s="1112"/>
      <c r="AP19" s="1112"/>
      <c r="AQ19" s="1112"/>
      <c r="AR19" s="1112"/>
      <c r="AS19" s="1112"/>
      <c r="AT19" s="1112"/>
      <c r="AU19" s="1113"/>
      <c r="AV19" s="1113"/>
      <c r="AW19" s="1113"/>
      <c r="AX19" s="1113"/>
      <c r="AY19" s="1114"/>
      <c r="AZ19" s="221"/>
      <c r="BA19" s="221"/>
      <c r="BB19" s="221"/>
      <c r="BC19" s="221"/>
      <c r="BD19" s="221"/>
      <c r="BE19" s="222"/>
      <c r="BF19" s="222"/>
      <c r="BG19" s="222"/>
      <c r="BH19" s="222"/>
      <c r="BI19" s="222"/>
      <c r="BJ19" s="222"/>
      <c r="BK19" s="222"/>
      <c r="BL19" s="222"/>
      <c r="BM19" s="222"/>
      <c r="BN19" s="222"/>
      <c r="BO19" s="222"/>
      <c r="BP19" s="222"/>
      <c r="BQ19" s="227">
        <v>13</v>
      </c>
      <c r="BR19" s="228"/>
      <c r="BS19" s="1023" t="s">
        <v>616</v>
      </c>
      <c r="BT19" s="1024" t="s">
        <v>616</v>
      </c>
      <c r="BU19" s="1024" t="s">
        <v>616</v>
      </c>
      <c r="BV19" s="1024" t="s">
        <v>616</v>
      </c>
      <c r="BW19" s="1024" t="s">
        <v>616</v>
      </c>
      <c r="BX19" s="1024" t="s">
        <v>616</v>
      </c>
      <c r="BY19" s="1024" t="s">
        <v>616</v>
      </c>
      <c r="BZ19" s="1024" t="s">
        <v>616</v>
      </c>
      <c r="CA19" s="1024" t="s">
        <v>616</v>
      </c>
      <c r="CB19" s="1024" t="s">
        <v>616</v>
      </c>
      <c r="CC19" s="1024" t="s">
        <v>616</v>
      </c>
      <c r="CD19" s="1024" t="s">
        <v>616</v>
      </c>
      <c r="CE19" s="1024" t="s">
        <v>616</v>
      </c>
      <c r="CF19" s="1024" t="s">
        <v>616</v>
      </c>
      <c r="CG19" s="1045" t="s">
        <v>616</v>
      </c>
      <c r="CH19" s="1020">
        <v>2</v>
      </c>
      <c r="CI19" s="1021"/>
      <c r="CJ19" s="1021"/>
      <c r="CK19" s="1021"/>
      <c r="CL19" s="1022"/>
      <c r="CM19" s="1020">
        <v>111</v>
      </c>
      <c r="CN19" s="1021"/>
      <c r="CO19" s="1021"/>
      <c r="CP19" s="1021"/>
      <c r="CQ19" s="1022"/>
      <c r="CR19" s="1020">
        <v>330</v>
      </c>
      <c r="CS19" s="1021">
        <v>330</v>
      </c>
      <c r="CT19" s="1021">
        <v>330</v>
      </c>
      <c r="CU19" s="1021">
        <v>330</v>
      </c>
      <c r="CV19" s="1022">
        <v>330</v>
      </c>
      <c r="CW19" s="1020" t="s">
        <v>529</v>
      </c>
      <c r="CX19" s="1021"/>
      <c r="CY19" s="1021"/>
      <c r="CZ19" s="1021"/>
      <c r="DA19" s="1022"/>
      <c r="DB19" s="1020" t="s">
        <v>529</v>
      </c>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23"/>
    </row>
    <row r="20" spans="1:131" s="224" customFormat="1" ht="26.25" customHeight="1" x14ac:dyDescent="0.2">
      <c r="A20" s="227">
        <v>14</v>
      </c>
      <c r="B20" s="1061"/>
      <c r="C20" s="1062"/>
      <c r="D20" s="1062"/>
      <c r="E20" s="1062"/>
      <c r="F20" s="1062"/>
      <c r="G20" s="1062"/>
      <c r="H20" s="1062"/>
      <c r="I20" s="1062"/>
      <c r="J20" s="1062"/>
      <c r="K20" s="1062"/>
      <c r="L20" s="1062"/>
      <c r="M20" s="1062"/>
      <c r="N20" s="1062"/>
      <c r="O20" s="1062"/>
      <c r="P20" s="1063"/>
      <c r="Q20" s="1069"/>
      <c r="R20" s="1070"/>
      <c r="S20" s="1070"/>
      <c r="T20" s="1070"/>
      <c r="U20" s="1070"/>
      <c r="V20" s="1070"/>
      <c r="W20" s="1070"/>
      <c r="X20" s="1070"/>
      <c r="Y20" s="1070"/>
      <c r="Z20" s="1070"/>
      <c r="AA20" s="1070"/>
      <c r="AB20" s="1070"/>
      <c r="AC20" s="1070"/>
      <c r="AD20" s="1070"/>
      <c r="AE20" s="1071"/>
      <c r="AF20" s="1066"/>
      <c r="AG20" s="1067"/>
      <c r="AH20" s="1067"/>
      <c r="AI20" s="1067"/>
      <c r="AJ20" s="1068"/>
      <c r="AK20" s="1111"/>
      <c r="AL20" s="1112"/>
      <c r="AM20" s="1112"/>
      <c r="AN20" s="1112"/>
      <c r="AO20" s="1112"/>
      <c r="AP20" s="1112"/>
      <c r="AQ20" s="1112"/>
      <c r="AR20" s="1112"/>
      <c r="AS20" s="1112"/>
      <c r="AT20" s="1112"/>
      <c r="AU20" s="1113"/>
      <c r="AV20" s="1113"/>
      <c r="AW20" s="1113"/>
      <c r="AX20" s="1113"/>
      <c r="AY20" s="1114"/>
      <c r="AZ20" s="221"/>
      <c r="BA20" s="221"/>
      <c r="BB20" s="221"/>
      <c r="BC20" s="221"/>
      <c r="BD20" s="221"/>
      <c r="BE20" s="222"/>
      <c r="BF20" s="222"/>
      <c r="BG20" s="222"/>
      <c r="BH20" s="222"/>
      <c r="BI20" s="222"/>
      <c r="BJ20" s="222"/>
      <c r="BK20" s="222"/>
      <c r="BL20" s="222"/>
      <c r="BM20" s="222"/>
      <c r="BN20" s="222"/>
      <c r="BO20" s="222"/>
      <c r="BP20" s="222"/>
      <c r="BQ20" s="227">
        <v>14</v>
      </c>
      <c r="BR20" s="228"/>
      <c r="BS20" s="1023" t="s">
        <v>617</v>
      </c>
      <c r="BT20" s="1024" t="s">
        <v>617</v>
      </c>
      <c r="BU20" s="1024" t="s">
        <v>617</v>
      </c>
      <c r="BV20" s="1024" t="s">
        <v>617</v>
      </c>
      <c r="BW20" s="1024" t="s">
        <v>617</v>
      </c>
      <c r="BX20" s="1024" t="s">
        <v>617</v>
      </c>
      <c r="BY20" s="1024" t="s">
        <v>617</v>
      </c>
      <c r="BZ20" s="1024" t="s">
        <v>617</v>
      </c>
      <c r="CA20" s="1024" t="s">
        <v>617</v>
      </c>
      <c r="CB20" s="1024" t="s">
        <v>617</v>
      </c>
      <c r="CC20" s="1024" t="s">
        <v>617</v>
      </c>
      <c r="CD20" s="1024" t="s">
        <v>617</v>
      </c>
      <c r="CE20" s="1024" t="s">
        <v>617</v>
      </c>
      <c r="CF20" s="1024" t="s">
        <v>617</v>
      </c>
      <c r="CG20" s="1045" t="s">
        <v>617</v>
      </c>
      <c r="CH20" s="1020">
        <v>-4</v>
      </c>
      <c r="CI20" s="1021"/>
      <c r="CJ20" s="1021"/>
      <c r="CK20" s="1021"/>
      <c r="CL20" s="1022"/>
      <c r="CM20" s="1020">
        <v>671</v>
      </c>
      <c r="CN20" s="1021"/>
      <c r="CO20" s="1021"/>
      <c r="CP20" s="1021"/>
      <c r="CQ20" s="1022"/>
      <c r="CR20" s="1020">
        <v>200</v>
      </c>
      <c r="CS20" s="1021">
        <v>200</v>
      </c>
      <c r="CT20" s="1021">
        <v>200</v>
      </c>
      <c r="CU20" s="1021">
        <v>200</v>
      </c>
      <c r="CV20" s="1022">
        <v>200</v>
      </c>
      <c r="CW20" s="1020">
        <v>121</v>
      </c>
      <c r="CX20" s="1021"/>
      <c r="CY20" s="1021"/>
      <c r="CZ20" s="1021"/>
      <c r="DA20" s="1022"/>
      <c r="DB20" s="1020" t="s">
        <v>529</v>
      </c>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23"/>
    </row>
    <row r="21" spans="1:131" s="224" customFormat="1" ht="26.25" customHeight="1" thickBot="1" x14ac:dyDescent="0.25">
      <c r="A21" s="227">
        <v>15</v>
      </c>
      <c r="B21" s="1061"/>
      <c r="C21" s="1062"/>
      <c r="D21" s="1062"/>
      <c r="E21" s="1062"/>
      <c r="F21" s="1062"/>
      <c r="G21" s="1062"/>
      <c r="H21" s="1062"/>
      <c r="I21" s="1062"/>
      <c r="J21" s="1062"/>
      <c r="K21" s="1062"/>
      <c r="L21" s="1062"/>
      <c r="M21" s="1062"/>
      <c r="N21" s="1062"/>
      <c r="O21" s="1062"/>
      <c r="P21" s="1063"/>
      <c r="Q21" s="1069"/>
      <c r="R21" s="1070"/>
      <c r="S21" s="1070"/>
      <c r="T21" s="1070"/>
      <c r="U21" s="1070"/>
      <c r="V21" s="1070"/>
      <c r="W21" s="1070"/>
      <c r="X21" s="1070"/>
      <c r="Y21" s="1070"/>
      <c r="Z21" s="1070"/>
      <c r="AA21" s="1070"/>
      <c r="AB21" s="1070"/>
      <c r="AC21" s="1070"/>
      <c r="AD21" s="1070"/>
      <c r="AE21" s="1071"/>
      <c r="AF21" s="1066"/>
      <c r="AG21" s="1067"/>
      <c r="AH21" s="1067"/>
      <c r="AI21" s="1067"/>
      <c r="AJ21" s="1068"/>
      <c r="AK21" s="1111"/>
      <c r="AL21" s="1112"/>
      <c r="AM21" s="1112"/>
      <c r="AN21" s="1112"/>
      <c r="AO21" s="1112"/>
      <c r="AP21" s="1112"/>
      <c r="AQ21" s="1112"/>
      <c r="AR21" s="1112"/>
      <c r="AS21" s="1112"/>
      <c r="AT21" s="1112"/>
      <c r="AU21" s="1113"/>
      <c r="AV21" s="1113"/>
      <c r="AW21" s="1113"/>
      <c r="AX21" s="1113"/>
      <c r="AY21" s="1114"/>
      <c r="AZ21" s="221"/>
      <c r="BA21" s="221"/>
      <c r="BB21" s="221"/>
      <c r="BC21" s="221"/>
      <c r="BD21" s="221"/>
      <c r="BE21" s="222"/>
      <c r="BF21" s="222"/>
      <c r="BG21" s="222"/>
      <c r="BH21" s="222"/>
      <c r="BI21" s="222"/>
      <c r="BJ21" s="222"/>
      <c r="BK21" s="222"/>
      <c r="BL21" s="222"/>
      <c r="BM21" s="222"/>
      <c r="BN21" s="222"/>
      <c r="BO21" s="222"/>
      <c r="BP21" s="222"/>
      <c r="BQ21" s="227">
        <v>15</v>
      </c>
      <c r="BR21" s="228"/>
      <c r="BS21" s="1023" t="s">
        <v>618</v>
      </c>
      <c r="BT21" s="1024" t="s">
        <v>618</v>
      </c>
      <c r="BU21" s="1024" t="s">
        <v>618</v>
      </c>
      <c r="BV21" s="1024" t="s">
        <v>618</v>
      </c>
      <c r="BW21" s="1024" t="s">
        <v>618</v>
      </c>
      <c r="BX21" s="1024" t="s">
        <v>618</v>
      </c>
      <c r="BY21" s="1024" t="s">
        <v>618</v>
      </c>
      <c r="BZ21" s="1024" t="s">
        <v>618</v>
      </c>
      <c r="CA21" s="1024" t="s">
        <v>618</v>
      </c>
      <c r="CB21" s="1024" t="s">
        <v>618</v>
      </c>
      <c r="CC21" s="1024" t="s">
        <v>618</v>
      </c>
      <c r="CD21" s="1024" t="s">
        <v>618</v>
      </c>
      <c r="CE21" s="1024" t="s">
        <v>618</v>
      </c>
      <c r="CF21" s="1024" t="s">
        <v>618</v>
      </c>
      <c r="CG21" s="1045" t="s">
        <v>618</v>
      </c>
      <c r="CH21" s="1020">
        <v>3</v>
      </c>
      <c r="CI21" s="1021"/>
      <c r="CJ21" s="1021"/>
      <c r="CK21" s="1021"/>
      <c r="CL21" s="1022"/>
      <c r="CM21" s="1020">
        <v>20212</v>
      </c>
      <c r="CN21" s="1021"/>
      <c r="CO21" s="1021"/>
      <c r="CP21" s="1021"/>
      <c r="CQ21" s="1022"/>
      <c r="CR21" s="1020">
        <v>167</v>
      </c>
      <c r="CS21" s="1021">
        <v>167</v>
      </c>
      <c r="CT21" s="1021">
        <v>167</v>
      </c>
      <c r="CU21" s="1021">
        <v>167</v>
      </c>
      <c r="CV21" s="1022">
        <v>167</v>
      </c>
      <c r="CW21" s="1020" t="s">
        <v>529</v>
      </c>
      <c r="CX21" s="1021"/>
      <c r="CY21" s="1021"/>
      <c r="CZ21" s="1021"/>
      <c r="DA21" s="1022"/>
      <c r="DB21" s="1020" t="s">
        <v>529</v>
      </c>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23"/>
    </row>
    <row r="22" spans="1:131" s="224" customFormat="1" ht="26.25" customHeight="1" x14ac:dyDescent="0.2">
      <c r="A22" s="227">
        <v>16</v>
      </c>
      <c r="B22" s="1061"/>
      <c r="C22" s="1062"/>
      <c r="D22" s="1062"/>
      <c r="E22" s="1062"/>
      <c r="F22" s="1062"/>
      <c r="G22" s="1062"/>
      <c r="H22" s="1062"/>
      <c r="I22" s="1062"/>
      <c r="J22" s="1062"/>
      <c r="K22" s="1062"/>
      <c r="L22" s="1062"/>
      <c r="M22" s="1062"/>
      <c r="N22" s="1062"/>
      <c r="O22" s="1062"/>
      <c r="P22" s="1063"/>
      <c r="Q22" s="1104"/>
      <c r="R22" s="1105"/>
      <c r="S22" s="1105"/>
      <c r="T22" s="1105"/>
      <c r="U22" s="1105"/>
      <c r="V22" s="1105"/>
      <c r="W22" s="1105"/>
      <c r="X22" s="1105"/>
      <c r="Y22" s="1105"/>
      <c r="Z22" s="1105"/>
      <c r="AA22" s="1105"/>
      <c r="AB22" s="1105"/>
      <c r="AC22" s="1105"/>
      <c r="AD22" s="1105"/>
      <c r="AE22" s="1106"/>
      <c r="AF22" s="1066"/>
      <c r="AG22" s="1067"/>
      <c r="AH22" s="1067"/>
      <c r="AI22" s="1067"/>
      <c r="AJ22" s="1068"/>
      <c r="AK22" s="1107"/>
      <c r="AL22" s="1108"/>
      <c r="AM22" s="1108"/>
      <c r="AN22" s="1108"/>
      <c r="AO22" s="1108"/>
      <c r="AP22" s="1108"/>
      <c r="AQ22" s="1108"/>
      <c r="AR22" s="1108"/>
      <c r="AS22" s="1108"/>
      <c r="AT22" s="1108"/>
      <c r="AU22" s="1109"/>
      <c r="AV22" s="1109"/>
      <c r="AW22" s="1109"/>
      <c r="AX22" s="1109"/>
      <c r="AY22" s="1110"/>
      <c r="AZ22" s="1059" t="s">
        <v>397</v>
      </c>
      <c r="BA22" s="1059"/>
      <c r="BB22" s="1059"/>
      <c r="BC22" s="1059"/>
      <c r="BD22" s="1060"/>
      <c r="BE22" s="222"/>
      <c r="BF22" s="222"/>
      <c r="BG22" s="222"/>
      <c r="BH22" s="222"/>
      <c r="BI22" s="222"/>
      <c r="BJ22" s="222"/>
      <c r="BK22" s="222"/>
      <c r="BL22" s="222"/>
      <c r="BM22" s="222"/>
      <c r="BN22" s="222"/>
      <c r="BO22" s="222"/>
      <c r="BP22" s="222"/>
      <c r="BQ22" s="227">
        <v>16</v>
      </c>
      <c r="BR22" s="228" t="s">
        <v>644</v>
      </c>
      <c r="BS22" s="1023" t="s">
        <v>619</v>
      </c>
      <c r="BT22" s="1024" t="s">
        <v>620</v>
      </c>
      <c r="BU22" s="1024" t="s">
        <v>620</v>
      </c>
      <c r="BV22" s="1024" t="s">
        <v>620</v>
      </c>
      <c r="BW22" s="1024" t="s">
        <v>620</v>
      </c>
      <c r="BX22" s="1024" t="s">
        <v>620</v>
      </c>
      <c r="BY22" s="1024" t="s">
        <v>620</v>
      </c>
      <c r="BZ22" s="1024" t="s">
        <v>620</v>
      </c>
      <c r="CA22" s="1024" t="s">
        <v>620</v>
      </c>
      <c r="CB22" s="1024" t="s">
        <v>620</v>
      </c>
      <c r="CC22" s="1024" t="s">
        <v>620</v>
      </c>
      <c r="CD22" s="1024" t="s">
        <v>620</v>
      </c>
      <c r="CE22" s="1024" t="s">
        <v>620</v>
      </c>
      <c r="CF22" s="1024" t="s">
        <v>620</v>
      </c>
      <c r="CG22" s="1045" t="s">
        <v>620</v>
      </c>
      <c r="CH22" s="1020">
        <v>1558</v>
      </c>
      <c r="CI22" s="1021"/>
      <c r="CJ22" s="1021"/>
      <c r="CK22" s="1021"/>
      <c r="CL22" s="1022"/>
      <c r="CM22" s="1020">
        <v>-9031</v>
      </c>
      <c r="CN22" s="1021"/>
      <c r="CO22" s="1021"/>
      <c r="CP22" s="1021"/>
      <c r="CQ22" s="1022"/>
      <c r="CR22" s="1020">
        <v>11500</v>
      </c>
      <c r="CS22" s="1021">
        <v>100</v>
      </c>
      <c r="CT22" s="1021">
        <v>100</v>
      </c>
      <c r="CU22" s="1021">
        <v>100</v>
      </c>
      <c r="CV22" s="1022">
        <v>100</v>
      </c>
      <c r="CW22" s="1020">
        <v>14</v>
      </c>
      <c r="CX22" s="1021"/>
      <c r="CY22" s="1021"/>
      <c r="CZ22" s="1021"/>
      <c r="DA22" s="1022"/>
      <c r="DB22" s="1020">
        <v>15621</v>
      </c>
      <c r="DC22" s="1021"/>
      <c r="DD22" s="1021"/>
      <c r="DE22" s="1021"/>
      <c r="DF22" s="1022"/>
      <c r="DG22" s="1020"/>
      <c r="DH22" s="1021"/>
      <c r="DI22" s="1021"/>
      <c r="DJ22" s="1021"/>
      <c r="DK22" s="1022"/>
      <c r="DL22" s="1020">
        <v>14739</v>
      </c>
      <c r="DM22" s="1021"/>
      <c r="DN22" s="1021"/>
      <c r="DO22" s="1021"/>
      <c r="DP22" s="1022"/>
      <c r="DQ22" s="1020">
        <v>14739</v>
      </c>
      <c r="DR22" s="1021"/>
      <c r="DS22" s="1021"/>
      <c r="DT22" s="1021"/>
      <c r="DU22" s="1022"/>
      <c r="DV22" s="1023"/>
      <c r="DW22" s="1024"/>
      <c r="DX22" s="1024"/>
      <c r="DY22" s="1024"/>
      <c r="DZ22" s="1025"/>
      <c r="EA22" s="223"/>
    </row>
    <row r="23" spans="1:131" s="224" customFormat="1" ht="26.25" customHeight="1" thickBot="1" x14ac:dyDescent="0.25">
      <c r="A23" s="229" t="s">
        <v>398</v>
      </c>
      <c r="B23" s="968" t="s">
        <v>399</v>
      </c>
      <c r="C23" s="969"/>
      <c r="D23" s="969"/>
      <c r="E23" s="969"/>
      <c r="F23" s="969"/>
      <c r="G23" s="969"/>
      <c r="H23" s="969"/>
      <c r="I23" s="969"/>
      <c r="J23" s="969"/>
      <c r="K23" s="969"/>
      <c r="L23" s="969"/>
      <c r="M23" s="969"/>
      <c r="N23" s="969"/>
      <c r="O23" s="969"/>
      <c r="P23" s="979"/>
      <c r="Q23" s="1098">
        <v>2704743</v>
      </c>
      <c r="R23" s="1092"/>
      <c r="S23" s="1092"/>
      <c r="T23" s="1092"/>
      <c r="U23" s="1092"/>
      <c r="V23" s="1092">
        <v>2663537</v>
      </c>
      <c r="W23" s="1092"/>
      <c r="X23" s="1092"/>
      <c r="Y23" s="1092"/>
      <c r="Z23" s="1092"/>
      <c r="AA23" s="1092">
        <v>41206</v>
      </c>
      <c r="AB23" s="1092"/>
      <c r="AC23" s="1092"/>
      <c r="AD23" s="1092"/>
      <c r="AE23" s="1099"/>
      <c r="AF23" s="1100">
        <v>30796</v>
      </c>
      <c r="AG23" s="1092"/>
      <c r="AH23" s="1092"/>
      <c r="AI23" s="1092"/>
      <c r="AJ23" s="1101"/>
      <c r="AK23" s="1102"/>
      <c r="AL23" s="1103"/>
      <c r="AM23" s="1103"/>
      <c r="AN23" s="1103"/>
      <c r="AO23" s="1103"/>
      <c r="AP23" s="1092">
        <v>2360740</v>
      </c>
      <c r="AQ23" s="1092"/>
      <c r="AR23" s="1092"/>
      <c r="AS23" s="1092"/>
      <c r="AT23" s="1092"/>
      <c r="AU23" s="1093"/>
      <c r="AV23" s="1093"/>
      <c r="AW23" s="1093"/>
      <c r="AX23" s="1093"/>
      <c r="AY23" s="1094"/>
      <c r="AZ23" s="1095" t="s">
        <v>394</v>
      </c>
      <c r="BA23" s="1096"/>
      <c r="BB23" s="1096"/>
      <c r="BC23" s="1096"/>
      <c r="BD23" s="1097"/>
      <c r="BE23" s="222"/>
      <c r="BF23" s="222"/>
      <c r="BG23" s="222"/>
      <c r="BH23" s="222"/>
      <c r="BI23" s="222"/>
      <c r="BJ23" s="222"/>
      <c r="BK23" s="222"/>
      <c r="BL23" s="222"/>
      <c r="BM23" s="222"/>
      <c r="BN23" s="222"/>
      <c r="BO23" s="222"/>
      <c r="BP23" s="222"/>
      <c r="BQ23" s="227">
        <v>17</v>
      </c>
      <c r="BR23" s="228"/>
      <c r="BS23" s="1023" t="s">
        <v>621</v>
      </c>
      <c r="BT23" s="1024" t="s">
        <v>621</v>
      </c>
      <c r="BU23" s="1024" t="s">
        <v>621</v>
      </c>
      <c r="BV23" s="1024" t="s">
        <v>621</v>
      </c>
      <c r="BW23" s="1024" t="s">
        <v>621</v>
      </c>
      <c r="BX23" s="1024" t="s">
        <v>621</v>
      </c>
      <c r="BY23" s="1024" t="s">
        <v>621</v>
      </c>
      <c r="BZ23" s="1024" t="s">
        <v>621</v>
      </c>
      <c r="CA23" s="1024" t="s">
        <v>621</v>
      </c>
      <c r="CB23" s="1024" t="s">
        <v>621</v>
      </c>
      <c r="CC23" s="1024" t="s">
        <v>621</v>
      </c>
      <c r="CD23" s="1024" t="s">
        <v>621</v>
      </c>
      <c r="CE23" s="1024" t="s">
        <v>621</v>
      </c>
      <c r="CF23" s="1024" t="s">
        <v>621</v>
      </c>
      <c r="CG23" s="1045" t="s">
        <v>621</v>
      </c>
      <c r="CH23" s="1020">
        <v>-18</v>
      </c>
      <c r="CI23" s="1021"/>
      <c r="CJ23" s="1021"/>
      <c r="CK23" s="1021"/>
      <c r="CL23" s="1022"/>
      <c r="CM23" s="1020">
        <v>467</v>
      </c>
      <c r="CN23" s="1021"/>
      <c r="CO23" s="1021"/>
      <c r="CP23" s="1021"/>
      <c r="CQ23" s="1022"/>
      <c r="CR23" s="1020">
        <v>10</v>
      </c>
      <c r="CS23" s="1021">
        <v>10</v>
      </c>
      <c r="CT23" s="1021">
        <v>10</v>
      </c>
      <c r="CU23" s="1021">
        <v>10</v>
      </c>
      <c r="CV23" s="1022">
        <v>10</v>
      </c>
      <c r="CW23" s="1020" t="s">
        <v>529</v>
      </c>
      <c r="CX23" s="1021"/>
      <c r="CY23" s="1021"/>
      <c r="CZ23" s="1021"/>
      <c r="DA23" s="1022"/>
      <c r="DB23" s="1020" t="s">
        <v>529</v>
      </c>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23"/>
    </row>
    <row r="24" spans="1:131" s="224" customFormat="1" ht="26.25" customHeight="1" x14ac:dyDescent="0.2">
      <c r="A24" s="1091" t="s">
        <v>400</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1"/>
      <c r="BA24" s="221"/>
      <c r="BB24" s="221"/>
      <c r="BC24" s="221"/>
      <c r="BD24" s="221"/>
      <c r="BE24" s="222"/>
      <c r="BF24" s="222"/>
      <c r="BG24" s="222"/>
      <c r="BH24" s="222"/>
      <c r="BI24" s="222"/>
      <c r="BJ24" s="222"/>
      <c r="BK24" s="222"/>
      <c r="BL24" s="222"/>
      <c r="BM24" s="222"/>
      <c r="BN24" s="222"/>
      <c r="BO24" s="222"/>
      <c r="BP24" s="222"/>
      <c r="BQ24" s="227">
        <v>18</v>
      </c>
      <c r="BR24" s="228"/>
      <c r="BS24" s="1023" t="s">
        <v>622</v>
      </c>
      <c r="BT24" s="1024" t="s">
        <v>622</v>
      </c>
      <c r="BU24" s="1024" t="s">
        <v>622</v>
      </c>
      <c r="BV24" s="1024" t="s">
        <v>622</v>
      </c>
      <c r="BW24" s="1024" t="s">
        <v>622</v>
      </c>
      <c r="BX24" s="1024" t="s">
        <v>622</v>
      </c>
      <c r="BY24" s="1024" t="s">
        <v>622</v>
      </c>
      <c r="BZ24" s="1024" t="s">
        <v>622</v>
      </c>
      <c r="CA24" s="1024" t="s">
        <v>622</v>
      </c>
      <c r="CB24" s="1024" t="s">
        <v>622</v>
      </c>
      <c r="CC24" s="1024" t="s">
        <v>622</v>
      </c>
      <c r="CD24" s="1024" t="s">
        <v>622</v>
      </c>
      <c r="CE24" s="1024" t="s">
        <v>622</v>
      </c>
      <c r="CF24" s="1024" t="s">
        <v>622</v>
      </c>
      <c r="CG24" s="1045" t="s">
        <v>622</v>
      </c>
      <c r="CH24" s="1020">
        <v>-71</v>
      </c>
      <c r="CI24" s="1021"/>
      <c r="CJ24" s="1021"/>
      <c r="CK24" s="1021"/>
      <c r="CL24" s="1022"/>
      <c r="CM24" s="1020">
        <v>2329</v>
      </c>
      <c r="CN24" s="1021"/>
      <c r="CO24" s="1021"/>
      <c r="CP24" s="1021"/>
      <c r="CQ24" s="1022"/>
      <c r="CR24" s="1020">
        <v>800</v>
      </c>
      <c r="CS24" s="1021">
        <v>800</v>
      </c>
      <c r="CT24" s="1021">
        <v>800</v>
      </c>
      <c r="CU24" s="1021">
        <v>800</v>
      </c>
      <c r="CV24" s="1022">
        <v>800</v>
      </c>
      <c r="CW24" s="1020" t="s">
        <v>529</v>
      </c>
      <c r="CX24" s="1021"/>
      <c r="CY24" s="1021"/>
      <c r="CZ24" s="1021"/>
      <c r="DA24" s="1022"/>
      <c r="DB24" s="1020" t="s">
        <v>529</v>
      </c>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23"/>
    </row>
    <row r="25" spans="1:131" ht="26.25" customHeight="1" thickBot="1" x14ac:dyDescent="0.25">
      <c r="A25" s="1090" t="s">
        <v>401</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21"/>
      <c r="BK25" s="221"/>
      <c r="BL25" s="221"/>
      <c r="BM25" s="221"/>
      <c r="BN25" s="221"/>
      <c r="BO25" s="230"/>
      <c r="BP25" s="230"/>
      <c r="BQ25" s="227">
        <v>19</v>
      </c>
      <c r="BR25" s="228"/>
      <c r="BS25" s="1023" t="s">
        <v>623</v>
      </c>
      <c r="BT25" s="1024" t="s">
        <v>623</v>
      </c>
      <c r="BU25" s="1024" t="s">
        <v>623</v>
      </c>
      <c r="BV25" s="1024" t="s">
        <v>623</v>
      </c>
      <c r="BW25" s="1024" t="s">
        <v>623</v>
      </c>
      <c r="BX25" s="1024" t="s">
        <v>623</v>
      </c>
      <c r="BY25" s="1024" t="s">
        <v>623</v>
      </c>
      <c r="BZ25" s="1024" t="s">
        <v>623</v>
      </c>
      <c r="CA25" s="1024" t="s">
        <v>623</v>
      </c>
      <c r="CB25" s="1024" t="s">
        <v>623</v>
      </c>
      <c r="CC25" s="1024" t="s">
        <v>623</v>
      </c>
      <c r="CD25" s="1024" t="s">
        <v>623</v>
      </c>
      <c r="CE25" s="1024" t="s">
        <v>623</v>
      </c>
      <c r="CF25" s="1024" t="s">
        <v>623</v>
      </c>
      <c r="CG25" s="1045" t="s">
        <v>623</v>
      </c>
      <c r="CH25" s="1020">
        <v>-29</v>
      </c>
      <c r="CI25" s="1021"/>
      <c r="CJ25" s="1021"/>
      <c r="CK25" s="1021"/>
      <c r="CL25" s="1022"/>
      <c r="CM25" s="1020">
        <v>443</v>
      </c>
      <c r="CN25" s="1021"/>
      <c r="CO25" s="1021"/>
      <c r="CP25" s="1021"/>
      <c r="CQ25" s="1022"/>
      <c r="CR25" s="1020">
        <v>79</v>
      </c>
      <c r="CS25" s="1021">
        <v>106</v>
      </c>
      <c r="CT25" s="1021">
        <v>106</v>
      </c>
      <c r="CU25" s="1021">
        <v>106</v>
      </c>
      <c r="CV25" s="1022">
        <v>106</v>
      </c>
      <c r="CW25" s="1020" t="s">
        <v>529</v>
      </c>
      <c r="CX25" s="1021"/>
      <c r="CY25" s="1021"/>
      <c r="CZ25" s="1021"/>
      <c r="DA25" s="1022"/>
      <c r="DB25" s="1020" t="s">
        <v>529</v>
      </c>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19"/>
    </row>
    <row r="26" spans="1:131" ht="26.25" customHeight="1" x14ac:dyDescent="0.2">
      <c r="A26" s="1026" t="s">
        <v>374</v>
      </c>
      <c r="B26" s="1027"/>
      <c r="C26" s="1027"/>
      <c r="D26" s="1027"/>
      <c r="E26" s="1027"/>
      <c r="F26" s="1027"/>
      <c r="G26" s="1027"/>
      <c r="H26" s="1027"/>
      <c r="I26" s="1027"/>
      <c r="J26" s="1027"/>
      <c r="K26" s="1027"/>
      <c r="L26" s="1027"/>
      <c r="M26" s="1027"/>
      <c r="N26" s="1027"/>
      <c r="O26" s="1027"/>
      <c r="P26" s="1028"/>
      <c r="Q26" s="1032" t="s">
        <v>402</v>
      </c>
      <c r="R26" s="1033"/>
      <c r="S26" s="1033"/>
      <c r="T26" s="1033"/>
      <c r="U26" s="1034"/>
      <c r="V26" s="1032" t="s">
        <v>403</v>
      </c>
      <c r="W26" s="1033"/>
      <c r="X26" s="1033"/>
      <c r="Y26" s="1033"/>
      <c r="Z26" s="1034"/>
      <c r="AA26" s="1032" t="s">
        <v>404</v>
      </c>
      <c r="AB26" s="1033"/>
      <c r="AC26" s="1033"/>
      <c r="AD26" s="1033"/>
      <c r="AE26" s="1033"/>
      <c r="AF26" s="1086" t="s">
        <v>405</v>
      </c>
      <c r="AG26" s="1039"/>
      <c r="AH26" s="1039"/>
      <c r="AI26" s="1039"/>
      <c r="AJ26" s="1087"/>
      <c r="AK26" s="1033" t="s">
        <v>406</v>
      </c>
      <c r="AL26" s="1033"/>
      <c r="AM26" s="1033"/>
      <c r="AN26" s="1033"/>
      <c r="AO26" s="1034"/>
      <c r="AP26" s="1032" t="s">
        <v>407</v>
      </c>
      <c r="AQ26" s="1033"/>
      <c r="AR26" s="1033"/>
      <c r="AS26" s="1033"/>
      <c r="AT26" s="1034"/>
      <c r="AU26" s="1032" t="s">
        <v>408</v>
      </c>
      <c r="AV26" s="1033"/>
      <c r="AW26" s="1033"/>
      <c r="AX26" s="1033"/>
      <c r="AY26" s="1034"/>
      <c r="AZ26" s="1032" t="s">
        <v>409</v>
      </c>
      <c r="BA26" s="1033"/>
      <c r="BB26" s="1033"/>
      <c r="BC26" s="1033"/>
      <c r="BD26" s="1034"/>
      <c r="BE26" s="1032" t="s">
        <v>381</v>
      </c>
      <c r="BF26" s="1033"/>
      <c r="BG26" s="1033"/>
      <c r="BH26" s="1033"/>
      <c r="BI26" s="1046"/>
      <c r="BJ26" s="221"/>
      <c r="BK26" s="221"/>
      <c r="BL26" s="221"/>
      <c r="BM26" s="221"/>
      <c r="BN26" s="221"/>
      <c r="BO26" s="230"/>
      <c r="BP26" s="230"/>
      <c r="BQ26" s="227">
        <v>20</v>
      </c>
      <c r="BR26" s="228"/>
      <c r="BS26" s="1023" t="s">
        <v>624</v>
      </c>
      <c r="BT26" s="1024"/>
      <c r="BU26" s="1024"/>
      <c r="BV26" s="1024"/>
      <c r="BW26" s="1024"/>
      <c r="BX26" s="1024"/>
      <c r="BY26" s="1024"/>
      <c r="BZ26" s="1024"/>
      <c r="CA26" s="1024"/>
      <c r="CB26" s="1024"/>
      <c r="CC26" s="1024"/>
      <c r="CD26" s="1024"/>
      <c r="CE26" s="1024"/>
      <c r="CF26" s="1024"/>
      <c r="CG26" s="1045"/>
      <c r="CH26" s="1020">
        <v>2409</v>
      </c>
      <c r="CI26" s="1021"/>
      <c r="CJ26" s="1021"/>
      <c r="CK26" s="1021"/>
      <c r="CL26" s="1022"/>
      <c r="CM26" s="1020">
        <v>92999</v>
      </c>
      <c r="CN26" s="1021"/>
      <c r="CO26" s="1021"/>
      <c r="CP26" s="1021"/>
      <c r="CQ26" s="1022"/>
      <c r="CR26" s="1020">
        <v>19389</v>
      </c>
      <c r="CS26" s="1021"/>
      <c r="CT26" s="1021"/>
      <c r="CU26" s="1021"/>
      <c r="CV26" s="1022"/>
      <c r="CW26" s="1020">
        <v>787</v>
      </c>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19"/>
    </row>
    <row r="27" spans="1:131" ht="26.25" customHeight="1" thickBot="1" x14ac:dyDescent="0.25">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88"/>
      <c r="AG27" s="1042"/>
      <c r="AH27" s="1042"/>
      <c r="AI27" s="1042"/>
      <c r="AJ27" s="1089"/>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7"/>
      <c r="BJ27" s="221"/>
      <c r="BK27" s="221"/>
      <c r="BL27" s="221"/>
      <c r="BM27" s="221"/>
      <c r="BN27" s="221"/>
      <c r="BO27" s="230"/>
      <c r="BP27" s="230"/>
      <c r="BQ27" s="227">
        <v>21</v>
      </c>
      <c r="BR27" s="228"/>
      <c r="BS27" s="1023" t="s">
        <v>625</v>
      </c>
      <c r="BT27" s="1024" t="s">
        <v>625</v>
      </c>
      <c r="BU27" s="1024" t="s">
        <v>625</v>
      </c>
      <c r="BV27" s="1024" t="s">
        <v>625</v>
      </c>
      <c r="BW27" s="1024" t="s">
        <v>625</v>
      </c>
      <c r="BX27" s="1024" t="s">
        <v>625</v>
      </c>
      <c r="BY27" s="1024" t="s">
        <v>625</v>
      </c>
      <c r="BZ27" s="1024" t="s">
        <v>625</v>
      </c>
      <c r="CA27" s="1024" t="s">
        <v>625</v>
      </c>
      <c r="CB27" s="1024" t="s">
        <v>625</v>
      </c>
      <c r="CC27" s="1024" t="s">
        <v>625</v>
      </c>
      <c r="CD27" s="1024" t="s">
        <v>625</v>
      </c>
      <c r="CE27" s="1024" t="s">
        <v>625</v>
      </c>
      <c r="CF27" s="1024" t="s">
        <v>625</v>
      </c>
      <c r="CG27" s="1045" t="s">
        <v>625</v>
      </c>
      <c r="CH27" s="1020">
        <v>-30</v>
      </c>
      <c r="CI27" s="1021"/>
      <c r="CJ27" s="1021"/>
      <c r="CK27" s="1021"/>
      <c r="CL27" s="1022"/>
      <c r="CM27" s="1020">
        <v>23707</v>
      </c>
      <c r="CN27" s="1021"/>
      <c r="CO27" s="1021"/>
      <c r="CP27" s="1021"/>
      <c r="CQ27" s="1022"/>
      <c r="CR27" s="1020">
        <v>8712</v>
      </c>
      <c r="CS27" s="1021">
        <v>8712</v>
      </c>
      <c r="CT27" s="1021">
        <v>8712</v>
      </c>
      <c r="CU27" s="1021">
        <v>8712</v>
      </c>
      <c r="CV27" s="1022">
        <v>8712</v>
      </c>
      <c r="CW27" s="1020" t="s">
        <v>529</v>
      </c>
      <c r="CX27" s="1021"/>
      <c r="CY27" s="1021"/>
      <c r="CZ27" s="1021"/>
      <c r="DA27" s="1022"/>
      <c r="DB27" s="1020" t="s">
        <v>529</v>
      </c>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19"/>
    </row>
    <row r="28" spans="1:131" ht="26.25" customHeight="1" thickTop="1" x14ac:dyDescent="0.2">
      <c r="A28" s="231">
        <v>1</v>
      </c>
      <c r="B28" s="1078" t="s">
        <v>410</v>
      </c>
      <c r="C28" s="1079"/>
      <c r="D28" s="1079"/>
      <c r="E28" s="1079"/>
      <c r="F28" s="1079"/>
      <c r="G28" s="1079"/>
      <c r="H28" s="1079"/>
      <c r="I28" s="1079"/>
      <c r="J28" s="1079"/>
      <c r="K28" s="1079"/>
      <c r="L28" s="1079"/>
      <c r="M28" s="1079"/>
      <c r="N28" s="1079"/>
      <c r="O28" s="1079"/>
      <c r="P28" s="1080"/>
      <c r="Q28" s="1081">
        <v>2757</v>
      </c>
      <c r="R28" s="1082"/>
      <c r="S28" s="1082"/>
      <c r="T28" s="1082"/>
      <c r="U28" s="1082"/>
      <c r="V28" s="1082">
        <v>2679</v>
      </c>
      <c r="W28" s="1082"/>
      <c r="X28" s="1082"/>
      <c r="Y28" s="1082"/>
      <c r="Z28" s="1082"/>
      <c r="AA28" s="1082">
        <v>79</v>
      </c>
      <c r="AB28" s="1082"/>
      <c r="AC28" s="1082"/>
      <c r="AD28" s="1082"/>
      <c r="AE28" s="1083"/>
      <c r="AF28" s="1084" t="s">
        <v>529</v>
      </c>
      <c r="AG28" s="1082"/>
      <c r="AH28" s="1082"/>
      <c r="AI28" s="1082"/>
      <c r="AJ28" s="1085"/>
      <c r="AK28" s="1073" t="s">
        <v>529</v>
      </c>
      <c r="AL28" s="1074"/>
      <c r="AM28" s="1074"/>
      <c r="AN28" s="1074"/>
      <c r="AO28" s="1074"/>
      <c r="AP28" s="1074">
        <v>230</v>
      </c>
      <c r="AQ28" s="1074"/>
      <c r="AR28" s="1074"/>
      <c r="AS28" s="1074"/>
      <c r="AT28" s="1074"/>
      <c r="AU28" s="1074" t="s">
        <v>529</v>
      </c>
      <c r="AV28" s="1074"/>
      <c r="AW28" s="1074"/>
      <c r="AX28" s="1074"/>
      <c r="AY28" s="1074"/>
      <c r="AZ28" s="1075"/>
      <c r="BA28" s="1075"/>
      <c r="BB28" s="1075"/>
      <c r="BC28" s="1075"/>
      <c r="BD28" s="1075"/>
      <c r="BE28" s="1076"/>
      <c r="BF28" s="1076"/>
      <c r="BG28" s="1076"/>
      <c r="BH28" s="1076"/>
      <c r="BI28" s="1077"/>
      <c r="BJ28" s="221"/>
      <c r="BK28" s="221"/>
      <c r="BL28" s="221"/>
      <c r="BM28" s="221"/>
      <c r="BN28" s="221"/>
      <c r="BO28" s="230"/>
      <c r="BP28" s="230"/>
      <c r="BQ28" s="227">
        <v>22</v>
      </c>
      <c r="BR28" s="228"/>
      <c r="BS28" s="1023" t="s">
        <v>626</v>
      </c>
      <c r="BT28" s="1024" t="s">
        <v>626</v>
      </c>
      <c r="BU28" s="1024" t="s">
        <v>626</v>
      </c>
      <c r="BV28" s="1024" t="s">
        <v>626</v>
      </c>
      <c r="BW28" s="1024" t="s">
        <v>626</v>
      </c>
      <c r="BX28" s="1024" t="s">
        <v>626</v>
      </c>
      <c r="BY28" s="1024" t="s">
        <v>626</v>
      </c>
      <c r="BZ28" s="1024" t="s">
        <v>626</v>
      </c>
      <c r="CA28" s="1024" t="s">
        <v>626</v>
      </c>
      <c r="CB28" s="1024" t="s">
        <v>626</v>
      </c>
      <c r="CC28" s="1024" t="s">
        <v>626</v>
      </c>
      <c r="CD28" s="1024" t="s">
        <v>626</v>
      </c>
      <c r="CE28" s="1024" t="s">
        <v>626</v>
      </c>
      <c r="CF28" s="1024" t="s">
        <v>626</v>
      </c>
      <c r="CG28" s="1045" t="s">
        <v>626</v>
      </c>
      <c r="CH28" s="1020">
        <v>-1057</v>
      </c>
      <c r="CI28" s="1021"/>
      <c r="CJ28" s="1021"/>
      <c r="CK28" s="1021"/>
      <c r="CL28" s="1022"/>
      <c r="CM28" s="1020">
        <v>10493</v>
      </c>
      <c r="CN28" s="1021"/>
      <c r="CO28" s="1021"/>
      <c r="CP28" s="1021"/>
      <c r="CQ28" s="1022"/>
      <c r="CR28" s="1020">
        <v>7110</v>
      </c>
      <c r="CS28" s="1021">
        <v>7110</v>
      </c>
      <c r="CT28" s="1021">
        <v>7110</v>
      </c>
      <c r="CU28" s="1021">
        <v>7110</v>
      </c>
      <c r="CV28" s="1022">
        <v>7110</v>
      </c>
      <c r="CW28" s="1020"/>
      <c r="CX28" s="1021"/>
      <c r="CY28" s="1021"/>
      <c r="CZ28" s="1021"/>
      <c r="DA28" s="1022"/>
      <c r="DB28" s="1020">
        <v>20985</v>
      </c>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19"/>
    </row>
    <row r="29" spans="1:131" ht="26.25" customHeight="1" x14ac:dyDescent="0.2">
      <c r="A29" s="231">
        <v>2</v>
      </c>
      <c r="B29" s="1061" t="s">
        <v>412</v>
      </c>
      <c r="C29" s="1062"/>
      <c r="D29" s="1062"/>
      <c r="E29" s="1062"/>
      <c r="F29" s="1062"/>
      <c r="G29" s="1062"/>
      <c r="H29" s="1062"/>
      <c r="I29" s="1062"/>
      <c r="J29" s="1062"/>
      <c r="K29" s="1062"/>
      <c r="L29" s="1062"/>
      <c r="M29" s="1062"/>
      <c r="N29" s="1062"/>
      <c r="O29" s="1062"/>
      <c r="P29" s="1063"/>
      <c r="Q29" s="1069">
        <v>296890</v>
      </c>
      <c r="R29" s="1070"/>
      <c r="S29" s="1070"/>
      <c r="T29" s="1070"/>
      <c r="U29" s="1070"/>
      <c r="V29" s="1070">
        <v>294502</v>
      </c>
      <c r="W29" s="1070"/>
      <c r="X29" s="1070"/>
      <c r="Y29" s="1070"/>
      <c r="Z29" s="1070"/>
      <c r="AA29" s="1070">
        <v>2388</v>
      </c>
      <c r="AB29" s="1070"/>
      <c r="AC29" s="1070"/>
      <c r="AD29" s="1070"/>
      <c r="AE29" s="1071"/>
      <c r="AF29" s="1066">
        <v>2388</v>
      </c>
      <c r="AG29" s="1067"/>
      <c r="AH29" s="1067"/>
      <c r="AI29" s="1067"/>
      <c r="AJ29" s="1068"/>
      <c r="AK29" s="1011">
        <v>33961</v>
      </c>
      <c r="AL29" s="1002"/>
      <c r="AM29" s="1002"/>
      <c r="AN29" s="1002"/>
      <c r="AO29" s="1002"/>
      <c r="AP29" s="1002" t="s">
        <v>529</v>
      </c>
      <c r="AQ29" s="1002"/>
      <c r="AR29" s="1002"/>
      <c r="AS29" s="1002"/>
      <c r="AT29" s="1002"/>
      <c r="AU29" s="1002" t="s">
        <v>529</v>
      </c>
      <c r="AV29" s="1002"/>
      <c r="AW29" s="1002"/>
      <c r="AX29" s="1002"/>
      <c r="AY29" s="1002"/>
      <c r="AZ29" s="1072"/>
      <c r="BA29" s="1072"/>
      <c r="BB29" s="1072"/>
      <c r="BC29" s="1072"/>
      <c r="BD29" s="1072"/>
      <c r="BE29" s="1003"/>
      <c r="BF29" s="1003"/>
      <c r="BG29" s="1003"/>
      <c r="BH29" s="1003"/>
      <c r="BI29" s="1004"/>
      <c r="BJ29" s="221"/>
      <c r="BK29" s="221"/>
      <c r="BL29" s="221"/>
      <c r="BM29" s="221"/>
      <c r="BN29" s="221"/>
      <c r="BO29" s="230"/>
      <c r="BP29" s="230"/>
      <c r="BQ29" s="227">
        <v>23</v>
      </c>
      <c r="BR29" s="228"/>
      <c r="BS29" s="1023" t="s">
        <v>627</v>
      </c>
      <c r="BT29" s="1024" t="s">
        <v>627</v>
      </c>
      <c r="BU29" s="1024" t="s">
        <v>627</v>
      </c>
      <c r="BV29" s="1024" t="s">
        <v>627</v>
      </c>
      <c r="BW29" s="1024" t="s">
        <v>627</v>
      </c>
      <c r="BX29" s="1024" t="s">
        <v>627</v>
      </c>
      <c r="BY29" s="1024" t="s">
        <v>627</v>
      </c>
      <c r="BZ29" s="1024" t="s">
        <v>627</v>
      </c>
      <c r="CA29" s="1024" t="s">
        <v>627</v>
      </c>
      <c r="CB29" s="1024" t="s">
        <v>627</v>
      </c>
      <c r="CC29" s="1024" t="s">
        <v>627</v>
      </c>
      <c r="CD29" s="1024" t="s">
        <v>627</v>
      </c>
      <c r="CE29" s="1024" t="s">
        <v>627</v>
      </c>
      <c r="CF29" s="1024" t="s">
        <v>627</v>
      </c>
      <c r="CG29" s="1045" t="s">
        <v>627</v>
      </c>
      <c r="CH29" s="1020">
        <v>18</v>
      </c>
      <c r="CI29" s="1021"/>
      <c r="CJ29" s="1021"/>
      <c r="CK29" s="1021"/>
      <c r="CL29" s="1022"/>
      <c r="CM29" s="1020">
        <v>14379</v>
      </c>
      <c r="CN29" s="1021"/>
      <c r="CO29" s="1021"/>
      <c r="CP29" s="1021"/>
      <c r="CQ29" s="1022"/>
      <c r="CR29" s="1020">
        <v>5933</v>
      </c>
      <c r="CS29" s="1021">
        <v>5933</v>
      </c>
      <c r="CT29" s="1021">
        <v>5933</v>
      </c>
      <c r="CU29" s="1021">
        <v>5933</v>
      </c>
      <c r="CV29" s="1022">
        <v>5933</v>
      </c>
      <c r="CW29" s="1020" t="s">
        <v>529</v>
      </c>
      <c r="CX29" s="1021"/>
      <c r="CY29" s="1021"/>
      <c r="CZ29" s="1021"/>
      <c r="DA29" s="1022"/>
      <c r="DB29" s="1020" t="s">
        <v>529</v>
      </c>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19"/>
    </row>
    <row r="30" spans="1:131" ht="26.25" customHeight="1" x14ac:dyDescent="0.2">
      <c r="A30" s="231">
        <v>3</v>
      </c>
      <c r="B30" s="1061" t="s">
        <v>413</v>
      </c>
      <c r="C30" s="1062"/>
      <c r="D30" s="1062"/>
      <c r="E30" s="1062"/>
      <c r="F30" s="1062"/>
      <c r="G30" s="1062"/>
      <c r="H30" s="1062"/>
      <c r="I30" s="1062"/>
      <c r="J30" s="1062"/>
      <c r="K30" s="1062"/>
      <c r="L30" s="1062"/>
      <c r="M30" s="1062"/>
      <c r="N30" s="1062"/>
      <c r="O30" s="1062"/>
      <c r="P30" s="1063"/>
      <c r="Q30" s="1069">
        <v>297149</v>
      </c>
      <c r="R30" s="1070"/>
      <c r="S30" s="1070"/>
      <c r="T30" s="1070"/>
      <c r="U30" s="1070"/>
      <c r="V30" s="1070">
        <v>295929</v>
      </c>
      <c r="W30" s="1070"/>
      <c r="X30" s="1070"/>
      <c r="Y30" s="1070"/>
      <c r="Z30" s="1070"/>
      <c r="AA30" s="1070">
        <v>1221</v>
      </c>
      <c r="AB30" s="1070"/>
      <c r="AC30" s="1070"/>
      <c r="AD30" s="1070"/>
      <c r="AE30" s="1071"/>
      <c r="AF30" s="1066">
        <v>1221</v>
      </c>
      <c r="AG30" s="1067"/>
      <c r="AH30" s="1067"/>
      <c r="AI30" s="1067"/>
      <c r="AJ30" s="1068"/>
      <c r="AK30" s="1011">
        <v>47882</v>
      </c>
      <c r="AL30" s="1002"/>
      <c r="AM30" s="1002"/>
      <c r="AN30" s="1002"/>
      <c r="AO30" s="1002"/>
      <c r="AP30" s="1002" t="s">
        <v>529</v>
      </c>
      <c r="AQ30" s="1002"/>
      <c r="AR30" s="1002"/>
      <c r="AS30" s="1002"/>
      <c r="AT30" s="1002"/>
      <c r="AU30" s="1002" t="s">
        <v>529</v>
      </c>
      <c r="AV30" s="1002"/>
      <c r="AW30" s="1002"/>
      <c r="AX30" s="1002"/>
      <c r="AY30" s="1002"/>
      <c r="AZ30" s="1072"/>
      <c r="BA30" s="1072"/>
      <c r="BB30" s="1072"/>
      <c r="BC30" s="1072"/>
      <c r="BD30" s="1072"/>
      <c r="BE30" s="1003"/>
      <c r="BF30" s="1003"/>
      <c r="BG30" s="1003"/>
      <c r="BH30" s="1003"/>
      <c r="BI30" s="1004"/>
      <c r="BJ30" s="221"/>
      <c r="BK30" s="221"/>
      <c r="BL30" s="221"/>
      <c r="BM30" s="221"/>
      <c r="BN30" s="221"/>
      <c r="BO30" s="230"/>
      <c r="BP30" s="230"/>
      <c r="BQ30" s="227">
        <v>24</v>
      </c>
      <c r="BR30" s="228" t="s">
        <v>644</v>
      </c>
      <c r="BS30" s="1023" t="s">
        <v>628</v>
      </c>
      <c r="BT30" s="1024" t="s">
        <v>628</v>
      </c>
      <c r="BU30" s="1024" t="s">
        <v>628</v>
      </c>
      <c r="BV30" s="1024" t="s">
        <v>628</v>
      </c>
      <c r="BW30" s="1024" t="s">
        <v>628</v>
      </c>
      <c r="BX30" s="1024" t="s">
        <v>628</v>
      </c>
      <c r="BY30" s="1024" t="s">
        <v>628</v>
      </c>
      <c r="BZ30" s="1024" t="s">
        <v>628</v>
      </c>
      <c r="CA30" s="1024" t="s">
        <v>628</v>
      </c>
      <c r="CB30" s="1024" t="s">
        <v>628</v>
      </c>
      <c r="CC30" s="1024" t="s">
        <v>628</v>
      </c>
      <c r="CD30" s="1024" t="s">
        <v>628</v>
      </c>
      <c r="CE30" s="1024" t="s">
        <v>628</v>
      </c>
      <c r="CF30" s="1024" t="s">
        <v>628</v>
      </c>
      <c r="CG30" s="1045" t="s">
        <v>628</v>
      </c>
      <c r="CH30" s="1020">
        <v>199</v>
      </c>
      <c r="CI30" s="1021"/>
      <c r="CJ30" s="1021"/>
      <c r="CK30" s="1021"/>
      <c r="CL30" s="1022"/>
      <c r="CM30" s="1020">
        <v>5368</v>
      </c>
      <c r="CN30" s="1021"/>
      <c r="CO30" s="1021"/>
      <c r="CP30" s="1021"/>
      <c r="CQ30" s="1022"/>
      <c r="CR30" s="1020">
        <v>26890</v>
      </c>
      <c r="CS30" s="1021">
        <v>100</v>
      </c>
      <c r="CT30" s="1021">
        <v>100</v>
      </c>
      <c r="CU30" s="1021">
        <v>100</v>
      </c>
      <c r="CV30" s="1022">
        <v>100</v>
      </c>
      <c r="CW30" s="1020">
        <v>530</v>
      </c>
      <c r="CX30" s="1021"/>
      <c r="CY30" s="1021"/>
      <c r="CZ30" s="1021"/>
      <c r="DA30" s="1022"/>
      <c r="DB30" s="1020">
        <v>3683</v>
      </c>
      <c r="DC30" s="1021"/>
      <c r="DD30" s="1021"/>
      <c r="DE30" s="1021"/>
      <c r="DF30" s="1022"/>
      <c r="DG30" s="1020"/>
      <c r="DH30" s="1021"/>
      <c r="DI30" s="1021"/>
      <c r="DJ30" s="1021"/>
      <c r="DK30" s="1022"/>
      <c r="DL30" s="1020">
        <v>2948</v>
      </c>
      <c r="DM30" s="1021"/>
      <c r="DN30" s="1021"/>
      <c r="DO30" s="1021"/>
      <c r="DP30" s="1022"/>
      <c r="DQ30" s="1020">
        <v>2948</v>
      </c>
      <c r="DR30" s="1021"/>
      <c r="DS30" s="1021"/>
      <c r="DT30" s="1021"/>
      <c r="DU30" s="1022"/>
      <c r="DV30" s="1023"/>
      <c r="DW30" s="1024"/>
      <c r="DX30" s="1024"/>
      <c r="DY30" s="1024"/>
      <c r="DZ30" s="1025"/>
      <c r="EA30" s="219"/>
    </row>
    <row r="31" spans="1:131" ht="26.25" customHeight="1" x14ac:dyDescent="0.2">
      <c r="A31" s="231">
        <v>4</v>
      </c>
      <c r="B31" s="1061" t="s">
        <v>414</v>
      </c>
      <c r="C31" s="1062"/>
      <c r="D31" s="1062"/>
      <c r="E31" s="1062"/>
      <c r="F31" s="1062"/>
      <c r="G31" s="1062"/>
      <c r="H31" s="1062"/>
      <c r="I31" s="1062"/>
      <c r="J31" s="1062"/>
      <c r="K31" s="1062"/>
      <c r="L31" s="1062"/>
      <c r="M31" s="1062"/>
      <c r="N31" s="1062"/>
      <c r="O31" s="1062"/>
      <c r="P31" s="1063"/>
      <c r="Q31" s="1069">
        <v>35536</v>
      </c>
      <c r="R31" s="1070"/>
      <c r="S31" s="1070"/>
      <c r="T31" s="1070"/>
      <c r="U31" s="1070"/>
      <c r="V31" s="1070">
        <v>33899</v>
      </c>
      <c r="W31" s="1070"/>
      <c r="X31" s="1070"/>
      <c r="Y31" s="1070"/>
      <c r="Z31" s="1070"/>
      <c r="AA31" s="1070">
        <v>1637</v>
      </c>
      <c r="AB31" s="1070"/>
      <c r="AC31" s="1070"/>
      <c r="AD31" s="1070"/>
      <c r="AE31" s="1071"/>
      <c r="AF31" s="1066">
        <v>1637</v>
      </c>
      <c r="AG31" s="1067"/>
      <c r="AH31" s="1067"/>
      <c r="AI31" s="1067"/>
      <c r="AJ31" s="1068"/>
      <c r="AK31" s="1011">
        <v>8628</v>
      </c>
      <c r="AL31" s="1002"/>
      <c r="AM31" s="1002"/>
      <c r="AN31" s="1002"/>
      <c r="AO31" s="1002"/>
      <c r="AP31" s="1002" t="s">
        <v>529</v>
      </c>
      <c r="AQ31" s="1002"/>
      <c r="AR31" s="1002"/>
      <c r="AS31" s="1002"/>
      <c r="AT31" s="1002"/>
      <c r="AU31" s="1002" t="s">
        <v>529</v>
      </c>
      <c r="AV31" s="1002"/>
      <c r="AW31" s="1002"/>
      <c r="AX31" s="1002"/>
      <c r="AY31" s="1002"/>
      <c r="AZ31" s="1072"/>
      <c r="BA31" s="1072"/>
      <c r="BB31" s="1072"/>
      <c r="BC31" s="1072"/>
      <c r="BD31" s="1072"/>
      <c r="BE31" s="1003"/>
      <c r="BF31" s="1003"/>
      <c r="BG31" s="1003"/>
      <c r="BH31" s="1003"/>
      <c r="BI31" s="1004"/>
      <c r="BJ31" s="221"/>
      <c r="BK31" s="221"/>
      <c r="BL31" s="221"/>
      <c r="BM31" s="221"/>
      <c r="BN31" s="221"/>
      <c r="BO31" s="230"/>
      <c r="BP31" s="230"/>
      <c r="BQ31" s="227">
        <v>25</v>
      </c>
      <c r="BR31" s="228"/>
      <c r="BS31" s="1023" t="s">
        <v>629</v>
      </c>
      <c r="BT31" s="1024"/>
      <c r="BU31" s="1024"/>
      <c r="BV31" s="1024"/>
      <c r="BW31" s="1024"/>
      <c r="BX31" s="1024"/>
      <c r="BY31" s="1024"/>
      <c r="BZ31" s="1024"/>
      <c r="CA31" s="1024"/>
      <c r="CB31" s="1024"/>
      <c r="CC31" s="1024"/>
      <c r="CD31" s="1024"/>
      <c r="CE31" s="1024"/>
      <c r="CF31" s="1024"/>
      <c r="CG31" s="1045"/>
      <c r="CH31" s="1020">
        <v>20254</v>
      </c>
      <c r="CI31" s="1021"/>
      <c r="CJ31" s="1021"/>
      <c r="CK31" s="1021"/>
      <c r="CL31" s="1022"/>
      <c r="CM31" s="1020">
        <v>719596</v>
      </c>
      <c r="CN31" s="1021"/>
      <c r="CO31" s="1021"/>
      <c r="CP31" s="1021"/>
      <c r="CQ31" s="1022"/>
      <c r="CR31" s="1020">
        <v>45038</v>
      </c>
      <c r="CS31" s="1021"/>
      <c r="CT31" s="1021"/>
      <c r="CU31" s="1021"/>
      <c r="CV31" s="1022"/>
      <c r="CW31" s="1020" t="s">
        <v>529</v>
      </c>
      <c r="CX31" s="1021"/>
      <c r="CY31" s="1021"/>
      <c r="CZ31" s="1021"/>
      <c r="DA31" s="1022"/>
      <c r="DB31" s="1020">
        <v>16362</v>
      </c>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19"/>
    </row>
    <row r="32" spans="1:131" ht="26.25" customHeight="1" x14ac:dyDescent="0.2">
      <c r="A32" s="231">
        <v>5</v>
      </c>
      <c r="B32" s="1061" t="s">
        <v>415</v>
      </c>
      <c r="C32" s="1062"/>
      <c r="D32" s="1062"/>
      <c r="E32" s="1062"/>
      <c r="F32" s="1062"/>
      <c r="G32" s="1062"/>
      <c r="H32" s="1062"/>
      <c r="I32" s="1062"/>
      <c r="J32" s="1062"/>
      <c r="K32" s="1062"/>
      <c r="L32" s="1062"/>
      <c r="M32" s="1062"/>
      <c r="N32" s="1062"/>
      <c r="O32" s="1062"/>
      <c r="P32" s="1063"/>
      <c r="Q32" s="1069">
        <v>58363</v>
      </c>
      <c r="R32" s="1070"/>
      <c r="S32" s="1070"/>
      <c r="T32" s="1070"/>
      <c r="U32" s="1070"/>
      <c r="V32" s="1070">
        <v>49958</v>
      </c>
      <c r="W32" s="1070"/>
      <c r="X32" s="1070"/>
      <c r="Y32" s="1070"/>
      <c r="Z32" s="1070"/>
      <c r="AA32" s="1070">
        <v>8405</v>
      </c>
      <c r="AB32" s="1070"/>
      <c r="AC32" s="1070"/>
      <c r="AD32" s="1070"/>
      <c r="AE32" s="1071"/>
      <c r="AF32" s="1066">
        <v>29997</v>
      </c>
      <c r="AG32" s="1067"/>
      <c r="AH32" s="1067"/>
      <c r="AI32" s="1067"/>
      <c r="AJ32" s="1068"/>
      <c r="AK32" s="1011">
        <v>226</v>
      </c>
      <c r="AL32" s="1002"/>
      <c r="AM32" s="1002"/>
      <c r="AN32" s="1002"/>
      <c r="AO32" s="1002"/>
      <c r="AP32" s="1002">
        <v>102465</v>
      </c>
      <c r="AQ32" s="1002"/>
      <c r="AR32" s="1002"/>
      <c r="AS32" s="1002"/>
      <c r="AT32" s="1002"/>
      <c r="AU32" s="1002">
        <v>205</v>
      </c>
      <c r="AV32" s="1002"/>
      <c r="AW32" s="1002"/>
      <c r="AX32" s="1002"/>
      <c r="AY32" s="1002"/>
      <c r="AZ32" s="1072" t="s">
        <v>529</v>
      </c>
      <c r="BA32" s="1072"/>
      <c r="BB32" s="1072"/>
      <c r="BC32" s="1072"/>
      <c r="BD32" s="1072"/>
      <c r="BE32" s="1003" t="s">
        <v>594</v>
      </c>
      <c r="BF32" s="1003"/>
      <c r="BG32" s="1003"/>
      <c r="BH32" s="1003"/>
      <c r="BI32" s="1004"/>
      <c r="BJ32" s="221"/>
      <c r="BK32" s="221"/>
      <c r="BL32" s="221"/>
      <c r="BM32" s="221"/>
      <c r="BN32" s="221"/>
      <c r="BO32" s="230"/>
      <c r="BP32" s="230"/>
      <c r="BQ32" s="227">
        <v>26</v>
      </c>
      <c r="BR32" s="228"/>
      <c r="BS32" s="1023" t="s">
        <v>630</v>
      </c>
      <c r="BT32" s="1024" t="s">
        <v>630</v>
      </c>
      <c r="BU32" s="1024" t="s">
        <v>630</v>
      </c>
      <c r="BV32" s="1024" t="s">
        <v>630</v>
      </c>
      <c r="BW32" s="1024" t="s">
        <v>630</v>
      </c>
      <c r="BX32" s="1024" t="s">
        <v>630</v>
      </c>
      <c r="BY32" s="1024" t="s">
        <v>630</v>
      </c>
      <c r="BZ32" s="1024" t="s">
        <v>630</v>
      </c>
      <c r="CA32" s="1024" t="s">
        <v>630</v>
      </c>
      <c r="CB32" s="1024" t="s">
        <v>630</v>
      </c>
      <c r="CC32" s="1024" t="s">
        <v>630</v>
      </c>
      <c r="CD32" s="1024" t="s">
        <v>630</v>
      </c>
      <c r="CE32" s="1024" t="s">
        <v>630</v>
      </c>
      <c r="CF32" s="1024" t="s">
        <v>630</v>
      </c>
      <c r="CG32" s="1045" t="s">
        <v>630</v>
      </c>
      <c r="CH32" s="1020">
        <v>436</v>
      </c>
      <c r="CI32" s="1021"/>
      <c r="CJ32" s="1021"/>
      <c r="CK32" s="1021"/>
      <c r="CL32" s="1022"/>
      <c r="CM32" s="1020">
        <v>10477</v>
      </c>
      <c r="CN32" s="1021"/>
      <c r="CO32" s="1021"/>
      <c r="CP32" s="1021"/>
      <c r="CQ32" s="1022"/>
      <c r="CR32" s="1020">
        <v>3062</v>
      </c>
      <c r="CS32" s="1021">
        <v>217</v>
      </c>
      <c r="CT32" s="1021">
        <v>217</v>
      </c>
      <c r="CU32" s="1021">
        <v>217</v>
      </c>
      <c r="CV32" s="1022">
        <v>217</v>
      </c>
      <c r="CW32" s="1020">
        <v>1639</v>
      </c>
      <c r="CX32" s="1021"/>
      <c r="CY32" s="1021"/>
      <c r="CZ32" s="1021"/>
      <c r="DA32" s="1022"/>
      <c r="DB32" s="1020" t="s">
        <v>529</v>
      </c>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19"/>
    </row>
    <row r="33" spans="1:131" ht="26.25" customHeight="1" x14ac:dyDescent="0.2">
      <c r="A33" s="231">
        <v>6</v>
      </c>
      <c r="B33" s="1061" t="s">
        <v>416</v>
      </c>
      <c r="C33" s="1062"/>
      <c r="D33" s="1062"/>
      <c r="E33" s="1062"/>
      <c r="F33" s="1062"/>
      <c r="G33" s="1062"/>
      <c r="H33" s="1062"/>
      <c r="I33" s="1062"/>
      <c r="J33" s="1062"/>
      <c r="K33" s="1062"/>
      <c r="L33" s="1062"/>
      <c r="M33" s="1062"/>
      <c r="N33" s="1062"/>
      <c r="O33" s="1062"/>
      <c r="P33" s="1063"/>
      <c r="Q33" s="1069">
        <v>1674</v>
      </c>
      <c r="R33" s="1070"/>
      <c r="S33" s="1070"/>
      <c r="T33" s="1070"/>
      <c r="U33" s="1070"/>
      <c r="V33" s="1070">
        <v>1455</v>
      </c>
      <c r="W33" s="1070"/>
      <c r="X33" s="1070"/>
      <c r="Y33" s="1070"/>
      <c r="Z33" s="1070"/>
      <c r="AA33" s="1070">
        <v>218</v>
      </c>
      <c r="AB33" s="1070"/>
      <c r="AC33" s="1070"/>
      <c r="AD33" s="1070"/>
      <c r="AE33" s="1071"/>
      <c r="AF33" s="1066">
        <v>6302</v>
      </c>
      <c r="AG33" s="1067"/>
      <c r="AH33" s="1067"/>
      <c r="AI33" s="1067"/>
      <c r="AJ33" s="1068"/>
      <c r="AK33" s="1011">
        <v>4</v>
      </c>
      <c r="AL33" s="1002"/>
      <c r="AM33" s="1002"/>
      <c r="AN33" s="1002"/>
      <c r="AO33" s="1002"/>
      <c r="AP33" s="1002">
        <v>233</v>
      </c>
      <c r="AQ33" s="1002"/>
      <c r="AR33" s="1002"/>
      <c r="AS33" s="1002"/>
      <c r="AT33" s="1002"/>
      <c r="AU33" s="1002">
        <v>0</v>
      </c>
      <c r="AV33" s="1002"/>
      <c r="AW33" s="1002"/>
      <c r="AX33" s="1002"/>
      <c r="AY33" s="1002"/>
      <c r="AZ33" s="1072" t="s">
        <v>529</v>
      </c>
      <c r="BA33" s="1072"/>
      <c r="BB33" s="1072"/>
      <c r="BC33" s="1072"/>
      <c r="BD33" s="1072"/>
      <c r="BE33" s="1003" t="s">
        <v>594</v>
      </c>
      <c r="BF33" s="1003"/>
      <c r="BG33" s="1003"/>
      <c r="BH33" s="1003"/>
      <c r="BI33" s="1004"/>
      <c r="BJ33" s="221"/>
      <c r="BK33" s="221"/>
      <c r="BL33" s="221"/>
      <c r="BM33" s="221"/>
      <c r="BN33" s="221"/>
      <c r="BO33" s="230"/>
      <c r="BP33" s="230"/>
      <c r="BQ33" s="227">
        <v>27</v>
      </c>
      <c r="BR33" s="228"/>
      <c r="BS33" s="1023" t="s">
        <v>631</v>
      </c>
      <c r="BT33" s="1024" t="s">
        <v>631</v>
      </c>
      <c r="BU33" s="1024" t="s">
        <v>631</v>
      </c>
      <c r="BV33" s="1024" t="s">
        <v>631</v>
      </c>
      <c r="BW33" s="1024" t="s">
        <v>631</v>
      </c>
      <c r="BX33" s="1024" t="s">
        <v>631</v>
      </c>
      <c r="BY33" s="1024" t="s">
        <v>631</v>
      </c>
      <c r="BZ33" s="1024" t="s">
        <v>631</v>
      </c>
      <c r="CA33" s="1024" t="s">
        <v>631</v>
      </c>
      <c r="CB33" s="1024" t="s">
        <v>631</v>
      </c>
      <c r="CC33" s="1024" t="s">
        <v>631</v>
      </c>
      <c r="CD33" s="1024" t="s">
        <v>631</v>
      </c>
      <c r="CE33" s="1024" t="s">
        <v>631</v>
      </c>
      <c r="CF33" s="1024" t="s">
        <v>631</v>
      </c>
      <c r="CG33" s="1045" t="s">
        <v>631</v>
      </c>
      <c r="CH33" s="1020">
        <v>9312</v>
      </c>
      <c r="CI33" s="1021"/>
      <c r="CJ33" s="1021"/>
      <c r="CK33" s="1021"/>
      <c r="CL33" s="1022"/>
      <c r="CM33" s="1020">
        <v>21099</v>
      </c>
      <c r="CN33" s="1021"/>
      <c r="CO33" s="1021"/>
      <c r="CP33" s="1021"/>
      <c r="CQ33" s="1022"/>
      <c r="CR33" s="1020">
        <v>96</v>
      </c>
      <c r="CS33" s="1021">
        <v>100</v>
      </c>
      <c r="CT33" s="1021">
        <v>100</v>
      </c>
      <c r="CU33" s="1021">
        <v>100</v>
      </c>
      <c r="CV33" s="1022">
        <v>100</v>
      </c>
      <c r="CW33" s="1020">
        <v>7761</v>
      </c>
      <c r="CX33" s="1021"/>
      <c r="CY33" s="1021"/>
      <c r="CZ33" s="1021"/>
      <c r="DA33" s="1022"/>
      <c r="DB33" s="1020">
        <v>36862</v>
      </c>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19"/>
    </row>
    <row r="34" spans="1:131" ht="26.25" customHeight="1" x14ac:dyDescent="0.2">
      <c r="A34" s="231">
        <v>7</v>
      </c>
      <c r="B34" s="1061" t="s">
        <v>417</v>
      </c>
      <c r="C34" s="1062"/>
      <c r="D34" s="1062"/>
      <c r="E34" s="1062"/>
      <c r="F34" s="1062"/>
      <c r="G34" s="1062"/>
      <c r="H34" s="1062"/>
      <c r="I34" s="1062"/>
      <c r="J34" s="1062"/>
      <c r="K34" s="1062"/>
      <c r="L34" s="1062"/>
      <c r="M34" s="1062"/>
      <c r="N34" s="1062"/>
      <c r="O34" s="1062"/>
      <c r="P34" s="1063"/>
      <c r="Q34" s="1069">
        <v>6931</v>
      </c>
      <c r="R34" s="1070"/>
      <c r="S34" s="1070"/>
      <c r="T34" s="1070"/>
      <c r="U34" s="1070"/>
      <c r="V34" s="1070">
        <v>6920</v>
      </c>
      <c r="W34" s="1070"/>
      <c r="X34" s="1070"/>
      <c r="Y34" s="1070"/>
      <c r="Z34" s="1070"/>
      <c r="AA34" s="1070">
        <v>11</v>
      </c>
      <c r="AB34" s="1070"/>
      <c r="AC34" s="1070"/>
      <c r="AD34" s="1070"/>
      <c r="AE34" s="1071"/>
      <c r="AF34" s="1066">
        <v>9017</v>
      </c>
      <c r="AG34" s="1067"/>
      <c r="AH34" s="1067"/>
      <c r="AI34" s="1067"/>
      <c r="AJ34" s="1068"/>
      <c r="AK34" s="1011">
        <v>1593</v>
      </c>
      <c r="AL34" s="1002"/>
      <c r="AM34" s="1002"/>
      <c r="AN34" s="1002"/>
      <c r="AO34" s="1002"/>
      <c r="AP34" s="1002">
        <v>50114</v>
      </c>
      <c r="AQ34" s="1002"/>
      <c r="AR34" s="1002"/>
      <c r="AS34" s="1002"/>
      <c r="AT34" s="1002"/>
      <c r="AU34" s="1002">
        <v>8620</v>
      </c>
      <c r="AV34" s="1002"/>
      <c r="AW34" s="1002"/>
      <c r="AX34" s="1002"/>
      <c r="AY34" s="1002"/>
      <c r="AZ34" s="1072" t="s">
        <v>529</v>
      </c>
      <c r="BA34" s="1072"/>
      <c r="BB34" s="1072"/>
      <c r="BC34" s="1072"/>
      <c r="BD34" s="1072"/>
      <c r="BE34" s="1003" t="s">
        <v>594</v>
      </c>
      <c r="BF34" s="1003"/>
      <c r="BG34" s="1003"/>
      <c r="BH34" s="1003"/>
      <c r="BI34" s="1004"/>
      <c r="BJ34" s="221"/>
      <c r="BK34" s="221"/>
      <c r="BL34" s="221"/>
      <c r="BM34" s="221"/>
      <c r="BN34" s="221"/>
      <c r="BO34" s="230"/>
      <c r="BP34" s="230"/>
      <c r="BQ34" s="227">
        <v>28</v>
      </c>
      <c r="BR34" s="228"/>
      <c r="BS34" s="1023" t="s">
        <v>632</v>
      </c>
      <c r="BT34" s="1024" t="s">
        <v>632</v>
      </c>
      <c r="BU34" s="1024" t="s">
        <v>632</v>
      </c>
      <c r="BV34" s="1024" t="s">
        <v>632</v>
      </c>
      <c r="BW34" s="1024" t="s">
        <v>632</v>
      </c>
      <c r="BX34" s="1024" t="s">
        <v>632</v>
      </c>
      <c r="BY34" s="1024" t="s">
        <v>632</v>
      </c>
      <c r="BZ34" s="1024" t="s">
        <v>632</v>
      </c>
      <c r="CA34" s="1024" t="s">
        <v>632</v>
      </c>
      <c r="CB34" s="1024" t="s">
        <v>632</v>
      </c>
      <c r="CC34" s="1024" t="s">
        <v>632</v>
      </c>
      <c r="CD34" s="1024" t="s">
        <v>632</v>
      </c>
      <c r="CE34" s="1024" t="s">
        <v>632</v>
      </c>
      <c r="CF34" s="1024" t="s">
        <v>632</v>
      </c>
      <c r="CG34" s="1045" t="s">
        <v>632</v>
      </c>
      <c r="CH34" s="1020">
        <v>0</v>
      </c>
      <c r="CI34" s="1021"/>
      <c r="CJ34" s="1021"/>
      <c r="CK34" s="1021"/>
      <c r="CL34" s="1022"/>
      <c r="CM34" s="1020">
        <v>9</v>
      </c>
      <c r="CN34" s="1021"/>
      <c r="CO34" s="1021"/>
      <c r="CP34" s="1021"/>
      <c r="CQ34" s="1022"/>
      <c r="CR34" s="1020">
        <v>5</v>
      </c>
      <c r="CS34" s="1021">
        <v>5</v>
      </c>
      <c r="CT34" s="1021">
        <v>5</v>
      </c>
      <c r="CU34" s="1021">
        <v>5</v>
      </c>
      <c r="CV34" s="1022">
        <v>5</v>
      </c>
      <c r="CW34" s="1020" t="s">
        <v>529</v>
      </c>
      <c r="CX34" s="1021"/>
      <c r="CY34" s="1021"/>
      <c r="CZ34" s="1021"/>
      <c r="DA34" s="1022"/>
      <c r="DB34" s="1020" t="s">
        <v>529</v>
      </c>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19"/>
    </row>
    <row r="35" spans="1:131" ht="26.25" customHeight="1" x14ac:dyDescent="0.2">
      <c r="A35" s="231">
        <v>8</v>
      </c>
      <c r="B35" s="1061" t="s">
        <v>418</v>
      </c>
      <c r="C35" s="1062"/>
      <c r="D35" s="1062"/>
      <c r="E35" s="1062"/>
      <c r="F35" s="1062"/>
      <c r="G35" s="1062"/>
      <c r="H35" s="1062"/>
      <c r="I35" s="1062"/>
      <c r="J35" s="1062"/>
      <c r="K35" s="1062"/>
      <c r="L35" s="1062"/>
      <c r="M35" s="1062"/>
      <c r="N35" s="1062"/>
      <c r="O35" s="1062"/>
      <c r="P35" s="1063"/>
      <c r="Q35" s="1069">
        <v>75955</v>
      </c>
      <c r="R35" s="1070"/>
      <c r="S35" s="1070"/>
      <c r="T35" s="1070"/>
      <c r="U35" s="1070"/>
      <c r="V35" s="1070">
        <v>73299</v>
      </c>
      <c r="W35" s="1070"/>
      <c r="X35" s="1070"/>
      <c r="Y35" s="1070"/>
      <c r="Z35" s="1070"/>
      <c r="AA35" s="1070">
        <v>2656</v>
      </c>
      <c r="AB35" s="1070"/>
      <c r="AC35" s="1070"/>
      <c r="AD35" s="1070"/>
      <c r="AE35" s="1071"/>
      <c r="AF35" s="1066">
        <v>39609</v>
      </c>
      <c r="AG35" s="1067"/>
      <c r="AH35" s="1067"/>
      <c r="AI35" s="1067"/>
      <c r="AJ35" s="1068"/>
      <c r="AK35" s="1011">
        <v>24222</v>
      </c>
      <c r="AL35" s="1002"/>
      <c r="AM35" s="1002"/>
      <c r="AN35" s="1002"/>
      <c r="AO35" s="1002"/>
      <c r="AP35" s="1002">
        <v>445518</v>
      </c>
      <c r="AQ35" s="1002"/>
      <c r="AR35" s="1002"/>
      <c r="AS35" s="1002"/>
      <c r="AT35" s="1002"/>
      <c r="AU35" s="1002">
        <v>269538</v>
      </c>
      <c r="AV35" s="1002"/>
      <c r="AW35" s="1002"/>
      <c r="AX35" s="1002"/>
      <c r="AY35" s="1002"/>
      <c r="AZ35" s="1072" t="s">
        <v>529</v>
      </c>
      <c r="BA35" s="1072"/>
      <c r="BB35" s="1072"/>
      <c r="BC35" s="1072"/>
      <c r="BD35" s="1072"/>
      <c r="BE35" s="1003" t="s">
        <v>594</v>
      </c>
      <c r="BF35" s="1003"/>
      <c r="BG35" s="1003"/>
      <c r="BH35" s="1003"/>
      <c r="BI35" s="1004"/>
      <c r="BJ35" s="221"/>
      <c r="BK35" s="221"/>
      <c r="BL35" s="221"/>
      <c r="BM35" s="221"/>
      <c r="BN35" s="221"/>
      <c r="BO35" s="230"/>
      <c r="BP35" s="230"/>
      <c r="BQ35" s="227">
        <v>29</v>
      </c>
      <c r="BR35" s="228" t="s">
        <v>644</v>
      </c>
      <c r="BS35" s="1023" t="s">
        <v>633</v>
      </c>
      <c r="BT35" s="1024" t="s">
        <v>633</v>
      </c>
      <c r="BU35" s="1024" t="s">
        <v>633</v>
      </c>
      <c r="BV35" s="1024" t="s">
        <v>633</v>
      </c>
      <c r="BW35" s="1024" t="s">
        <v>633</v>
      </c>
      <c r="BX35" s="1024" t="s">
        <v>633</v>
      </c>
      <c r="BY35" s="1024" t="s">
        <v>633</v>
      </c>
      <c r="BZ35" s="1024" t="s">
        <v>633</v>
      </c>
      <c r="CA35" s="1024" t="s">
        <v>633</v>
      </c>
      <c r="CB35" s="1024" t="s">
        <v>633</v>
      </c>
      <c r="CC35" s="1024" t="s">
        <v>633</v>
      </c>
      <c r="CD35" s="1024" t="s">
        <v>633</v>
      </c>
      <c r="CE35" s="1024" t="s">
        <v>633</v>
      </c>
      <c r="CF35" s="1024" t="s">
        <v>633</v>
      </c>
      <c r="CG35" s="1045" t="s">
        <v>633</v>
      </c>
      <c r="CH35" s="1020">
        <v>475</v>
      </c>
      <c r="CI35" s="1021"/>
      <c r="CJ35" s="1021"/>
      <c r="CK35" s="1021"/>
      <c r="CL35" s="1022"/>
      <c r="CM35" s="1020">
        <v>4848</v>
      </c>
      <c r="CN35" s="1021"/>
      <c r="CO35" s="1021"/>
      <c r="CP35" s="1021"/>
      <c r="CQ35" s="1022"/>
      <c r="CR35" s="1020">
        <v>342</v>
      </c>
      <c r="CS35" s="1021">
        <v>342</v>
      </c>
      <c r="CT35" s="1021">
        <v>342</v>
      </c>
      <c r="CU35" s="1021">
        <v>342</v>
      </c>
      <c r="CV35" s="1022">
        <v>342</v>
      </c>
      <c r="CW35" s="1020" t="s">
        <v>529</v>
      </c>
      <c r="CX35" s="1021"/>
      <c r="CY35" s="1021"/>
      <c r="CZ35" s="1021"/>
      <c r="DA35" s="1022"/>
      <c r="DB35" s="1020">
        <v>2865</v>
      </c>
      <c r="DC35" s="1021"/>
      <c r="DD35" s="1021"/>
      <c r="DE35" s="1021"/>
      <c r="DF35" s="1022"/>
      <c r="DG35" s="1020"/>
      <c r="DH35" s="1021"/>
      <c r="DI35" s="1021"/>
      <c r="DJ35" s="1021"/>
      <c r="DK35" s="1022"/>
      <c r="DL35" s="1020">
        <v>2235</v>
      </c>
      <c r="DM35" s="1021"/>
      <c r="DN35" s="1021"/>
      <c r="DO35" s="1021"/>
      <c r="DP35" s="1022"/>
      <c r="DQ35" s="1020">
        <v>224</v>
      </c>
      <c r="DR35" s="1021"/>
      <c r="DS35" s="1021"/>
      <c r="DT35" s="1021"/>
      <c r="DU35" s="1022"/>
      <c r="DV35" s="1023"/>
      <c r="DW35" s="1024"/>
      <c r="DX35" s="1024"/>
      <c r="DY35" s="1024"/>
      <c r="DZ35" s="1025"/>
      <c r="EA35" s="219"/>
    </row>
    <row r="36" spans="1:131" ht="26.25" customHeight="1" x14ac:dyDescent="0.2">
      <c r="A36" s="231">
        <v>9</v>
      </c>
      <c r="B36" s="1061" t="s">
        <v>419</v>
      </c>
      <c r="C36" s="1062"/>
      <c r="D36" s="1062"/>
      <c r="E36" s="1062"/>
      <c r="F36" s="1062"/>
      <c r="G36" s="1062"/>
      <c r="H36" s="1062"/>
      <c r="I36" s="1062"/>
      <c r="J36" s="1062"/>
      <c r="K36" s="1062"/>
      <c r="L36" s="1062"/>
      <c r="M36" s="1062"/>
      <c r="N36" s="1062"/>
      <c r="O36" s="1062"/>
      <c r="P36" s="1063"/>
      <c r="Q36" s="1069">
        <v>43424</v>
      </c>
      <c r="R36" s="1070"/>
      <c r="S36" s="1070"/>
      <c r="T36" s="1070"/>
      <c r="U36" s="1070"/>
      <c r="V36" s="1070">
        <v>22622</v>
      </c>
      <c r="W36" s="1070"/>
      <c r="X36" s="1070"/>
      <c r="Y36" s="1070"/>
      <c r="Z36" s="1070"/>
      <c r="AA36" s="1070">
        <v>20802</v>
      </c>
      <c r="AB36" s="1070"/>
      <c r="AC36" s="1070"/>
      <c r="AD36" s="1070"/>
      <c r="AE36" s="1071"/>
      <c r="AF36" s="1066" t="s">
        <v>529</v>
      </c>
      <c r="AG36" s="1067"/>
      <c r="AH36" s="1067"/>
      <c r="AI36" s="1067"/>
      <c r="AJ36" s="1068"/>
      <c r="AK36" s="1011">
        <v>1</v>
      </c>
      <c r="AL36" s="1002"/>
      <c r="AM36" s="1002"/>
      <c r="AN36" s="1002"/>
      <c r="AO36" s="1002"/>
      <c r="AP36" s="1002">
        <v>125151</v>
      </c>
      <c r="AQ36" s="1002"/>
      <c r="AR36" s="1002"/>
      <c r="AS36" s="1002"/>
      <c r="AT36" s="1002"/>
      <c r="AU36" s="1002" t="s">
        <v>529</v>
      </c>
      <c r="AV36" s="1002"/>
      <c r="AW36" s="1002"/>
      <c r="AX36" s="1002"/>
      <c r="AY36" s="1002"/>
      <c r="AZ36" s="1072" t="s">
        <v>529</v>
      </c>
      <c r="BA36" s="1072"/>
      <c r="BB36" s="1072"/>
      <c r="BC36" s="1072"/>
      <c r="BD36" s="1072"/>
      <c r="BE36" s="1003" t="s">
        <v>594</v>
      </c>
      <c r="BF36" s="1003"/>
      <c r="BG36" s="1003"/>
      <c r="BH36" s="1003"/>
      <c r="BI36" s="1004"/>
      <c r="BJ36" s="221"/>
      <c r="BK36" s="221"/>
      <c r="BL36" s="221"/>
      <c r="BM36" s="221"/>
      <c r="BN36" s="221"/>
      <c r="BO36" s="230"/>
      <c r="BP36" s="230"/>
      <c r="BQ36" s="227">
        <v>30</v>
      </c>
      <c r="BR36" s="228"/>
      <c r="BS36" s="1023" t="s">
        <v>634</v>
      </c>
      <c r="BT36" s="1024" t="s">
        <v>634</v>
      </c>
      <c r="BU36" s="1024" t="s">
        <v>634</v>
      </c>
      <c r="BV36" s="1024" t="s">
        <v>634</v>
      </c>
      <c r="BW36" s="1024" t="s">
        <v>634</v>
      </c>
      <c r="BX36" s="1024" t="s">
        <v>634</v>
      </c>
      <c r="BY36" s="1024" t="s">
        <v>634</v>
      </c>
      <c r="BZ36" s="1024" t="s">
        <v>634</v>
      </c>
      <c r="CA36" s="1024" t="s">
        <v>634</v>
      </c>
      <c r="CB36" s="1024" t="s">
        <v>634</v>
      </c>
      <c r="CC36" s="1024" t="s">
        <v>634</v>
      </c>
      <c r="CD36" s="1024" t="s">
        <v>634</v>
      </c>
      <c r="CE36" s="1024" t="s">
        <v>634</v>
      </c>
      <c r="CF36" s="1024" t="s">
        <v>634</v>
      </c>
      <c r="CG36" s="1045" t="s">
        <v>634</v>
      </c>
      <c r="CH36" s="1020">
        <v>855</v>
      </c>
      <c r="CI36" s="1021"/>
      <c r="CJ36" s="1021"/>
      <c r="CK36" s="1021"/>
      <c r="CL36" s="1022"/>
      <c r="CM36" s="1020">
        <v>10724</v>
      </c>
      <c r="CN36" s="1021"/>
      <c r="CO36" s="1021"/>
      <c r="CP36" s="1021"/>
      <c r="CQ36" s="1022"/>
      <c r="CR36" s="1020">
        <v>40</v>
      </c>
      <c r="CS36" s="1021">
        <v>40</v>
      </c>
      <c r="CT36" s="1021">
        <v>40</v>
      </c>
      <c r="CU36" s="1021">
        <v>40</v>
      </c>
      <c r="CV36" s="1022">
        <v>40</v>
      </c>
      <c r="CW36" s="1020">
        <v>107</v>
      </c>
      <c r="CX36" s="1021"/>
      <c r="CY36" s="1021"/>
      <c r="CZ36" s="1021"/>
      <c r="DA36" s="1022"/>
      <c r="DB36" s="1020">
        <v>29470</v>
      </c>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19"/>
    </row>
    <row r="37" spans="1:131" ht="26.25" customHeight="1" x14ac:dyDescent="0.2">
      <c r="A37" s="231">
        <v>10</v>
      </c>
      <c r="B37" s="1061" t="s">
        <v>420</v>
      </c>
      <c r="C37" s="1062"/>
      <c r="D37" s="1062"/>
      <c r="E37" s="1062"/>
      <c r="F37" s="1062"/>
      <c r="G37" s="1062"/>
      <c r="H37" s="1062"/>
      <c r="I37" s="1062"/>
      <c r="J37" s="1062"/>
      <c r="K37" s="1062"/>
      <c r="L37" s="1062"/>
      <c r="M37" s="1062"/>
      <c r="N37" s="1062"/>
      <c r="O37" s="1062"/>
      <c r="P37" s="1063"/>
      <c r="Q37" s="1069">
        <v>4560</v>
      </c>
      <c r="R37" s="1070"/>
      <c r="S37" s="1070"/>
      <c r="T37" s="1070"/>
      <c r="U37" s="1070"/>
      <c r="V37" s="1070">
        <v>4560</v>
      </c>
      <c r="W37" s="1070"/>
      <c r="X37" s="1070"/>
      <c r="Y37" s="1070"/>
      <c r="Z37" s="1070"/>
      <c r="AA37" s="1070" t="s">
        <v>529</v>
      </c>
      <c r="AB37" s="1070"/>
      <c r="AC37" s="1070"/>
      <c r="AD37" s="1070"/>
      <c r="AE37" s="1071"/>
      <c r="AF37" s="1066" t="s">
        <v>529</v>
      </c>
      <c r="AG37" s="1067"/>
      <c r="AH37" s="1067"/>
      <c r="AI37" s="1067"/>
      <c r="AJ37" s="1068"/>
      <c r="AK37" s="1011">
        <v>1466</v>
      </c>
      <c r="AL37" s="1002"/>
      <c r="AM37" s="1002"/>
      <c r="AN37" s="1002"/>
      <c r="AO37" s="1002"/>
      <c r="AP37" s="1002">
        <v>2694</v>
      </c>
      <c r="AQ37" s="1002"/>
      <c r="AR37" s="1002"/>
      <c r="AS37" s="1002"/>
      <c r="AT37" s="1002"/>
      <c r="AU37" s="1002">
        <v>2128</v>
      </c>
      <c r="AV37" s="1002"/>
      <c r="AW37" s="1002"/>
      <c r="AX37" s="1002"/>
      <c r="AY37" s="1002"/>
      <c r="AZ37" s="1072" t="s">
        <v>529</v>
      </c>
      <c r="BA37" s="1072"/>
      <c r="BB37" s="1072"/>
      <c r="BC37" s="1072"/>
      <c r="BD37" s="1072"/>
      <c r="BE37" s="1003" t="s">
        <v>595</v>
      </c>
      <c r="BF37" s="1003"/>
      <c r="BG37" s="1003"/>
      <c r="BH37" s="1003"/>
      <c r="BI37" s="1004"/>
      <c r="BJ37" s="221"/>
      <c r="BK37" s="221"/>
      <c r="BL37" s="221"/>
      <c r="BM37" s="221"/>
      <c r="BN37" s="221"/>
      <c r="BO37" s="230"/>
      <c r="BP37" s="230"/>
      <c r="BQ37" s="227">
        <v>31</v>
      </c>
      <c r="BR37" s="228" t="s">
        <v>644</v>
      </c>
      <c r="BS37" s="1023" t="s">
        <v>635</v>
      </c>
      <c r="BT37" s="1024" t="s">
        <v>635</v>
      </c>
      <c r="BU37" s="1024" t="s">
        <v>635</v>
      </c>
      <c r="BV37" s="1024" t="s">
        <v>635</v>
      </c>
      <c r="BW37" s="1024" t="s">
        <v>635</v>
      </c>
      <c r="BX37" s="1024" t="s">
        <v>635</v>
      </c>
      <c r="BY37" s="1024" t="s">
        <v>635</v>
      </c>
      <c r="BZ37" s="1024" t="s">
        <v>635</v>
      </c>
      <c r="CA37" s="1024" t="s">
        <v>635</v>
      </c>
      <c r="CB37" s="1024" t="s">
        <v>635</v>
      </c>
      <c r="CC37" s="1024" t="s">
        <v>635</v>
      </c>
      <c r="CD37" s="1024" t="s">
        <v>635</v>
      </c>
      <c r="CE37" s="1024" t="s">
        <v>635</v>
      </c>
      <c r="CF37" s="1024" t="s">
        <v>635</v>
      </c>
      <c r="CG37" s="1045" t="s">
        <v>635</v>
      </c>
      <c r="CH37" s="1020">
        <v>219</v>
      </c>
      <c r="CI37" s="1021"/>
      <c r="CJ37" s="1021"/>
      <c r="CK37" s="1021"/>
      <c r="CL37" s="1022"/>
      <c r="CM37" s="1020">
        <v>-9542</v>
      </c>
      <c r="CN37" s="1021"/>
      <c r="CO37" s="1021"/>
      <c r="CP37" s="1021"/>
      <c r="CQ37" s="1022"/>
      <c r="CR37" s="1020">
        <v>2451</v>
      </c>
      <c r="CS37" s="1021">
        <v>2451</v>
      </c>
      <c r="CT37" s="1021">
        <v>2451</v>
      </c>
      <c r="CU37" s="1021">
        <v>2451</v>
      </c>
      <c r="CV37" s="1022">
        <v>2451</v>
      </c>
      <c r="CW37" s="1020">
        <v>189</v>
      </c>
      <c r="CX37" s="1021"/>
      <c r="CY37" s="1021"/>
      <c r="CZ37" s="1021"/>
      <c r="DA37" s="1022"/>
      <c r="DB37" s="1020">
        <v>7128</v>
      </c>
      <c r="DC37" s="1021"/>
      <c r="DD37" s="1021"/>
      <c r="DE37" s="1021"/>
      <c r="DF37" s="1022"/>
      <c r="DG37" s="1020"/>
      <c r="DH37" s="1021"/>
      <c r="DI37" s="1021"/>
      <c r="DJ37" s="1021"/>
      <c r="DK37" s="1022"/>
      <c r="DL37" s="1020">
        <v>5922</v>
      </c>
      <c r="DM37" s="1021"/>
      <c r="DN37" s="1021"/>
      <c r="DO37" s="1021"/>
      <c r="DP37" s="1022"/>
      <c r="DQ37" s="1020">
        <v>5922</v>
      </c>
      <c r="DR37" s="1021"/>
      <c r="DS37" s="1021"/>
      <c r="DT37" s="1021"/>
      <c r="DU37" s="1022"/>
      <c r="DV37" s="1023"/>
      <c r="DW37" s="1024"/>
      <c r="DX37" s="1024"/>
      <c r="DY37" s="1024"/>
      <c r="DZ37" s="1025"/>
      <c r="EA37" s="219"/>
    </row>
    <row r="38" spans="1:131" ht="26.25" customHeight="1" x14ac:dyDescent="0.2">
      <c r="A38" s="231">
        <v>11</v>
      </c>
      <c r="B38" s="1061"/>
      <c r="C38" s="1062"/>
      <c r="D38" s="1062"/>
      <c r="E38" s="1062"/>
      <c r="F38" s="1062"/>
      <c r="G38" s="1062"/>
      <c r="H38" s="1062"/>
      <c r="I38" s="1062"/>
      <c r="J38" s="1062"/>
      <c r="K38" s="1062"/>
      <c r="L38" s="1062"/>
      <c r="M38" s="1062"/>
      <c r="N38" s="1062"/>
      <c r="O38" s="1062"/>
      <c r="P38" s="1063"/>
      <c r="Q38" s="1069"/>
      <c r="R38" s="1070"/>
      <c r="S38" s="1070"/>
      <c r="T38" s="1070"/>
      <c r="U38" s="1070"/>
      <c r="V38" s="1070"/>
      <c r="W38" s="1070"/>
      <c r="X38" s="1070"/>
      <c r="Y38" s="1070"/>
      <c r="Z38" s="1070"/>
      <c r="AA38" s="1070"/>
      <c r="AB38" s="1070"/>
      <c r="AC38" s="1070"/>
      <c r="AD38" s="1070"/>
      <c r="AE38" s="1071"/>
      <c r="AF38" s="1066"/>
      <c r="AG38" s="1067"/>
      <c r="AH38" s="1067"/>
      <c r="AI38" s="1067"/>
      <c r="AJ38" s="1068"/>
      <c r="AK38" s="1011"/>
      <c r="AL38" s="1002"/>
      <c r="AM38" s="1002"/>
      <c r="AN38" s="1002"/>
      <c r="AO38" s="1002"/>
      <c r="AP38" s="1002"/>
      <c r="AQ38" s="1002"/>
      <c r="AR38" s="1002"/>
      <c r="AS38" s="1002"/>
      <c r="AT38" s="1002"/>
      <c r="AU38" s="1002"/>
      <c r="AV38" s="1002"/>
      <c r="AW38" s="1002"/>
      <c r="AX38" s="1002"/>
      <c r="AY38" s="1002"/>
      <c r="AZ38" s="1072"/>
      <c r="BA38" s="1072"/>
      <c r="BB38" s="1072"/>
      <c r="BC38" s="1072"/>
      <c r="BD38" s="1072"/>
      <c r="BE38" s="1003"/>
      <c r="BF38" s="1003"/>
      <c r="BG38" s="1003"/>
      <c r="BH38" s="1003"/>
      <c r="BI38" s="1004"/>
      <c r="BJ38" s="221"/>
      <c r="BK38" s="221"/>
      <c r="BL38" s="221"/>
      <c r="BM38" s="221"/>
      <c r="BN38" s="221"/>
      <c r="BO38" s="230"/>
      <c r="BP38" s="230"/>
      <c r="BQ38" s="227">
        <v>32</v>
      </c>
      <c r="BR38" s="228"/>
      <c r="BS38" s="1023" t="s">
        <v>636</v>
      </c>
      <c r="BT38" s="1024" t="s">
        <v>636</v>
      </c>
      <c r="BU38" s="1024" t="s">
        <v>636</v>
      </c>
      <c r="BV38" s="1024" t="s">
        <v>636</v>
      </c>
      <c r="BW38" s="1024" t="s">
        <v>636</v>
      </c>
      <c r="BX38" s="1024" t="s">
        <v>636</v>
      </c>
      <c r="BY38" s="1024" t="s">
        <v>636</v>
      </c>
      <c r="BZ38" s="1024" t="s">
        <v>636</v>
      </c>
      <c r="CA38" s="1024" t="s">
        <v>636</v>
      </c>
      <c r="CB38" s="1024" t="s">
        <v>636</v>
      </c>
      <c r="CC38" s="1024" t="s">
        <v>636</v>
      </c>
      <c r="CD38" s="1024" t="s">
        <v>636</v>
      </c>
      <c r="CE38" s="1024" t="s">
        <v>636</v>
      </c>
      <c r="CF38" s="1024" t="s">
        <v>636</v>
      </c>
      <c r="CG38" s="1045" t="s">
        <v>636</v>
      </c>
      <c r="CH38" s="1020">
        <v>616</v>
      </c>
      <c r="CI38" s="1021"/>
      <c r="CJ38" s="1021"/>
      <c r="CK38" s="1021"/>
      <c r="CL38" s="1022"/>
      <c r="CM38" s="1020">
        <v>1454</v>
      </c>
      <c r="CN38" s="1021"/>
      <c r="CO38" s="1021"/>
      <c r="CP38" s="1021"/>
      <c r="CQ38" s="1022"/>
      <c r="CR38" s="1020">
        <v>200</v>
      </c>
      <c r="CS38" s="1021">
        <v>200</v>
      </c>
      <c r="CT38" s="1021">
        <v>200</v>
      </c>
      <c r="CU38" s="1021">
        <v>200</v>
      </c>
      <c r="CV38" s="1022">
        <v>200</v>
      </c>
      <c r="CW38" s="1020" t="s">
        <v>529</v>
      </c>
      <c r="CX38" s="1021"/>
      <c r="CY38" s="1021"/>
      <c r="CZ38" s="1021"/>
      <c r="DA38" s="1022"/>
      <c r="DB38" s="1020" t="s">
        <v>529</v>
      </c>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19"/>
    </row>
    <row r="39" spans="1:131" ht="26.25" customHeight="1" x14ac:dyDescent="0.2">
      <c r="A39" s="231">
        <v>12</v>
      </c>
      <c r="B39" s="1061"/>
      <c r="C39" s="1062"/>
      <c r="D39" s="1062"/>
      <c r="E39" s="1062"/>
      <c r="F39" s="1062"/>
      <c r="G39" s="1062"/>
      <c r="H39" s="1062"/>
      <c r="I39" s="1062"/>
      <c r="J39" s="1062"/>
      <c r="K39" s="1062"/>
      <c r="L39" s="1062"/>
      <c r="M39" s="1062"/>
      <c r="N39" s="1062"/>
      <c r="O39" s="1062"/>
      <c r="P39" s="1063"/>
      <c r="Q39" s="1069"/>
      <c r="R39" s="1070"/>
      <c r="S39" s="1070"/>
      <c r="T39" s="1070"/>
      <c r="U39" s="1070"/>
      <c r="V39" s="1070"/>
      <c r="W39" s="1070"/>
      <c r="X39" s="1070"/>
      <c r="Y39" s="1070"/>
      <c r="Z39" s="1070"/>
      <c r="AA39" s="1070"/>
      <c r="AB39" s="1070"/>
      <c r="AC39" s="1070"/>
      <c r="AD39" s="1070"/>
      <c r="AE39" s="1071"/>
      <c r="AF39" s="1066"/>
      <c r="AG39" s="1067"/>
      <c r="AH39" s="1067"/>
      <c r="AI39" s="1067"/>
      <c r="AJ39" s="1068"/>
      <c r="AK39" s="1011"/>
      <c r="AL39" s="1002"/>
      <c r="AM39" s="1002"/>
      <c r="AN39" s="1002"/>
      <c r="AO39" s="1002"/>
      <c r="AP39" s="1002"/>
      <c r="AQ39" s="1002"/>
      <c r="AR39" s="1002"/>
      <c r="AS39" s="1002"/>
      <c r="AT39" s="1002"/>
      <c r="AU39" s="1002"/>
      <c r="AV39" s="1002"/>
      <c r="AW39" s="1002"/>
      <c r="AX39" s="1002"/>
      <c r="AY39" s="1002"/>
      <c r="AZ39" s="1072"/>
      <c r="BA39" s="1072"/>
      <c r="BB39" s="1072"/>
      <c r="BC39" s="1072"/>
      <c r="BD39" s="1072"/>
      <c r="BE39" s="1003"/>
      <c r="BF39" s="1003"/>
      <c r="BG39" s="1003"/>
      <c r="BH39" s="1003"/>
      <c r="BI39" s="1004"/>
      <c r="BJ39" s="221"/>
      <c r="BK39" s="221"/>
      <c r="BL39" s="221"/>
      <c r="BM39" s="221"/>
      <c r="BN39" s="221"/>
      <c r="BO39" s="230"/>
      <c r="BP39" s="230"/>
      <c r="BQ39" s="227">
        <v>33</v>
      </c>
      <c r="BR39" s="228"/>
      <c r="BS39" s="1023" t="s">
        <v>637</v>
      </c>
      <c r="BT39" s="1024"/>
      <c r="BU39" s="1024"/>
      <c r="BV39" s="1024"/>
      <c r="BW39" s="1024"/>
      <c r="BX39" s="1024"/>
      <c r="BY39" s="1024"/>
      <c r="BZ39" s="1024"/>
      <c r="CA39" s="1024"/>
      <c r="CB39" s="1024"/>
      <c r="CC39" s="1024"/>
      <c r="CD39" s="1024"/>
      <c r="CE39" s="1024"/>
      <c r="CF39" s="1024"/>
      <c r="CG39" s="1045"/>
      <c r="CH39" s="1020">
        <v>87</v>
      </c>
      <c r="CI39" s="1021"/>
      <c r="CJ39" s="1021"/>
      <c r="CK39" s="1021"/>
      <c r="CL39" s="1022"/>
      <c r="CM39" s="1020">
        <v>3792</v>
      </c>
      <c r="CN39" s="1021"/>
      <c r="CO39" s="1021"/>
      <c r="CP39" s="1021"/>
      <c r="CQ39" s="1022"/>
      <c r="CR39" s="1020">
        <v>4052</v>
      </c>
      <c r="CS39" s="1021"/>
      <c r="CT39" s="1021"/>
      <c r="CU39" s="1021"/>
      <c r="CV39" s="1022"/>
      <c r="CW39" s="1020">
        <v>1228</v>
      </c>
      <c r="CX39" s="1021"/>
      <c r="CY39" s="1021"/>
      <c r="CZ39" s="1021"/>
      <c r="DA39" s="1022"/>
      <c r="DB39" s="1020" t="s">
        <v>529</v>
      </c>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19"/>
    </row>
    <row r="40" spans="1:131" ht="26.25" customHeight="1" x14ac:dyDescent="0.2">
      <c r="A40" s="227">
        <v>13</v>
      </c>
      <c r="B40" s="1061"/>
      <c r="C40" s="1062"/>
      <c r="D40" s="1062"/>
      <c r="E40" s="1062"/>
      <c r="F40" s="1062"/>
      <c r="G40" s="1062"/>
      <c r="H40" s="1062"/>
      <c r="I40" s="1062"/>
      <c r="J40" s="1062"/>
      <c r="K40" s="1062"/>
      <c r="L40" s="1062"/>
      <c r="M40" s="1062"/>
      <c r="N40" s="1062"/>
      <c r="O40" s="1062"/>
      <c r="P40" s="1063"/>
      <c r="Q40" s="1069"/>
      <c r="R40" s="1070"/>
      <c r="S40" s="1070"/>
      <c r="T40" s="1070"/>
      <c r="U40" s="1070"/>
      <c r="V40" s="1070"/>
      <c r="W40" s="1070"/>
      <c r="X40" s="1070"/>
      <c r="Y40" s="1070"/>
      <c r="Z40" s="1070"/>
      <c r="AA40" s="1070"/>
      <c r="AB40" s="1070"/>
      <c r="AC40" s="1070"/>
      <c r="AD40" s="1070"/>
      <c r="AE40" s="1071"/>
      <c r="AF40" s="1066"/>
      <c r="AG40" s="1067"/>
      <c r="AH40" s="1067"/>
      <c r="AI40" s="1067"/>
      <c r="AJ40" s="1068"/>
      <c r="AK40" s="1011"/>
      <c r="AL40" s="1002"/>
      <c r="AM40" s="1002"/>
      <c r="AN40" s="1002"/>
      <c r="AO40" s="1002"/>
      <c r="AP40" s="1002"/>
      <c r="AQ40" s="1002"/>
      <c r="AR40" s="1002"/>
      <c r="AS40" s="1002"/>
      <c r="AT40" s="1002"/>
      <c r="AU40" s="1002"/>
      <c r="AV40" s="1002"/>
      <c r="AW40" s="1002"/>
      <c r="AX40" s="1002"/>
      <c r="AY40" s="1002"/>
      <c r="AZ40" s="1072"/>
      <c r="BA40" s="1072"/>
      <c r="BB40" s="1072"/>
      <c r="BC40" s="1072"/>
      <c r="BD40" s="1072"/>
      <c r="BE40" s="1003"/>
      <c r="BF40" s="1003"/>
      <c r="BG40" s="1003"/>
      <c r="BH40" s="1003"/>
      <c r="BI40" s="1004"/>
      <c r="BJ40" s="221"/>
      <c r="BK40" s="221"/>
      <c r="BL40" s="221"/>
      <c r="BM40" s="221"/>
      <c r="BN40" s="221"/>
      <c r="BO40" s="230"/>
      <c r="BP40" s="230"/>
      <c r="BQ40" s="227">
        <v>34</v>
      </c>
      <c r="BR40" s="228"/>
      <c r="BS40" s="1023" t="s">
        <v>638</v>
      </c>
      <c r="BT40" s="1024" t="s">
        <v>638</v>
      </c>
      <c r="BU40" s="1024" t="s">
        <v>638</v>
      </c>
      <c r="BV40" s="1024" t="s">
        <v>638</v>
      </c>
      <c r="BW40" s="1024" t="s">
        <v>638</v>
      </c>
      <c r="BX40" s="1024" t="s">
        <v>638</v>
      </c>
      <c r="BY40" s="1024" t="s">
        <v>638</v>
      </c>
      <c r="BZ40" s="1024" t="s">
        <v>638</v>
      </c>
      <c r="CA40" s="1024" t="s">
        <v>638</v>
      </c>
      <c r="CB40" s="1024" t="s">
        <v>638</v>
      </c>
      <c r="CC40" s="1024" t="s">
        <v>638</v>
      </c>
      <c r="CD40" s="1024" t="s">
        <v>638</v>
      </c>
      <c r="CE40" s="1024" t="s">
        <v>638</v>
      </c>
      <c r="CF40" s="1024" t="s">
        <v>638</v>
      </c>
      <c r="CG40" s="1045" t="s">
        <v>638</v>
      </c>
      <c r="CH40" s="1020">
        <v>530</v>
      </c>
      <c r="CI40" s="1021"/>
      <c r="CJ40" s="1021"/>
      <c r="CK40" s="1021"/>
      <c r="CL40" s="1022"/>
      <c r="CM40" s="1020">
        <v>32480</v>
      </c>
      <c r="CN40" s="1021"/>
      <c r="CO40" s="1021"/>
      <c r="CP40" s="1021"/>
      <c r="CQ40" s="1022"/>
      <c r="CR40" s="1020">
        <v>30568</v>
      </c>
      <c r="CS40" s="1021">
        <v>30568</v>
      </c>
      <c r="CT40" s="1021">
        <v>30568</v>
      </c>
      <c r="CU40" s="1021">
        <v>30568</v>
      </c>
      <c r="CV40" s="1022">
        <v>30568</v>
      </c>
      <c r="CW40" s="1020" t="s">
        <v>529</v>
      </c>
      <c r="CX40" s="1021"/>
      <c r="CY40" s="1021"/>
      <c r="CZ40" s="1021"/>
      <c r="DA40" s="1022"/>
      <c r="DB40" s="1020">
        <v>3229</v>
      </c>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19"/>
    </row>
    <row r="41" spans="1:131" ht="26.25" customHeight="1" x14ac:dyDescent="0.2">
      <c r="A41" s="227">
        <v>14</v>
      </c>
      <c r="B41" s="1061"/>
      <c r="C41" s="1062"/>
      <c r="D41" s="1062"/>
      <c r="E41" s="1062"/>
      <c r="F41" s="1062"/>
      <c r="G41" s="1062"/>
      <c r="H41" s="1062"/>
      <c r="I41" s="1062"/>
      <c r="J41" s="1062"/>
      <c r="K41" s="1062"/>
      <c r="L41" s="1062"/>
      <c r="M41" s="1062"/>
      <c r="N41" s="1062"/>
      <c r="O41" s="1062"/>
      <c r="P41" s="1063"/>
      <c r="Q41" s="1069"/>
      <c r="R41" s="1070"/>
      <c r="S41" s="1070"/>
      <c r="T41" s="1070"/>
      <c r="U41" s="1070"/>
      <c r="V41" s="1070"/>
      <c r="W41" s="1070"/>
      <c r="X41" s="1070"/>
      <c r="Y41" s="1070"/>
      <c r="Z41" s="1070"/>
      <c r="AA41" s="1070"/>
      <c r="AB41" s="1070"/>
      <c r="AC41" s="1070"/>
      <c r="AD41" s="1070"/>
      <c r="AE41" s="1071"/>
      <c r="AF41" s="1066"/>
      <c r="AG41" s="1067"/>
      <c r="AH41" s="1067"/>
      <c r="AI41" s="1067"/>
      <c r="AJ41" s="1068"/>
      <c r="AK41" s="1011"/>
      <c r="AL41" s="1002"/>
      <c r="AM41" s="1002"/>
      <c r="AN41" s="1002"/>
      <c r="AO41" s="1002"/>
      <c r="AP41" s="1002"/>
      <c r="AQ41" s="1002"/>
      <c r="AR41" s="1002"/>
      <c r="AS41" s="1002"/>
      <c r="AT41" s="1002"/>
      <c r="AU41" s="1002"/>
      <c r="AV41" s="1002"/>
      <c r="AW41" s="1002"/>
      <c r="AX41" s="1002"/>
      <c r="AY41" s="1002"/>
      <c r="AZ41" s="1072"/>
      <c r="BA41" s="1072"/>
      <c r="BB41" s="1072"/>
      <c r="BC41" s="1072"/>
      <c r="BD41" s="1072"/>
      <c r="BE41" s="1003"/>
      <c r="BF41" s="1003"/>
      <c r="BG41" s="1003"/>
      <c r="BH41" s="1003"/>
      <c r="BI41" s="1004"/>
      <c r="BJ41" s="221"/>
      <c r="BK41" s="221"/>
      <c r="BL41" s="221"/>
      <c r="BM41" s="221"/>
      <c r="BN41" s="221"/>
      <c r="BO41" s="230"/>
      <c r="BP41" s="230"/>
      <c r="BQ41" s="227">
        <v>35</v>
      </c>
      <c r="BR41" s="228"/>
      <c r="BS41" s="1023" t="s">
        <v>639</v>
      </c>
      <c r="BT41" s="1024" t="s">
        <v>639</v>
      </c>
      <c r="BU41" s="1024" t="s">
        <v>639</v>
      </c>
      <c r="BV41" s="1024" t="s">
        <v>639</v>
      </c>
      <c r="BW41" s="1024" t="s">
        <v>639</v>
      </c>
      <c r="BX41" s="1024" t="s">
        <v>639</v>
      </c>
      <c r="BY41" s="1024" t="s">
        <v>639</v>
      </c>
      <c r="BZ41" s="1024" t="s">
        <v>639</v>
      </c>
      <c r="CA41" s="1024" t="s">
        <v>639</v>
      </c>
      <c r="CB41" s="1024" t="s">
        <v>639</v>
      </c>
      <c r="CC41" s="1024" t="s">
        <v>639</v>
      </c>
      <c r="CD41" s="1024" t="s">
        <v>639</v>
      </c>
      <c r="CE41" s="1024" t="s">
        <v>639</v>
      </c>
      <c r="CF41" s="1024" t="s">
        <v>639</v>
      </c>
      <c r="CG41" s="1045" t="s">
        <v>639</v>
      </c>
      <c r="CH41" s="1020">
        <v>323</v>
      </c>
      <c r="CI41" s="1021"/>
      <c r="CJ41" s="1021"/>
      <c r="CK41" s="1021"/>
      <c r="CL41" s="1022"/>
      <c r="CM41" s="1020">
        <v>12977</v>
      </c>
      <c r="CN41" s="1021"/>
      <c r="CO41" s="1021"/>
      <c r="CP41" s="1021"/>
      <c r="CQ41" s="1022"/>
      <c r="CR41" s="1020">
        <v>4174</v>
      </c>
      <c r="CS41" s="1021">
        <v>4174</v>
      </c>
      <c r="CT41" s="1021">
        <v>4174</v>
      </c>
      <c r="CU41" s="1021">
        <v>4174</v>
      </c>
      <c r="CV41" s="1022">
        <v>4174</v>
      </c>
      <c r="CW41" s="1020">
        <v>1000</v>
      </c>
      <c r="CX41" s="1021"/>
      <c r="CY41" s="1021"/>
      <c r="CZ41" s="1021"/>
      <c r="DA41" s="1022"/>
      <c r="DB41" s="1020" t="s">
        <v>529</v>
      </c>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19"/>
    </row>
    <row r="42" spans="1:131" ht="26.25" customHeight="1" x14ac:dyDescent="0.2">
      <c r="A42" s="227">
        <v>15</v>
      </c>
      <c r="B42" s="1061"/>
      <c r="C42" s="1062"/>
      <c r="D42" s="1062"/>
      <c r="E42" s="1062"/>
      <c r="F42" s="1062"/>
      <c r="G42" s="1062"/>
      <c r="H42" s="1062"/>
      <c r="I42" s="1062"/>
      <c r="J42" s="1062"/>
      <c r="K42" s="1062"/>
      <c r="L42" s="1062"/>
      <c r="M42" s="1062"/>
      <c r="N42" s="1062"/>
      <c r="O42" s="1062"/>
      <c r="P42" s="1063"/>
      <c r="Q42" s="1069"/>
      <c r="R42" s="1070"/>
      <c r="S42" s="1070"/>
      <c r="T42" s="1070"/>
      <c r="U42" s="1070"/>
      <c r="V42" s="1070"/>
      <c r="W42" s="1070"/>
      <c r="X42" s="1070"/>
      <c r="Y42" s="1070"/>
      <c r="Z42" s="1070"/>
      <c r="AA42" s="1070"/>
      <c r="AB42" s="1070"/>
      <c r="AC42" s="1070"/>
      <c r="AD42" s="1070"/>
      <c r="AE42" s="1071"/>
      <c r="AF42" s="1066"/>
      <c r="AG42" s="1067"/>
      <c r="AH42" s="1067"/>
      <c r="AI42" s="1067"/>
      <c r="AJ42" s="1068"/>
      <c r="AK42" s="1011"/>
      <c r="AL42" s="1002"/>
      <c r="AM42" s="1002"/>
      <c r="AN42" s="1002"/>
      <c r="AO42" s="1002"/>
      <c r="AP42" s="1002"/>
      <c r="AQ42" s="1002"/>
      <c r="AR42" s="1002"/>
      <c r="AS42" s="1002"/>
      <c r="AT42" s="1002"/>
      <c r="AU42" s="1002"/>
      <c r="AV42" s="1002"/>
      <c r="AW42" s="1002"/>
      <c r="AX42" s="1002"/>
      <c r="AY42" s="1002"/>
      <c r="AZ42" s="1072"/>
      <c r="BA42" s="1072"/>
      <c r="BB42" s="1072"/>
      <c r="BC42" s="1072"/>
      <c r="BD42" s="1072"/>
      <c r="BE42" s="1003"/>
      <c r="BF42" s="1003"/>
      <c r="BG42" s="1003"/>
      <c r="BH42" s="1003"/>
      <c r="BI42" s="1004"/>
      <c r="BJ42" s="221"/>
      <c r="BK42" s="221"/>
      <c r="BL42" s="221"/>
      <c r="BM42" s="221"/>
      <c r="BN42" s="221"/>
      <c r="BO42" s="230"/>
      <c r="BP42" s="230"/>
      <c r="BQ42" s="227">
        <v>36</v>
      </c>
      <c r="BR42" s="228"/>
      <c r="BS42" s="1023" t="s">
        <v>640</v>
      </c>
      <c r="BT42" s="1024" t="s">
        <v>640</v>
      </c>
      <c r="BU42" s="1024" t="s">
        <v>640</v>
      </c>
      <c r="BV42" s="1024" t="s">
        <v>640</v>
      </c>
      <c r="BW42" s="1024" t="s">
        <v>640</v>
      </c>
      <c r="BX42" s="1024" t="s">
        <v>640</v>
      </c>
      <c r="BY42" s="1024" t="s">
        <v>640</v>
      </c>
      <c r="BZ42" s="1024" t="s">
        <v>640</v>
      </c>
      <c r="CA42" s="1024" t="s">
        <v>640</v>
      </c>
      <c r="CB42" s="1024" t="s">
        <v>640</v>
      </c>
      <c r="CC42" s="1024" t="s">
        <v>640</v>
      </c>
      <c r="CD42" s="1024" t="s">
        <v>640</v>
      </c>
      <c r="CE42" s="1024" t="s">
        <v>640</v>
      </c>
      <c r="CF42" s="1024" t="s">
        <v>640</v>
      </c>
      <c r="CG42" s="1045" t="s">
        <v>640</v>
      </c>
      <c r="CH42" s="1020">
        <v>1406</v>
      </c>
      <c r="CI42" s="1021"/>
      <c r="CJ42" s="1021"/>
      <c r="CK42" s="1021"/>
      <c r="CL42" s="1022"/>
      <c r="CM42" s="1020">
        <v>6850</v>
      </c>
      <c r="CN42" s="1021"/>
      <c r="CO42" s="1021"/>
      <c r="CP42" s="1021"/>
      <c r="CQ42" s="1022"/>
      <c r="CR42" s="1020">
        <v>450</v>
      </c>
      <c r="CS42" s="1021">
        <v>450</v>
      </c>
      <c r="CT42" s="1021">
        <v>450</v>
      </c>
      <c r="CU42" s="1021">
        <v>450</v>
      </c>
      <c r="CV42" s="1022">
        <v>450</v>
      </c>
      <c r="CW42" s="1020">
        <v>47</v>
      </c>
      <c r="CX42" s="1021"/>
      <c r="CY42" s="1021"/>
      <c r="CZ42" s="1021"/>
      <c r="DA42" s="1022"/>
      <c r="DB42" s="1020">
        <v>7659</v>
      </c>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19"/>
    </row>
    <row r="43" spans="1:131" ht="26.25" customHeight="1" x14ac:dyDescent="0.2">
      <c r="A43" s="227">
        <v>16</v>
      </c>
      <c r="B43" s="1061"/>
      <c r="C43" s="1062"/>
      <c r="D43" s="1062"/>
      <c r="E43" s="1062"/>
      <c r="F43" s="1062"/>
      <c r="G43" s="1062"/>
      <c r="H43" s="1062"/>
      <c r="I43" s="1062"/>
      <c r="J43" s="1062"/>
      <c r="K43" s="1062"/>
      <c r="L43" s="1062"/>
      <c r="M43" s="1062"/>
      <c r="N43" s="1062"/>
      <c r="O43" s="1062"/>
      <c r="P43" s="1063"/>
      <c r="Q43" s="1069"/>
      <c r="R43" s="1070"/>
      <c r="S43" s="1070"/>
      <c r="T43" s="1070"/>
      <c r="U43" s="1070"/>
      <c r="V43" s="1070"/>
      <c r="W43" s="1070"/>
      <c r="X43" s="1070"/>
      <c r="Y43" s="1070"/>
      <c r="Z43" s="1070"/>
      <c r="AA43" s="1070"/>
      <c r="AB43" s="1070"/>
      <c r="AC43" s="1070"/>
      <c r="AD43" s="1070"/>
      <c r="AE43" s="1071"/>
      <c r="AF43" s="1066"/>
      <c r="AG43" s="1067"/>
      <c r="AH43" s="1067"/>
      <c r="AI43" s="1067"/>
      <c r="AJ43" s="1068"/>
      <c r="AK43" s="1011"/>
      <c r="AL43" s="1002"/>
      <c r="AM43" s="1002"/>
      <c r="AN43" s="1002"/>
      <c r="AO43" s="1002"/>
      <c r="AP43" s="1002"/>
      <c r="AQ43" s="1002"/>
      <c r="AR43" s="1002"/>
      <c r="AS43" s="1002"/>
      <c r="AT43" s="1002"/>
      <c r="AU43" s="1002"/>
      <c r="AV43" s="1002"/>
      <c r="AW43" s="1002"/>
      <c r="AX43" s="1002"/>
      <c r="AY43" s="1002"/>
      <c r="AZ43" s="1072"/>
      <c r="BA43" s="1072"/>
      <c r="BB43" s="1072"/>
      <c r="BC43" s="1072"/>
      <c r="BD43" s="1072"/>
      <c r="BE43" s="1003"/>
      <c r="BF43" s="1003"/>
      <c r="BG43" s="1003"/>
      <c r="BH43" s="1003"/>
      <c r="BI43" s="1004"/>
      <c r="BJ43" s="221"/>
      <c r="BK43" s="221"/>
      <c r="BL43" s="221"/>
      <c r="BM43" s="221"/>
      <c r="BN43" s="221"/>
      <c r="BO43" s="230"/>
      <c r="BP43" s="230"/>
      <c r="BQ43" s="227">
        <v>37</v>
      </c>
      <c r="BR43" s="228"/>
      <c r="BS43" s="1023" t="s">
        <v>641</v>
      </c>
      <c r="BT43" s="1024" t="s">
        <v>641</v>
      </c>
      <c r="BU43" s="1024" t="s">
        <v>641</v>
      </c>
      <c r="BV43" s="1024" t="s">
        <v>641</v>
      </c>
      <c r="BW43" s="1024" t="s">
        <v>641</v>
      </c>
      <c r="BX43" s="1024" t="s">
        <v>641</v>
      </c>
      <c r="BY43" s="1024" t="s">
        <v>641</v>
      </c>
      <c r="BZ43" s="1024" t="s">
        <v>641</v>
      </c>
      <c r="CA43" s="1024" t="s">
        <v>641</v>
      </c>
      <c r="CB43" s="1024" t="s">
        <v>641</v>
      </c>
      <c r="CC43" s="1024" t="s">
        <v>641</v>
      </c>
      <c r="CD43" s="1024" t="s">
        <v>641</v>
      </c>
      <c r="CE43" s="1024" t="s">
        <v>641</v>
      </c>
      <c r="CF43" s="1024" t="s">
        <v>641</v>
      </c>
      <c r="CG43" s="1045" t="s">
        <v>641</v>
      </c>
      <c r="CH43" s="1020">
        <v>189</v>
      </c>
      <c r="CI43" s="1021"/>
      <c r="CJ43" s="1021"/>
      <c r="CK43" s="1021"/>
      <c r="CL43" s="1022"/>
      <c r="CM43" s="1020">
        <v>2963</v>
      </c>
      <c r="CN43" s="1021"/>
      <c r="CO43" s="1021"/>
      <c r="CP43" s="1021"/>
      <c r="CQ43" s="1022"/>
      <c r="CR43" s="1020">
        <v>246</v>
      </c>
      <c r="CS43" s="1021">
        <v>251</v>
      </c>
      <c r="CT43" s="1021">
        <v>251</v>
      </c>
      <c r="CU43" s="1021">
        <v>251</v>
      </c>
      <c r="CV43" s="1022">
        <v>251</v>
      </c>
      <c r="CW43" s="1020" t="s">
        <v>529</v>
      </c>
      <c r="CX43" s="1021"/>
      <c r="CY43" s="1021"/>
      <c r="CZ43" s="1021"/>
      <c r="DA43" s="1022"/>
      <c r="DB43" s="1020" t="s">
        <v>529</v>
      </c>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19"/>
    </row>
    <row r="44" spans="1:131" ht="26.25" customHeight="1" x14ac:dyDescent="0.2">
      <c r="A44" s="227">
        <v>17</v>
      </c>
      <c r="B44" s="1061"/>
      <c r="C44" s="1062"/>
      <c r="D44" s="1062"/>
      <c r="E44" s="1062"/>
      <c r="F44" s="1062"/>
      <c r="G44" s="1062"/>
      <c r="H44" s="1062"/>
      <c r="I44" s="1062"/>
      <c r="J44" s="1062"/>
      <c r="K44" s="1062"/>
      <c r="L44" s="1062"/>
      <c r="M44" s="1062"/>
      <c r="N44" s="1062"/>
      <c r="O44" s="1062"/>
      <c r="P44" s="1063"/>
      <c r="Q44" s="1069"/>
      <c r="R44" s="1070"/>
      <c r="S44" s="1070"/>
      <c r="T44" s="1070"/>
      <c r="U44" s="1070"/>
      <c r="V44" s="1070"/>
      <c r="W44" s="1070"/>
      <c r="X44" s="1070"/>
      <c r="Y44" s="1070"/>
      <c r="Z44" s="1070"/>
      <c r="AA44" s="1070"/>
      <c r="AB44" s="1070"/>
      <c r="AC44" s="1070"/>
      <c r="AD44" s="1070"/>
      <c r="AE44" s="1071"/>
      <c r="AF44" s="1066"/>
      <c r="AG44" s="1067"/>
      <c r="AH44" s="1067"/>
      <c r="AI44" s="1067"/>
      <c r="AJ44" s="1068"/>
      <c r="AK44" s="1011"/>
      <c r="AL44" s="1002"/>
      <c r="AM44" s="1002"/>
      <c r="AN44" s="1002"/>
      <c r="AO44" s="1002"/>
      <c r="AP44" s="1002"/>
      <c r="AQ44" s="1002"/>
      <c r="AR44" s="1002"/>
      <c r="AS44" s="1002"/>
      <c r="AT44" s="1002"/>
      <c r="AU44" s="1002"/>
      <c r="AV44" s="1002"/>
      <c r="AW44" s="1002"/>
      <c r="AX44" s="1002"/>
      <c r="AY44" s="1002"/>
      <c r="AZ44" s="1072"/>
      <c r="BA44" s="1072"/>
      <c r="BB44" s="1072"/>
      <c r="BC44" s="1072"/>
      <c r="BD44" s="1072"/>
      <c r="BE44" s="1003"/>
      <c r="BF44" s="1003"/>
      <c r="BG44" s="1003"/>
      <c r="BH44" s="1003"/>
      <c r="BI44" s="1004"/>
      <c r="BJ44" s="221"/>
      <c r="BK44" s="221"/>
      <c r="BL44" s="221"/>
      <c r="BM44" s="221"/>
      <c r="BN44" s="221"/>
      <c r="BO44" s="230"/>
      <c r="BP44" s="230"/>
      <c r="BQ44" s="227">
        <v>38</v>
      </c>
      <c r="BR44" s="228"/>
      <c r="BS44" s="1023" t="s">
        <v>642</v>
      </c>
      <c r="BT44" s="1024" t="s">
        <v>642</v>
      </c>
      <c r="BU44" s="1024" t="s">
        <v>642</v>
      </c>
      <c r="BV44" s="1024" t="s">
        <v>642</v>
      </c>
      <c r="BW44" s="1024" t="s">
        <v>642</v>
      </c>
      <c r="BX44" s="1024" t="s">
        <v>642</v>
      </c>
      <c r="BY44" s="1024" t="s">
        <v>642</v>
      </c>
      <c r="BZ44" s="1024" t="s">
        <v>642</v>
      </c>
      <c r="CA44" s="1024" t="s">
        <v>642</v>
      </c>
      <c r="CB44" s="1024" t="s">
        <v>642</v>
      </c>
      <c r="CC44" s="1024" t="s">
        <v>642</v>
      </c>
      <c r="CD44" s="1024" t="s">
        <v>642</v>
      </c>
      <c r="CE44" s="1024" t="s">
        <v>642</v>
      </c>
      <c r="CF44" s="1024" t="s">
        <v>642</v>
      </c>
      <c r="CG44" s="1045" t="s">
        <v>642</v>
      </c>
      <c r="CH44" s="1020">
        <v>132</v>
      </c>
      <c r="CI44" s="1021"/>
      <c r="CJ44" s="1021"/>
      <c r="CK44" s="1021"/>
      <c r="CL44" s="1022"/>
      <c r="CM44" s="1020">
        <v>852</v>
      </c>
      <c r="CN44" s="1021"/>
      <c r="CO44" s="1021"/>
      <c r="CP44" s="1021"/>
      <c r="CQ44" s="1022"/>
      <c r="CR44" s="1020">
        <v>211</v>
      </c>
      <c r="CS44" s="1021">
        <v>85</v>
      </c>
      <c r="CT44" s="1021">
        <v>85</v>
      </c>
      <c r="CU44" s="1021">
        <v>85</v>
      </c>
      <c r="CV44" s="1022">
        <v>85</v>
      </c>
      <c r="CW44" s="1020" t="s">
        <v>529</v>
      </c>
      <c r="CX44" s="1021"/>
      <c r="CY44" s="1021"/>
      <c r="CZ44" s="1021"/>
      <c r="DA44" s="1022"/>
      <c r="DB44" s="1020" t="s">
        <v>529</v>
      </c>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19"/>
    </row>
    <row r="45" spans="1:131" ht="26.25" customHeight="1" x14ac:dyDescent="0.2">
      <c r="A45" s="227">
        <v>18</v>
      </c>
      <c r="B45" s="1061"/>
      <c r="C45" s="1062"/>
      <c r="D45" s="1062"/>
      <c r="E45" s="1062"/>
      <c r="F45" s="1062"/>
      <c r="G45" s="1062"/>
      <c r="H45" s="1062"/>
      <c r="I45" s="1062"/>
      <c r="J45" s="1062"/>
      <c r="K45" s="1062"/>
      <c r="L45" s="1062"/>
      <c r="M45" s="1062"/>
      <c r="N45" s="1062"/>
      <c r="O45" s="1062"/>
      <c r="P45" s="1063"/>
      <c r="Q45" s="1069"/>
      <c r="R45" s="1070"/>
      <c r="S45" s="1070"/>
      <c r="T45" s="1070"/>
      <c r="U45" s="1070"/>
      <c r="V45" s="1070"/>
      <c r="W45" s="1070"/>
      <c r="X45" s="1070"/>
      <c r="Y45" s="1070"/>
      <c r="Z45" s="1070"/>
      <c r="AA45" s="1070"/>
      <c r="AB45" s="1070"/>
      <c r="AC45" s="1070"/>
      <c r="AD45" s="1070"/>
      <c r="AE45" s="1071"/>
      <c r="AF45" s="1066"/>
      <c r="AG45" s="1067"/>
      <c r="AH45" s="1067"/>
      <c r="AI45" s="1067"/>
      <c r="AJ45" s="1068"/>
      <c r="AK45" s="1011"/>
      <c r="AL45" s="1002"/>
      <c r="AM45" s="1002"/>
      <c r="AN45" s="1002"/>
      <c r="AO45" s="1002"/>
      <c r="AP45" s="1002"/>
      <c r="AQ45" s="1002"/>
      <c r="AR45" s="1002"/>
      <c r="AS45" s="1002"/>
      <c r="AT45" s="1002"/>
      <c r="AU45" s="1002"/>
      <c r="AV45" s="1002"/>
      <c r="AW45" s="1002"/>
      <c r="AX45" s="1002"/>
      <c r="AY45" s="1002"/>
      <c r="AZ45" s="1072"/>
      <c r="BA45" s="1072"/>
      <c r="BB45" s="1072"/>
      <c r="BC45" s="1072"/>
      <c r="BD45" s="1072"/>
      <c r="BE45" s="1003"/>
      <c r="BF45" s="1003"/>
      <c r="BG45" s="1003"/>
      <c r="BH45" s="1003"/>
      <c r="BI45" s="1004"/>
      <c r="BJ45" s="221"/>
      <c r="BK45" s="221"/>
      <c r="BL45" s="221"/>
      <c r="BM45" s="221"/>
      <c r="BN45" s="221"/>
      <c r="BO45" s="230"/>
      <c r="BP45" s="230"/>
      <c r="BQ45" s="227">
        <v>39</v>
      </c>
      <c r="BR45" s="228"/>
      <c r="BS45" s="1023" t="s">
        <v>643</v>
      </c>
      <c r="BT45" s="1024" t="s">
        <v>643</v>
      </c>
      <c r="BU45" s="1024" t="s">
        <v>643</v>
      </c>
      <c r="BV45" s="1024" t="s">
        <v>643</v>
      </c>
      <c r="BW45" s="1024" t="s">
        <v>643</v>
      </c>
      <c r="BX45" s="1024" t="s">
        <v>643</v>
      </c>
      <c r="BY45" s="1024" t="s">
        <v>643</v>
      </c>
      <c r="BZ45" s="1024" t="s">
        <v>643</v>
      </c>
      <c r="CA45" s="1024" t="s">
        <v>643</v>
      </c>
      <c r="CB45" s="1024" t="s">
        <v>643</v>
      </c>
      <c r="CC45" s="1024" t="s">
        <v>643</v>
      </c>
      <c r="CD45" s="1024" t="s">
        <v>643</v>
      </c>
      <c r="CE45" s="1024" t="s">
        <v>643</v>
      </c>
      <c r="CF45" s="1024" t="s">
        <v>643</v>
      </c>
      <c r="CG45" s="1045" t="s">
        <v>643</v>
      </c>
      <c r="CH45" s="1020">
        <v>-3</v>
      </c>
      <c r="CI45" s="1021"/>
      <c r="CJ45" s="1021"/>
      <c r="CK45" s="1021"/>
      <c r="CL45" s="1022"/>
      <c r="CM45" s="1020">
        <v>1908</v>
      </c>
      <c r="CN45" s="1021"/>
      <c r="CO45" s="1021"/>
      <c r="CP45" s="1021"/>
      <c r="CQ45" s="1022"/>
      <c r="CR45" s="1020">
        <v>100</v>
      </c>
      <c r="CS45" s="1021">
        <v>100</v>
      </c>
      <c r="CT45" s="1021">
        <v>100</v>
      </c>
      <c r="CU45" s="1021">
        <v>100</v>
      </c>
      <c r="CV45" s="1022">
        <v>100</v>
      </c>
      <c r="CW45" s="1020">
        <v>60</v>
      </c>
      <c r="CX45" s="1021"/>
      <c r="CY45" s="1021"/>
      <c r="CZ45" s="1021"/>
      <c r="DA45" s="1022"/>
      <c r="DB45" s="1020" t="s">
        <v>529</v>
      </c>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19"/>
    </row>
    <row r="46" spans="1:131" ht="26.25" customHeight="1" x14ac:dyDescent="0.2">
      <c r="A46" s="227">
        <v>19</v>
      </c>
      <c r="B46" s="1061"/>
      <c r="C46" s="1062"/>
      <c r="D46" s="1062"/>
      <c r="E46" s="1062"/>
      <c r="F46" s="1062"/>
      <c r="G46" s="1062"/>
      <c r="H46" s="1062"/>
      <c r="I46" s="1062"/>
      <c r="J46" s="1062"/>
      <c r="K46" s="1062"/>
      <c r="L46" s="1062"/>
      <c r="M46" s="1062"/>
      <c r="N46" s="1062"/>
      <c r="O46" s="1062"/>
      <c r="P46" s="1063"/>
      <c r="Q46" s="1069"/>
      <c r="R46" s="1070"/>
      <c r="S46" s="1070"/>
      <c r="T46" s="1070"/>
      <c r="U46" s="1070"/>
      <c r="V46" s="1070"/>
      <c r="W46" s="1070"/>
      <c r="X46" s="1070"/>
      <c r="Y46" s="1070"/>
      <c r="Z46" s="1070"/>
      <c r="AA46" s="1070"/>
      <c r="AB46" s="1070"/>
      <c r="AC46" s="1070"/>
      <c r="AD46" s="1070"/>
      <c r="AE46" s="1071"/>
      <c r="AF46" s="1066"/>
      <c r="AG46" s="1067"/>
      <c r="AH46" s="1067"/>
      <c r="AI46" s="1067"/>
      <c r="AJ46" s="1068"/>
      <c r="AK46" s="1011"/>
      <c r="AL46" s="1002"/>
      <c r="AM46" s="1002"/>
      <c r="AN46" s="1002"/>
      <c r="AO46" s="1002"/>
      <c r="AP46" s="1002"/>
      <c r="AQ46" s="1002"/>
      <c r="AR46" s="1002"/>
      <c r="AS46" s="1002"/>
      <c r="AT46" s="1002"/>
      <c r="AU46" s="1002"/>
      <c r="AV46" s="1002"/>
      <c r="AW46" s="1002"/>
      <c r="AX46" s="1002"/>
      <c r="AY46" s="1002"/>
      <c r="AZ46" s="1072"/>
      <c r="BA46" s="1072"/>
      <c r="BB46" s="1072"/>
      <c r="BC46" s="1072"/>
      <c r="BD46" s="1072"/>
      <c r="BE46" s="1003"/>
      <c r="BF46" s="1003"/>
      <c r="BG46" s="1003"/>
      <c r="BH46" s="1003"/>
      <c r="BI46" s="1004"/>
      <c r="BJ46" s="221"/>
      <c r="BK46" s="221"/>
      <c r="BL46" s="221"/>
      <c r="BM46" s="221"/>
      <c r="BN46" s="221"/>
      <c r="BO46" s="230"/>
      <c r="BP46" s="230"/>
      <c r="BQ46" s="227">
        <v>40</v>
      </c>
      <c r="BR46" s="228"/>
      <c r="BS46" s="1023"/>
      <c r="BT46" s="1024"/>
      <c r="BU46" s="1024"/>
      <c r="BV46" s="1024"/>
      <c r="BW46" s="1024"/>
      <c r="BX46" s="1024"/>
      <c r="BY46" s="1024"/>
      <c r="BZ46" s="1024"/>
      <c r="CA46" s="1024"/>
      <c r="CB46" s="1024"/>
      <c r="CC46" s="1024"/>
      <c r="CD46" s="1024"/>
      <c r="CE46" s="1024"/>
      <c r="CF46" s="1024"/>
      <c r="CG46" s="1045"/>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19"/>
    </row>
    <row r="47" spans="1:131" ht="26.25" customHeight="1" x14ac:dyDescent="0.2">
      <c r="A47" s="227">
        <v>20</v>
      </c>
      <c r="B47" s="1061"/>
      <c r="C47" s="1062"/>
      <c r="D47" s="1062"/>
      <c r="E47" s="1062"/>
      <c r="F47" s="1062"/>
      <c r="G47" s="1062"/>
      <c r="H47" s="1062"/>
      <c r="I47" s="1062"/>
      <c r="J47" s="1062"/>
      <c r="K47" s="1062"/>
      <c r="L47" s="1062"/>
      <c r="M47" s="1062"/>
      <c r="N47" s="1062"/>
      <c r="O47" s="1062"/>
      <c r="P47" s="1063"/>
      <c r="Q47" s="1069"/>
      <c r="R47" s="1070"/>
      <c r="S47" s="1070"/>
      <c r="T47" s="1070"/>
      <c r="U47" s="1070"/>
      <c r="V47" s="1070"/>
      <c r="W47" s="1070"/>
      <c r="X47" s="1070"/>
      <c r="Y47" s="1070"/>
      <c r="Z47" s="1070"/>
      <c r="AA47" s="1070"/>
      <c r="AB47" s="1070"/>
      <c r="AC47" s="1070"/>
      <c r="AD47" s="1070"/>
      <c r="AE47" s="1071"/>
      <c r="AF47" s="1066"/>
      <c r="AG47" s="1067"/>
      <c r="AH47" s="1067"/>
      <c r="AI47" s="1067"/>
      <c r="AJ47" s="1068"/>
      <c r="AK47" s="1011"/>
      <c r="AL47" s="1002"/>
      <c r="AM47" s="1002"/>
      <c r="AN47" s="1002"/>
      <c r="AO47" s="1002"/>
      <c r="AP47" s="1002"/>
      <c r="AQ47" s="1002"/>
      <c r="AR47" s="1002"/>
      <c r="AS47" s="1002"/>
      <c r="AT47" s="1002"/>
      <c r="AU47" s="1002"/>
      <c r="AV47" s="1002"/>
      <c r="AW47" s="1002"/>
      <c r="AX47" s="1002"/>
      <c r="AY47" s="1002"/>
      <c r="AZ47" s="1072"/>
      <c r="BA47" s="1072"/>
      <c r="BB47" s="1072"/>
      <c r="BC47" s="1072"/>
      <c r="BD47" s="1072"/>
      <c r="BE47" s="1003"/>
      <c r="BF47" s="1003"/>
      <c r="BG47" s="1003"/>
      <c r="BH47" s="1003"/>
      <c r="BI47" s="1004"/>
      <c r="BJ47" s="221"/>
      <c r="BK47" s="221"/>
      <c r="BL47" s="221"/>
      <c r="BM47" s="221"/>
      <c r="BN47" s="221"/>
      <c r="BO47" s="230"/>
      <c r="BP47" s="230"/>
      <c r="BQ47" s="227">
        <v>41</v>
      </c>
      <c r="BR47" s="228"/>
      <c r="BS47" s="1023"/>
      <c r="BT47" s="1024"/>
      <c r="BU47" s="1024"/>
      <c r="BV47" s="1024"/>
      <c r="BW47" s="1024"/>
      <c r="BX47" s="1024"/>
      <c r="BY47" s="1024"/>
      <c r="BZ47" s="1024"/>
      <c r="CA47" s="1024"/>
      <c r="CB47" s="1024"/>
      <c r="CC47" s="1024"/>
      <c r="CD47" s="1024"/>
      <c r="CE47" s="1024"/>
      <c r="CF47" s="1024"/>
      <c r="CG47" s="1045"/>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19"/>
    </row>
    <row r="48" spans="1:131" ht="26.25" customHeight="1" x14ac:dyDescent="0.2">
      <c r="A48" s="227">
        <v>21</v>
      </c>
      <c r="B48" s="1061"/>
      <c r="C48" s="1062"/>
      <c r="D48" s="1062"/>
      <c r="E48" s="1062"/>
      <c r="F48" s="1062"/>
      <c r="G48" s="1062"/>
      <c r="H48" s="1062"/>
      <c r="I48" s="1062"/>
      <c r="J48" s="1062"/>
      <c r="K48" s="1062"/>
      <c r="L48" s="1062"/>
      <c r="M48" s="1062"/>
      <c r="N48" s="1062"/>
      <c r="O48" s="1062"/>
      <c r="P48" s="1063"/>
      <c r="Q48" s="1069"/>
      <c r="R48" s="1070"/>
      <c r="S48" s="1070"/>
      <c r="T48" s="1070"/>
      <c r="U48" s="1070"/>
      <c r="V48" s="1070"/>
      <c r="W48" s="1070"/>
      <c r="X48" s="1070"/>
      <c r="Y48" s="1070"/>
      <c r="Z48" s="1070"/>
      <c r="AA48" s="1070"/>
      <c r="AB48" s="1070"/>
      <c r="AC48" s="1070"/>
      <c r="AD48" s="1070"/>
      <c r="AE48" s="1071"/>
      <c r="AF48" s="1066"/>
      <c r="AG48" s="1067"/>
      <c r="AH48" s="1067"/>
      <c r="AI48" s="1067"/>
      <c r="AJ48" s="1068"/>
      <c r="AK48" s="1011"/>
      <c r="AL48" s="1002"/>
      <c r="AM48" s="1002"/>
      <c r="AN48" s="1002"/>
      <c r="AO48" s="1002"/>
      <c r="AP48" s="1002"/>
      <c r="AQ48" s="1002"/>
      <c r="AR48" s="1002"/>
      <c r="AS48" s="1002"/>
      <c r="AT48" s="1002"/>
      <c r="AU48" s="1002"/>
      <c r="AV48" s="1002"/>
      <c r="AW48" s="1002"/>
      <c r="AX48" s="1002"/>
      <c r="AY48" s="1002"/>
      <c r="AZ48" s="1072"/>
      <c r="BA48" s="1072"/>
      <c r="BB48" s="1072"/>
      <c r="BC48" s="1072"/>
      <c r="BD48" s="1072"/>
      <c r="BE48" s="1003"/>
      <c r="BF48" s="1003"/>
      <c r="BG48" s="1003"/>
      <c r="BH48" s="1003"/>
      <c r="BI48" s="1004"/>
      <c r="BJ48" s="221"/>
      <c r="BK48" s="221"/>
      <c r="BL48" s="221"/>
      <c r="BM48" s="221"/>
      <c r="BN48" s="221"/>
      <c r="BO48" s="230"/>
      <c r="BP48" s="230"/>
      <c r="BQ48" s="227">
        <v>42</v>
      </c>
      <c r="BR48" s="228"/>
      <c r="BS48" s="1023"/>
      <c r="BT48" s="1024"/>
      <c r="BU48" s="1024"/>
      <c r="BV48" s="1024"/>
      <c r="BW48" s="1024"/>
      <c r="BX48" s="1024"/>
      <c r="BY48" s="1024"/>
      <c r="BZ48" s="1024"/>
      <c r="CA48" s="1024"/>
      <c r="CB48" s="1024"/>
      <c r="CC48" s="1024"/>
      <c r="CD48" s="1024"/>
      <c r="CE48" s="1024"/>
      <c r="CF48" s="1024"/>
      <c r="CG48" s="1045"/>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19"/>
    </row>
    <row r="49" spans="1:131" ht="26.25" customHeight="1" x14ac:dyDescent="0.2">
      <c r="A49" s="227">
        <v>22</v>
      </c>
      <c r="B49" s="1061"/>
      <c r="C49" s="1062"/>
      <c r="D49" s="1062"/>
      <c r="E49" s="1062"/>
      <c r="F49" s="1062"/>
      <c r="G49" s="1062"/>
      <c r="H49" s="1062"/>
      <c r="I49" s="1062"/>
      <c r="J49" s="1062"/>
      <c r="K49" s="1062"/>
      <c r="L49" s="1062"/>
      <c r="M49" s="1062"/>
      <c r="N49" s="1062"/>
      <c r="O49" s="1062"/>
      <c r="P49" s="1063"/>
      <c r="Q49" s="1069"/>
      <c r="R49" s="1070"/>
      <c r="S49" s="1070"/>
      <c r="T49" s="1070"/>
      <c r="U49" s="1070"/>
      <c r="V49" s="1070"/>
      <c r="W49" s="1070"/>
      <c r="X49" s="1070"/>
      <c r="Y49" s="1070"/>
      <c r="Z49" s="1070"/>
      <c r="AA49" s="1070"/>
      <c r="AB49" s="1070"/>
      <c r="AC49" s="1070"/>
      <c r="AD49" s="1070"/>
      <c r="AE49" s="1071"/>
      <c r="AF49" s="1066"/>
      <c r="AG49" s="1067"/>
      <c r="AH49" s="1067"/>
      <c r="AI49" s="1067"/>
      <c r="AJ49" s="1068"/>
      <c r="AK49" s="1011"/>
      <c r="AL49" s="1002"/>
      <c r="AM49" s="1002"/>
      <c r="AN49" s="1002"/>
      <c r="AO49" s="1002"/>
      <c r="AP49" s="1002"/>
      <c r="AQ49" s="1002"/>
      <c r="AR49" s="1002"/>
      <c r="AS49" s="1002"/>
      <c r="AT49" s="1002"/>
      <c r="AU49" s="1002"/>
      <c r="AV49" s="1002"/>
      <c r="AW49" s="1002"/>
      <c r="AX49" s="1002"/>
      <c r="AY49" s="1002"/>
      <c r="AZ49" s="1072"/>
      <c r="BA49" s="1072"/>
      <c r="BB49" s="1072"/>
      <c r="BC49" s="1072"/>
      <c r="BD49" s="1072"/>
      <c r="BE49" s="1003"/>
      <c r="BF49" s="1003"/>
      <c r="BG49" s="1003"/>
      <c r="BH49" s="1003"/>
      <c r="BI49" s="1004"/>
      <c r="BJ49" s="221"/>
      <c r="BK49" s="221"/>
      <c r="BL49" s="221"/>
      <c r="BM49" s="221"/>
      <c r="BN49" s="221"/>
      <c r="BO49" s="230"/>
      <c r="BP49" s="230"/>
      <c r="BQ49" s="227">
        <v>43</v>
      </c>
      <c r="BR49" s="228"/>
      <c r="BS49" s="1023"/>
      <c r="BT49" s="1024"/>
      <c r="BU49" s="1024"/>
      <c r="BV49" s="1024"/>
      <c r="BW49" s="1024"/>
      <c r="BX49" s="1024"/>
      <c r="BY49" s="1024"/>
      <c r="BZ49" s="1024"/>
      <c r="CA49" s="1024"/>
      <c r="CB49" s="1024"/>
      <c r="CC49" s="1024"/>
      <c r="CD49" s="1024"/>
      <c r="CE49" s="1024"/>
      <c r="CF49" s="1024"/>
      <c r="CG49" s="1045"/>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19"/>
    </row>
    <row r="50" spans="1:131" ht="26.25" customHeight="1" x14ac:dyDescent="0.2">
      <c r="A50" s="227">
        <v>23</v>
      </c>
      <c r="B50" s="1061"/>
      <c r="C50" s="1062"/>
      <c r="D50" s="1062"/>
      <c r="E50" s="1062"/>
      <c r="F50" s="1062"/>
      <c r="G50" s="1062"/>
      <c r="H50" s="1062"/>
      <c r="I50" s="1062"/>
      <c r="J50" s="1062"/>
      <c r="K50" s="1062"/>
      <c r="L50" s="1062"/>
      <c r="M50" s="1062"/>
      <c r="N50" s="1062"/>
      <c r="O50" s="1062"/>
      <c r="P50" s="1063"/>
      <c r="Q50" s="1064"/>
      <c r="R50" s="1056"/>
      <c r="S50" s="1056"/>
      <c r="T50" s="1056"/>
      <c r="U50" s="1056"/>
      <c r="V50" s="1056"/>
      <c r="W50" s="1056"/>
      <c r="X50" s="1056"/>
      <c r="Y50" s="1056"/>
      <c r="Z50" s="1056"/>
      <c r="AA50" s="1056"/>
      <c r="AB50" s="1056"/>
      <c r="AC50" s="1056"/>
      <c r="AD50" s="1056"/>
      <c r="AE50" s="1065"/>
      <c r="AF50" s="1066"/>
      <c r="AG50" s="1067"/>
      <c r="AH50" s="1067"/>
      <c r="AI50" s="1067"/>
      <c r="AJ50" s="1068"/>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03"/>
      <c r="BF50" s="1003"/>
      <c r="BG50" s="1003"/>
      <c r="BH50" s="1003"/>
      <c r="BI50" s="1004"/>
      <c r="BJ50" s="221"/>
      <c r="BK50" s="221"/>
      <c r="BL50" s="221"/>
      <c r="BM50" s="221"/>
      <c r="BN50" s="221"/>
      <c r="BO50" s="230"/>
      <c r="BP50" s="230"/>
      <c r="BQ50" s="227">
        <v>44</v>
      </c>
      <c r="BR50" s="228"/>
      <c r="BS50" s="1023"/>
      <c r="BT50" s="1024"/>
      <c r="BU50" s="1024"/>
      <c r="BV50" s="1024"/>
      <c r="BW50" s="1024"/>
      <c r="BX50" s="1024"/>
      <c r="BY50" s="1024"/>
      <c r="BZ50" s="1024"/>
      <c r="CA50" s="1024"/>
      <c r="CB50" s="1024"/>
      <c r="CC50" s="1024"/>
      <c r="CD50" s="1024"/>
      <c r="CE50" s="1024"/>
      <c r="CF50" s="1024"/>
      <c r="CG50" s="1045"/>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19"/>
    </row>
    <row r="51" spans="1:131" ht="26.25" customHeight="1" x14ac:dyDescent="0.2">
      <c r="A51" s="227">
        <v>24</v>
      </c>
      <c r="B51" s="1061"/>
      <c r="C51" s="1062"/>
      <c r="D51" s="1062"/>
      <c r="E51" s="1062"/>
      <c r="F51" s="1062"/>
      <c r="G51" s="1062"/>
      <c r="H51" s="1062"/>
      <c r="I51" s="1062"/>
      <c r="J51" s="1062"/>
      <c r="K51" s="1062"/>
      <c r="L51" s="1062"/>
      <c r="M51" s="1062"/>
      <c r="N51" s="1062"/>
      <c r="O51" s="1062"/>
      <c r="P51" s="1063"/>
      <c r="Q51" s="1064"/>
      <c r="R51" s="1056"/>
      <c r="S51" s="1056"/>
      <c r="T51" s="1056"/>
      <c r="U51" s="1056"/>
      <c r="V51" s="1056"/>
      <c r="W51" s="1056"/>
      <c r="X51" s="1056"/>
      <c r="Y51" s="1056"/>
      <c r="Z51" s="1056"/>
      <c r="AA51" s="1056"/>
      <c r="AB51" s="1056"/>
      <c r="AC51" s="1056"/>
      <c r="AD51" s="1056"/>
      <c r="AE51" s="1065"/>
      <c r="AF51" s="1066"/>
      <c r="AG51" s="1067"/>
      <c r="AH51" s="1067"/>
      <c r="AI51" s="1067"/>
      <c r="AJ51" s="1068"/>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03"/>
      <c r="BF51" s="1003"/>
      <c r="BG51" s="1003"/>
      <c r="BH51" s="1003"/>
      <c r="BI51" s="1004"/>
      <c r="BJ51" s="221"/>
      <c r="BK51" s="221"/>
      <c r="BL51" s="221"/>
      <c r="BM51" s="221"/>
      <c r="BN51" s="221"/>
      <c r="BO51" s="230"/>
      <c r="BP51" s="230"/>
      <c r="BQ51" s="227">
        <v>45</v>
      </c>
      <c r="BR51" s="228"/>
      <c r="BS51" s="1023"/>
      <c r="BT51" s="1024"/>
      <c r="BU51" s="1024"/>
      <c r="BV51" s="1024"/>
      <c r="BW51" s="1024"/>
      <c r="BX51" s="1024"/>
      <c r="BY51" s="1024"/>
      <c r="BZ51" s="1024"/>
      <c r="CA51" s="1024"/>
      <c r="CB51" s="1024"/>
      <c r="CC51" s="1024"/>
      <c r="CD51" s="1024"/>
      <c r="CE51" s="1024"/>
      <c r="CF51" s="1024"/>
      <c r="CG51" s="1045"/>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19"/>
    </row>
    <row r="52" spans="1:131" ht="26.25" customHeight="1" x14ac:dyDescent="0.2">
      <c r="A52" s="227">
        <v>25</v>
      </c>
      <c r="B52" s="1061"/>
      <c r="C52" s="1062"/>
      <c r="D52" s="1062"/>
      <c r="E52" s="1062"/>
      <c r="F52" s="1062"/>
      <c r="G52" s="1062"/>
      <c r="H52" s="1062"/>
      <c r="I52" s="1062"/>
      <c r="J52" s="1062"/>
      <c r="K52" s="1062"/>
      <c r="L52" s="1062"/>
      <c r="M52" s="1062"/>
      <c r="N52" s="1062"/>
      <c r="O52" s="1062"/>
      <c r="P52" s="1063"/>
      <c r="Q52" s="1064"/>
      <c r="R52" s="1056"/>
      <c r="S52" s="1056"/>
      <c r="T52" s="1056"/>
      <c r="U52" s="1056"/>
      <c r="V52" s="1056"/>
      <c r="W52" s="1056"/>
      <c r="X52" s="1056"/>
      <c r="Y52" s="1056"/>
      <c r="Z52" s="1056"/>
      <c r="AA52" s="1056"/>
      <c r="AB52" s="1056"/>
      <c r="AC52" s="1056"/>
      <c r="AD52" s="1056"/>
      <c r="AE52" s="1065"/>
      <c r="AF52" s="1066"/>
      <c r="AG52" s="1067"/>
      <c r="AH52" s="1067"/>
      <c r="AI52" s="1067"/>
      <c r="AJ52" s="1068"/>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03"/>
      <c r="BF52" s="1003"/>
      <c r="BG52" s="1003"/>
      <c r="BH52" s="1003"/>
      <c r="BI52" s="1004"/>
      <c r="BJ52" s="221"/>
      <c r="BK52" s="221"/>
      <c r="BL52" s="221"/>
      <c r="BM52" s="221"/>
      <c r="BN52" s="221"/>
      <c r="BO52" s="230"/>
      <c r="BP52" s="230"/>
      <c r="BQ52" s="227">
        <v>46</v>
      </c>
      <c r="BR52" s="228"/>
      <c r="BS52" s="1023"/>
      <c r="BT52" s="1024"/>
      <c r="BU52" s="1024"/>
      <c r="BV52" s="1024"/>
      <c r="BW52" s="1024"/>
      <c r="BX52" s="1024"/>
      <c r="BY52" s="1024"/>
      <c r="BZ52" s="1024"/>
      <c r="CA52" s="1024"/>
      <c r="CB52" s="1024"/>
      <c r="CC52" s="1024"/>
      <c r="CD52" s="1024"/>
      <c r="CE52" s="1024"/>
      <c r="CF52" s="1024"/>
      <c r="CG52" s="1045"/>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19"/>
    </row>
    <row r="53" spans="1:131" ht="26.25" customHeight="1" x14ac:dyDescent="0.2">
      <c r="A53" s="227">
        <v>26</v>
      </c>
      <c r="B53" s="1061"/>
      <c r="C53" s="1062"/>
      <c r="D53" s="1062"/>
      <c r="E53" s="1062"/>
      <c r="F53" s="1062"/>
      <c r="G53" s="1062"/>
      <c r="H53" s="1062"/>
      <c r="I53" s="1062"/>
      <c r="J53" s="1062"/>
      <c r="K53" s="1062"/>
      <c r="L53" s="1062"/>
      <c r="M53" s="1062"/>
      <c r="N53" s="1062"/>
      <c r="O53" s="1062"/>
      <c r="P53" s="1063"/>
      <c r="Q53" s="1064"/>
      <c r="R53" s="1056"/>
      <c r="S53" s="1056"/>
      <c r="T53" s="1056"/>
      <c r="U53" s="1056"/>
      <c r="V53" s="1056"/>
      <c r="W53" s="1056"/>
      <c r="X53" s="1056"/>
      <c r="Y53" s="1056"/>
      <c r="Z53" s="1056"/>
      <c r="AA53" s="1056"/>
      <c r="AB53" s="1056"/>
      <c r="AC53" s="1056"/>
      <c r="AD53" s="1056"/>
      <c r="AE53" s="1065"/>
      <c r="AF53" s="1066"/>
      <c r="AG53" s="1067"/>
      <c r="AH53" s="1067"/>
      <c r="AI53" s="1067"/>
      <c r="AJ53" s="1068"/>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03"/>
      <c r="BF53" s="1003"/>
      <c r="BG53" s="1003"/>
      <c r="BH53" s="1003"/>
      <c r="BI53" s="1004"/>
      <c r="BJ53" s="221"/>
      <c r="BK53" s="221"/>
      <c r="BL53" s="221"/>
      <c r="BM53" s="221"/>
      <c r="BN53" s="221"/>
      <c r="BO53" s="230"/>
      <c r="BP53" s="230"/>
      <c r="BQ53" s="227">
        <v>47</v>
      </c>
      <c r="BR53" s="228"/>
      <c r="BS53" s="1023"/>
      <c r="BT53" s="1024"/>
      <c r="BU53" s="1024"/>
      <c r="BV53" s="1024"/>
      <c r="BW53" s="1024"/>
      <c r="BX53" s="1024"/>
      <c r="BY53" s="1024"/>
      <c r="BZ53" s="1024"/>
      <c r="CA53" s="1024"/>
      <c r="CB53" s="1024"/>
      <c r="CC53" s="1024"/>
      <c r="CD53" s="1024"/>
      <c r="CE53" s="1024"/>
      <c r="CF53" s="1024"/>
      <c r="CG53" s="1045"/>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19"/>
    </row>
    <row r="54" spans="1:131" ht="26.25" customHeight="1" x14ac:dyDescent="0.2">
      <c r="A54" s="227">
        <v>27</v>
      </c>
      <c r="B54" s="1061"/>
      <c r="C54" s="1062"/>
      <c r="D54" s="1062"/>
      <c r="E54" s="1062"/>
      <c r="F54" s="1062"/>
      <c r="G54" s="1062"/>
      <c r="H54" s="1062"/>
      <c r="I54" s="1062"/>
      <c r="J54" s="1062"/>
      <c r="K54" s="1062"/>
      <c r="L54" s="1062"/>
      <c r="M54" s="1062"/>
      <c r="N54" s="1062"/>
      <c r="O54" s="1062"/>
      <c r="P54" s="1063"/>
      <c r="Q54" s="1064"/>
      <c r="R54" s="1056"/>
      <c r="S54" s="1056"/>
      <c r="T54" s="1056"/>
      <c r="U54" s="1056"/>
      <c r="V54" s="1056"/>
      <c r="W54" s="1056"/>
      <c r="X54" s="1056"/>
      <c r="Y54" s="1056"/>
      <c r="Z54" s="1056"/>
      <c r="AA54" s="1056"/>
      <c r="AB54" s="1056"/>
      <c r="AC54" s="1056"/>
      <c r="AD54" s="1056"/>
      <c r="AE54" s="1065"/>
      <c r="AF54" s="1066"/>
      <c r="AG54" s="1067"/>
      <c r="AH54" s="1067"/>
      <c r="AI54" s="1067"/>
      <c r="AJ54" s="1068"/>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03"/>
      <c r="BF54" s="1003"/>
      <c r="BG54" s="1003"/>
      <c r="BH54" s="1003"/>
      <c r="BI54" s="1004"/>
      <c r="BJ54" s="221"/>
      <c r="BK54" s="221"/>
      <c r="BL54" s="221"/>
      <c r="BM54" s="221"/>
      <c r="BN54" s="221"/>
      <c r="BO54" s="230"/>
      <c r="BP54" s="230"/>
      <c r="BQ54" s="227">
        <v>48</v>
      </c>
      <c r="BR54" s="228"/>
      <c r="BS54" s="1023"/>
      <c r="BT54" s="1024"/>
      <c r="BU54" s="1024"/>
      <c r="BV54" s="1024"/>
      <c r="BW54" s="1024"/>
      <c r="BX54" s="1024"/>
      <c r="BY54" s="1024"/>
      <c r="BZ54" s="1024"/>
      <c r="CA54" s="1024"/>
      <c r="CB54" s="1024"/>
      <c r="CC54" s="1024"/>
      <c r="CD54" s="1024"/>
      <c r="CE54" s="1024"/>
      <c r="CF54" s="1024"/>
      <c r="CG54" s="1045"/>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19"/>
    </row>
    <row r="55" spans="1:131" ht="26.25" customHeight="1" x14ac:dyDescent="0.2">
      <c r="A55" s="227">
        <v>28</v>
      </c>
      <c r="B55" s="1061"/>
      <c r="C55" s="1062"/>
      <c r="D55" s="1062"/>
      <c r="E55" s="1062"/>
      <c r="F55" s="1062"/>
      <c r="G55" s="1062"/>
      <c r="H55" s="1062"/>
      <c r="I55" s="1062"/>
      <c r="J55" s="1062"/>
      <c r="K55" s="1062"/>
      <c r="L55" s="1062"/>
      <c r="M55" s="1062"/>
      <c r="N55" s="1062"/>
      <c r="O55" s="1062"/>
      <c r="P55" s="1063"/>
      <c r="Q55" s="1064"/>
      <c r="R55" s="1056"/>
      <c r="S55" s="1056"/>
      <c r="T55" s="1056"/>
      <c r="U55" s="1056"/>
      <c r="V55" s="1056"/>
      <c r="W55" s="1056"/>
      <c r="X55" s="1056"/>
      <c r="Y55" s="1056"/>
      <c r="Z55" s="1056"/>
      <c r="AA55" s="1056"/>
      <c r="AB55" s="1056"/>
      <c r="AC55" s="1056"/>
      <c r="AD55" s="1056"/>
      <c r="AE55" s="1065"/>
      <c r="AF55" s="1066"/>
      <c r="AG55" s="1067"/>
      <c r="AH55" s="1067"/>
      <c r="AI55" s="1067"/>
      <c r="AJ55" s="1068"/>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03"/>
      <c r="BF55" s="1003"/>
      <c r="BG55" s="1003"/>
      <c r="BH55" s="1003"/>
      <c r="BI55" s="1004"/>
      <c r="BJ55" s="221"/>
      <c r="BK55" s="221"/>
      <c r="BL55" s="221"/>
      <c r="BM55" s="221"/>
      <c r="BN55" s="221"/>
      <c r="BO55" s="230"/>
      <c r="BP55" s="230"/>
      <c r="BQ55" s="227">
        <v>49</v>
      </c>
      <c r="BR55" s="228"/>
      <c r="BS55" s="1023"/>
      <c r="BT55" s="1024"/>
      <c r="BU55" s="1024"/>
      <c r="BV55" s="1024"/>
      <c r="BW55" s="1024"/>
      <c r="BX55" s="1024"/>
      <c r="BY55" s="1024"/>
      <c r="BZ55" s="1024"/>
      <c r="CA55" s="1024"/>
      <c r="CB55" s="1024"/>
      <c r="CC55" s="1024"/>
      <c r="CD55" s="1024"/>
      <c r="CE55" s="1024"/>
      <c r="CF55" s="1024"/>
      <c r="CG55" s="1045"/>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19"/>
    </row>
    <row r="56" spans="1:131" ht="26.25" customHeight="1" x14ac:dyDescent="0.2">
      <c r="A56" s="227">
        <v>29</v>
      </c>
      <c r="B56" s="1061"/>
      <c r="C56" s="1062"/>
      <c r="D56" s="1062"/>
      <c r="E56" s="1062"/>
      <c r="F56" s="1062"/>
      <c r="G56" s="1062"/>
      <c r="H56" s="1062"/>
      <c r="I56" s="1062"/>
      <c r="J56" s="1062"/>
      <c r="K56" s="1062"/>
      <c r="L56" s="1062"/>
      <c r="M56" s="1062"/>
      <c r="N56" s="1062"/>
      <c r="O56" s="1062"/>
      <c r="P56" s="1063"/>
      <c r="Q56" s="1064"/>
      <c r="R56" s="1056"/>
      <c r="S56" s="1056"/>
      <c r="T56" s="1056"/>
      <c r="U56" s="1056"/>
      <c r="V56" s="1056"/>
      <c r="W56" s="1056"/>
      <c r="X56" s="1056"/>
      <c r="Y56" s="1056"/>
      <c r="Z56" s="1056"/>
      <c r="AA56" s="1056"/>
      <c r="AB56" s="1056"/>
      <c r="AC56" s="1056"/>
      <c r="AD56" s="1056"/>
      <c r="AE56" s="1065"/>
      <c r="AF56" s="1066"/>
      <c r="AG56" s="1067"/>
      <c r="AH56" s="1067"/>
      <c r="AI56" s="1067"/>
      <c r="AJ56" s="1068"/>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03"/>
      <c r="BF56" s="1003"/>
      <c r="BG56" s="1003"/>
      <c r="BH56" s="1003"/>
      <c r="BI56" s="1004"/>
      <c r="BJ56" s="221"/>
      <c r="BK56" s="221"/>
      <c r="BL56" s="221"/>
      <c r="BM56" s="221"/>
      <c r="BN56" s="221"/>
      <c r="BO56" s="230"/>
      <c r="BP56" s="230"/>
      <c r="BQ56" s="227">
        <v>50</v>
      </c>
      <c r="BR56" s="228"/>
      <c r="BS56" s="1023"/>
      <c r="BT56" s="1024"/>
      <c r="BU56" s="1024"/>
      <c r="BV56" s="1024"/>
      <c r="BW56" s="1024"/>
      <c r="BX56" s="1024"/>
      <c r="BY56" s="1024"/>
      <c r="BZ56" s="1024"/>
      <c r="CA56" s="1024"/>
      <c r="CB56" s="1024"/>
      <c r="CC56" s="1024"/>
      <c r="CD56" s="1024"/>
      <c r="CE56" s="1024"/>
      <c r="CF56" s="1024"/>
      <c r="CG56" s="1045"/>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19"/>
    </row>
    <row r="57" spans="1:131" ht="26.25" customHeight="1" x14ac:dyDescent="0.2">
      <c r="A57" s="227">
        <v>30</v>
      </c>
      <c r="B57" s="1061"/>
      <c r="C57" s="1062"/>
      <c r="D57" s="1062"/>
      <c r="E57" s="1062"/>
      <c r="F57" s="1062"/>
      <c r="G57" s="1062"/>
      <c r="H57" s="1062"/>
      <c r="I57" s="1062"/>
      <c r="J57" s="1062"/>
      <c r="K57" s="1062"/>
      <c r="L57" s="1062"/>
      <c r="M57" s="1062"/>
      <c r="N57" s="1062"/>
      <c r="O57" s="1062"/>
      <c r="P57" s="1063"/>
      <c r="Q57" s="1064"/>
      <c r="R57" s="1056"/>
      <c r="S57" s="1056"/>
      <c r="T57" s="1056"/>
      <c r="U57" s="1056"/>
      <c r="V57" s="1056"/>
      <c r="W57" s="1056"/>
      <c r="X57" s="1056"/>
      <c r="Y57" s="1056"/>
      <c r="Z57" s="1056"/>
      <c r="AA57" s="1056"/>
      <c r="AB57" s="1056"/>
      <c r="AC57" s="1056"/>
      <c r="AD57" s="1056"/>
      <c r="AE57" s="1065"/>
      <c r="AF57" s="1066"/>
      <c r="AG57" s="1067"/>
      <c r="AH57" s="1067"/>
      <c r="AI57" s="1067"/>
      <c r="AJ57" s="1068"/>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03"/>
      <c r="BF57" s="1003"/>
      <c r="BG57" s="1003"/>
      <c r="BH57" s="1003"/>
      <c r="BI57" s="1004"/>
      <c r="BJ57" s="221"/>
      <c r="BK57" s="221"/>
      <c r="BL57" s="221"/>
      <c r="BM57" s="221"/>
      <c r="BN57" s="221"/>
      <c r="BO57" s="230"/>
      <c r="BP57" s="230"/>
      <c r="BQ57" s="227">
        <v>51</v>
      </c>
      <c r="BR57" s="228"/>
      <c r="BS57" s="1023"/>
      <c r="BT57" s="1024"/>
      <c r="BU57" s="1024"/>
      <c r="BV57" s="1024"/>
      <c r="BW57" s="1024"/>
      <c r="BX57" s="1024"/>
      <c r="BY57" s="1024"/>
      <c r="BZ57" s="1024"/>
      <c r="CA57" s="1024"/>
      <c r="CB57" s="1024"/>
      <c r="CC57" s="1024"/>
      <c r="CD57" s="1024"/>
      <c r="CE57" s="1024"/>
      <c r="CF57" s="1024"/>
      <c r="CG57" s="1045"/>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19"/>
    </row>
    <row r="58" spans="1:131" ht="26.25" customHeight="1" x14ac:dyDescent="0.2">
      <c r="A58" s="227">
        <v>31</v>
      </c>
      <c r="B58" s="1061"/>
      <c r="C58" s="1062"/>
      <c r="D58" s="1062"/>
      <c r="E58" s="1062"/>
      <c r="F58" s="1062"/>
      <c r="G58" s="1062"/>
      <c r="H58" s="1062"/>
      <c r="I58" s="1062"/>
      <c r="J58" s="1062"/>
      <c r="K58" s="1062"/>
      <c r="L58" s="1062"/>
      <c r="M58" s="1062"/>
      <c r="N58" s="1062"/>
      <c r="O58" s="1062"/>
      <c r="P58" s="1063"/>
      <c r="Q58" s="1064"/>
      <c r="R58" s="1056"/>
      <c r="S58" s="1056"/>
      <c r="T58" s="1056"/>
      <c r="U58" s="1056"/>
      <c r="V58" s="1056"/>
      <c r="W58" s="1056"/>
      <c r="X58" s="1056"/>
      <c r="Y58" s="1056"/>
      <c r="Z58" s="1056"/>
      <c r="AA58" s="1056"/>
      <c r="AB58" s="1056"/>
      <c r="AC58" s="1056"/>
      <c r="AD58" s="1056"/>
      <c r="AE58" s="1065"/>
      <c r="AF58" s="1066"/>
      <c r="AG58" s="1067"/>
      <c r="AH58" s="1067"/>
      <c r="AI58" s="1067"/>
      <c r="AJ58" s="1068"/>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03"/>
      <c r="BF58" s="1003"/>
      <c r="BG58" s="1003"/>
      <c r="BH58" s="1003"/>
      <c r="BI58" s="1004"/>
      <c r="BJ58" s="221"/>
      <c r="BK58" s="221"/>
      <c r="BL58" s="221"/>
      <c r="BM58" s="221"/>
      <c r="BN58" s="221"/>
      <c r="BO58" s="230"/>
      <c r="BP58" s="230"/>
      <c r="BQ58" s="227">
        <v>52</v>
      </c>
      <c r="BR58" s="228"/>
      <c r="BS58" s="1023"/>
      <c r="BT58" s="1024"/>
      <c r="BU58" s="1024"/>
      <c r="BV58" s="1024"/>
      <c r="BW58" s="1024"/>
      <c r="BX58" s="1024"/>
      <c r="BY58" s="1024"/>
      <c r="BZ58" s="1024"/>
      <c r="CA58" s="1024"/>
      <c r="CB58" s="1024"/>
      <c r="CC58" s="1024"/>
      <c r="CD58" s="1024"/>
      <c r="CE58" s="1024"/>
      <c r="CF58" s="1024"/>
      <c r="CG58" s="1045"/>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19"/>
    </row>
    <row r="59" spans="1:131" ht="26.25" customHeight="1" x14ac:dyDescent="0.2">
      <c r="A59" s="227">
        <v>32</v>
      </c>
      <c r="B59" s="1061"/>
      <c r="C59" s="1062"/>
      <c r="D59" s="1062"/>
      <c r="E59" s="1062"/>
      <c r="F59" s="1062"/>
      <c r="G59" s="1062"/>
      <c r="H59" s="1062"/>
      <c r="I59" s="1062"/>
      <c r="J59" s="1062"/>
      <c r="K59" s="1062"/>
      <c r="L59" s="1062"/>
      <c r="M59" s="1062"/>
      <c r="N59" s="1062"/>
      <c r="O59" s="1062"/>
      <c r="P59" s="1063"/>
      <c r="Q59" s="1064"/>
      <c r="R59" s="1056"/>
      <c r="S59" s="1056"/>
      <c r="T59" s="1056"/>
      <c r="U59" s="1056"/>
      <c r="V59" s="1056"/>
      <c r="W59" s="1056"/>
      <c r="X59" s="1056"/>
      <c r="Y59" s="1056"/>
      <c r="Z59" s="1056"/>
      <c r="AA59" s="1056"/>
      <c r="AB59" s="1056"/>
      <c r="AC59" s="1056"/>
      <c r="AD59" s="1056"/>
      <c r="AE59" s="1065"/>
      <c r="AF59" s="1066"/>
      <c r="AG59" s="1067"/>
      <c r="AH59" s="1067"/>
      <c r="AI59" s="1067"/>
      <c r="AJ59" s="1068"/>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03"/>
      <c r="BF59" s="1003"/>
      <c r="BG59" s="1003"/>
      <c r="BH59" s="1003"/>
      <c r="BI59" s="1004"/>
      <c r="BJ59" s="221"/>
      <c r="BK59" s="221"/>
      <c r="BL59" s="221"/>
      <c r="BM59" s="221"/>
      <c r="BN59" s="221"/>
      <c r="BO59" s="230"/>
      <c r="BP59" s="230"/>
      <c r="BQ59" s="227">
        <v>53</v>
      </c>
      <c r="BR59" s="228"/>
      <c r="BS59" s="1023"/>
      <c r="BT59" s="1024"/>
      <c r="BU59" s="1024"/>
      <c r="BV59" s="1024"/>
      <c r="BW59" s="1024"/>
      <c r="BX59" s="1024"/>
      <c r="BY59" s="1024"/>
      <c r="BZ59" s="1024"/>
      <c r="CA59" s="1024"/>
      <c r="CB59" s="1024"/>
      <c r="CC59" s="1024"/>
      <c r="CD59" s="1024"/>
      <c r="CE59" s="1024"/>
      <c r="CF59" s="1024"/>
      <c r="CG59" s="1045"/>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19"/>
    </row>
    <row r="60" spans="1:131" ht="26.25" customHeight="1" x14ac:dyDescent="0.2">
      <c r="A60" s="227">
        <v>33</v>
      </c>
      <c r="B60" s="1061"/>
      <c r="C60" s="1062"/>
      <c r="D60" s="1062"/>
      <c r="E60" s="1062"/>
      <c r="F60" s="1062"/>
      <c r="G60" s="1062"/>
      <c r="H60" s="1062"/>
      <c r="I60" s="1062"/>
      <c r="J60" s="1062"/>
      <c r="K60" s="1062"/>
      <c r="L60" s="1062"/>
      <c r="M60" s="1062"/>
      <c r="N60" s="1062"/>
      <c r="O60" s="1062"/>
      <c r="P60" s="1063"/>
      <c r="Q60" s="1064"/>
      <c r="R60" s="1056"/>
      <c r="S60" s="1056"/>
      <c r="T60" s="1056"/>
      <c r="U60" s="1056"/>
      <c r="V60" s="1056"/>
      <c r="W60" s="1056"/>
      <c r="X60" s="1056"/>
      <c r="Y60" s="1056"/>
      <c r="Z60" s="1056"/>
      <c r="AA60" s="1056"/>
      <c r="AB60" s="1056"/>
      <c r="AC60" s="1056"/>
      <c r="AD60" s="1056"/>
      <c r="AE60" s="1065"/>
      <c r="AF60" s="1066"/>
      <c r="AG60" s="1067"/>
      <c r="AH60" s="1067"/>
      <c r="AI60" s="1067"/>
      <c r="AJ60" s="1068"/>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03"/>
      <c r="BF60" s="1003"/>
      <c r="BG60" s="1003"/>
      <c r="BH60" s="1003"/>
      <c r="BI60" s="1004"/>
      <c r="BJ60" s="221"/>
      <c r="BK60" s="221"/>
      <c r="BL60" s="221"/>
      <c r="BM60" s="221"/>
      <c r="BN60" s="221"/>
      <c r="BO60" s="230"/>
      <c r="BP60" s="230"/>
      <c r="BQ60" s="227">
        <v>54</v>
      </c>
      <c r="BR60" s="228"/>
      <c r="BS60" s="1023"/>
      <c r="BT60" s="1024"/>
      <c r="BU60" s="1024"/>
      <c r="BV60" s="1024"/>
      <c r="BW60" s="1024"/>
      <c r="BX60" s="1024"/>
      <c r="BY60" s="1024"/>
      <c r="BZ60" s="1024"/>
      <c r="CA60" s="1024"/>
      <c r="CB60" s="1024"/>
      <c r="CC60" s="1024"/>
      <c r="CD60" s="1024"/>
      <c r="CE60" s="1024"/>
      <c r="CF60" s="1024"/>
      <c r="CG60" s="1045"/>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19"/>
    </row>
    <row r="61" spans="1:131" ht="26.25" customHeight="1" thickBot="1" x14ac:dyDescent="0.25">
      <c r="A61" s="227">
        <v>34</v>
      </c>
      <c r="B61" s="1061"/>
      <c r="C61" s="1062"/>
      <c r="D61" s="1062"/>
      <c r="E61" s="1062"/>
      <c r="F61" s="1062"/>
      <c r="G61" s="1062"/>
      <c r="H61" s="1062"/>
      <c r="I61" s="1062"/>
      <c r="J61" s="1062"/>
      <c r="K61" s="1062"/>
      <c r="L61" s="1062"/>
      <c r="M61" s="1062"/>
      <c r="N61" s="1062"/>
      <c r="O61" s="1062"/>
      <c r="P61" s="1063"/>
      <c r="Q61" s="1064"/>
      <c r="R61" s="1056"/>
      <c r="S61" s="1056"/>
      <c r="T61" s="1056"/>
      <c r="U61" s="1056"/>
      <c r="V61" s="1056"/>
      <c r="W61" s="1056"/>
      <c r="X61" s="1056"/>
      <c r="Y61" s="1056"/>
      <c r="Z61" s="1056"/>
      <c r="AA61" s="1056"/>
      <c r="AB61" s="1056"/>
      <c r="AC61" s="1056"/>
      <c r="AD61" s="1056"/>
      <c r="AE61" s="1065"/>
      <c r="AF61" s="1066"/>
      <c r="AG61" s="1067"/>
      <c r="AH61" s="1067"/>
      <c r="AI61" s="1067"/>
      <c r="AJ61" s="1068"/>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03"/>
      <c r="BF61" s="1003"/>
      <c r="BG61" s="1003"/>
      <c r="BH61" s="1003"/>
      <c r="BI61" s="1004"/>
      <c r="BJ61" s="221"/>
      <c r="BK61" s="221"/>
      <c r="BL61" s="221"/>
      <c r="BM61" s="221"/>
      <c r="BN61" s="221"/>
      <c r="BO61" s="230"/>
      <c r="BP61" s="230"/>
      <c r="BQ61" s="227">
        <v>55</v>
      </c>
      <c r="BR61" s="228"/>
      <c r="BS61" s="1023"/>
      <c r="BT61" s="1024"/>
      <c r="BU61" s="1024"/>
      <c r="BV61" s="1024"/>
      <c r="BW61" s="1024"/>
      <c r="BX61" s="1024"/>
      <c r="BY61" s="1024"/>
      <c r="BZ61" s="1024"/>
      <c r="CA61" s="1024"/>
      <c r="CB61" s="1024"/>
      <c r="CC61" s="1024"/>
      <c r="CD61" s="1024"/>
      <c r="CE61" s="1024"/>
      <c r="CF61" s="1024"/>
      <c r="CG61" s="1045"/>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19"/>
    </row>
    <row r="62" spans="1:131" ht="26.25" customHeight="1" x14ac:dyDescent="0.2">
      <c r="A62" s="227">
        <v>35</v>
      </c>
      <c r="B62" s="1061"/>
      <c r="C62" s="1062"/>
      <c r="D62" s="1062"/>
      <c r="E62" s="1062"/>
      <c r="F62" s="1062"/>
      <c r="G62" s="1062"/>
      <c r="H62" s="1062"/>
      <c r="I62" s="1062"/>
      <c r="J62" s="1062"/>
      <c r="K62" s="1062"/>
      <c r="L62" s="1062"/>
      <c r="M62" s="1062"/>
      <c r="N62" s="1062"/>
      <c r="O62" s="1062"/>
      <c r="P62" s="1063"/>
      <c r="Q62" s="1064"/>
      <c r="R62" s="1056"/>
      <c r="S62" s="1056"/>
      <c r="T62" s="1056"/>
      <c r="U62" s="1056"/>
      <c r="V62" s="1056"/>
      <c r="W62" s="1056"/>
      <c r="X62" s="1056"/>
      <c r="Y62" s="1056"/>
      <c r="Z62" s="1056"/>
      <c r="AA62" s="1056"/>
      <c r="AB62" s="1056"/>
      <c r="AC62" s="1056"/>
      <c r="AD62" s="1056"/>
      <c r="AE62" s="1065"/>
      <c r="AF62" s="1066"/>
      <c r="AG62" s="1067"/>
      <c r="AH62" s="1067"/>
      <c r="AI62" s="1067"/>
      <c r="AJ62" s="1068"/>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03"/>
      <c r="BF62" s="1003"/>
      <c r="BG62" s="1003"/>
      <c r="BH62" s="1003"/>
      <c r="BI62" s="1004"/>
      <c r="BJ62" s="1058" t="s">
        <v>421</v>
      </c>
      <c r="BK62" s="1059"/>
      <c r="BL62" s="1059"/>
      <c r="BM62" s="1059"/>
      <c r="BN62" s="1060"/>
      <c r="BO62" s="230"/>
      <c r="BP62" s="230"/>
      <c r="BQ62" s="227">
        <v>56</v>
      </c>
      <c r="BR62" s="228"/>
      <c r="BS62" s="1023"/>
      <c r="BT62" s="1024"/>
      <c r="BU62" s="1024"/>
      <c r="BV62" s="1024"/>
      <c r="BW62" s="1024"/>
      <c r="BX62" s="1024"/>
      <c r="BY62" s="1024"/>
      <c r="BZ62" s="1024"/>
      <c r="CA62" s="1024"/>
      <c r="CB62" s="1024"/>
      <c r="CC62" s="1024"/>
      <c r="CD62" s="1024"/>
      <c r="CE62" s="1024"/>
      <c r="CF62" s="1024"/>
      <c r="CG62" s="1045"/>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19"/>
    </row>
    <row r="63" spans="1:131" ht="26.25" customHeight="1" thickBot="1" x14ac:dyDescent="0.25">
      <c r="A63" s="229" t="s">
        <v>398</v>
      </c>
      <c r="B63" s="968" t="s">
        <v>422</v>
      </c>
      <c r="C63" s="969"/>
      <c r="D63" s="969"/>
      <c r="E63" s="969"/>
      <c r="F63" s="969"/>
      <c r="G63" s="969"/>
      <c r="H63" s="969"/>
      <c r="I63" s="969"/>
      <c r="J63" s="969"/>
      <c r="K63" s="969"/>
      <c r="L63" s="969"/>
      <c r="M63" s="969"/>
      <c r="N63" s="969"/>
      <c r="O63" s="969"/>
      <c r="P63" s="979"/>
      <c r="Q63" s="993"/>
      <c r="R63" s="994"/>
      <c r="S63" s="994"/>
      <c r="T63" s="994"/>
      <c r="U63" s="994"/>
      <c r="V63" s="994"/>
      <c r="W63" s="994"/>
      <c r="X63" s="994"/>
      <c r="Y63" s="994"/>
      <c r="Z63" s="994"/>
      <c r="AA63" s="994"/>
      <c r="AB63" s="994"/>
      <c r="AC63" s="994"/>
      <c r="AD63" s="994"/>
      <c r="AE63" s="1051"/>
      <c r="AF63" s="1052">
        <v>90171</v>
      </c>
      <c r="AG63" s="990"/>
      <c r="AH63" s="990"/>
      <c r="AI63" s="990"/>
      <c r="AJ63" s="1053"/>
      <c r="AK63" s="1054"/>
      <c r="AL63" s="994"/>
      <c r="AM63" s="994"/>
      <c r="AN63" s="994"/>
      <c r="AO63" s="994"/>
      <c r="AP63" s="990">
        <v>726405</v>
      </c>
      <c r="AQ63" s="990"/>
      <c r="AR63" s="990"/>
      <c r="AS63" s="990"/>
      <c r="AT63" s="990"/>
      <c r="AU63" s="990">
        <v>280491</v>
      </c>
      <c r="AV63" s="990"/>
      <c r="AW63" s="990"/>
      <c r="AX63" s="990"/>
      <c r="AY63" s="990"/>
      <c r="AZ63" s="1048"/>
      <c r="BA63" s="1048"/>
      <c r="BB63" s="1048"/>
      <c r="BC63" s="1048"/>
      <c r="BD63" s="1048"/>
      <c r="BE63" s="991"/>
      <c r="BF63" s="991"/>
      <c r="BG63" s="991"/>
      <c r="BH63" s="991"/>
      <c r="BI63" s="992"/>
      <c r="BJ63" s="1049" t="s">
        <v>411</v>
      </c>
      <c r="BK63" s="984"/>
      <c r="BL63" s="984"/>
      <c r="BM63" s="984"/>
      <c r="BN63" s="1050"/>
      <c r="BO63" s="230"/>
      <c r="BP63" s="230"/>
      <c r="BQ63" s="227">
        <v>57</v>
      </c>
      <c r="BR63" s="228"/>
      <c r="BS63" s="1023"/>
      <c r="BT63" s="1024"/>
      <c r="BU63" s="1024"/>
      <c r="BV63" s="1024"/>
      <c r="BW63" s="1024"/>
      <c r="BX63" s="1024"/>
      <c r="BY63" s="1024"/>
      <c r="BZ63" s="1024"/>
      <c r="CA63" s="1024"/>
      <c r="CB63" s="1024"/>
      <c r="CC63" s="1024"/>
      <c r="CD63" s="1024"/>
      <c r="CE63" s="1024"/>
      <c r="CF63" s="1024"/>
      <c r="CG63" s="1045"/>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19"/>
    </row>
    <row r="64" spans="1:131" ht="26.25" customHeight="1" x14ac:dyDescent="0.2">
      <c r="A64" s="230"/>
      <c r="B64" s="230"/>
      <c r="C64" s="230"/>
      <c r="D64" s="230"/>
      <c r="E64" s="230"/>
      <c r="F64" s="230"/>
      <c r="G64" s="230"/>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27">
        <v>58</v>
      </c>
      <c r="BR64" s="228"/>
      <c r="BS64" s="1023"/>
      <c r="BT64" s="1024"/>
      <c r="BU64" s="1024"/>
      <c r="BV64" s="1024"/>
      <c r="BW64" s="1024"/>
      <c r="BX64" s="1024"/>
      <c r="BY64" s="1024"/>
      <c r="BZ64" s="1024"/>
      <c r="CA64" s="1024"/>
      <c r="CB64" s="1024"/>
      <c r="CC64" s="1024"/>
      <c r="CD64" s="1024"/>
      <c r="CE64" s="1024"/>
      <c r="CF64" s="1024"/>
      <c r="CG64" s="1045"/>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19"/>
    </row>
    <row r="65" spans="1:131" ht="26.25" customHeight="1" thickBot="1" x14ac:dyDescent="0.25">
      <c r="A65" s="221" t="s">
        <v>423</v>
      </c>
      <c r="B65" s="221"/>
      <c r="C65" s="22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30"/>
      <c r="BF65" s="230"/>
      <c r="BG65" s="230"/>
      <c r="BH65" s="230"/>
      <c r="BI65" s="230"/>
      <c r="BJ65" s="230"/>
      <c r="BK65" s="230"/>
      <c r="BL65" s="230"/>
      <c r="BM65" s="230"/>
      <c r="BN65" s="230"/>
      <c r="BO65" s="230"/>
      <c r="BP65" s="230"/>
      <c r="BQ65" s="227">
        <v>59</v>
      </c>
      <c r="BR65" s="228"/>
      <c r="BS65" s="1023"/>
      <c r="BT65" s="1024"/>
      <c r="BU65" s="1024"/>
      <c r="BV65" s="1024"/>
      <c r="BW65" s="1024"/>
      <c r="BX65" s="1024"/>
      <c r="BY65" s="1024"/>
      <c r="BZ65" s="1024"/>
      <c r="CA65" s="1024"/>
      <c r="CB65" s="1024"/>
      <c r="CC65" s="1024"/>
      <c r="CD65" s="1024"/>
      <c r="CE65" s="1024"/>
      <c r="CF65" s="1024"/>
      <c r="CG65" s="1045"/>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19"/>
    </row>
    <row r="66" spans="1:131" ht="26.25" customHeight="1" x14ac:dyDescent="0.2">
      <c r="A66" s="1026" t="s">
        <v>424</v>
      </c>
      <c r="B66" s="1027"/>
      <c r="C66" s="1027"/>
      <c r="D66" s="1027"/>
      <c r="E66" s="1027"/>
      <c r="F66" s="1027"/>
      <c r="G66" s="1027"/>
      <c r="H66" s="1027"/>
      <c r="I66" s="1027"/>
      <c r="J66" s="1027"/>
      <c r="K66" s="1027"/>
      <c r="L66" s="1027"/>
      <c r="M66" s="1027"/>
      <c r="N66" s="1027"/>
      <c r="O66" s="1027"/>
      <c r="P66" s="1028"/>
      <c r="Q66" s="1032" t="s">
        <v>425</v>
      </c>
      <c r="R66" s="1033"/>
      <c r="S66" s="1033"/>
      <c r="T66" s="1033"/>
      <c r="U66" s="1034"/>
      <c r="V66" s="1032" t="s">
        <v>426</v>
      </c>
      <c r="W66" s="1033"/>
      <c r="X66" s="1033"/>
      <c r="Y66" s="1033"/>
      <c r="Z66" s="1034"/>
      <c r="AA66" s="1032" t="s">
        <v>404</v>
      </c>
      <c r="AB66" s="1033"/>
      <c r="AC66" s="1033"/>
      <c r="AD66" s="1033"/>
      <c r="AE66" s="1034"/>
      <c r="AF66" s="1038" t="s">
        <v>427</v>
      </c>
      <c r="AG66" s="1039"/>
      <c r="AH66" s="1039"/>
      <c r="AI66" s="1039"/>
      <c r="AJ66" s="1040"/>
      <c r="AK66" s="1032" t="s">
        <v>428</v>
      </c>
      <c r="AL66" s="1027"/>
      <c r="AM66" s="1027"/>
      <c r="AN66" s="1027"/>
      <c r="AO66" s="1028"/>
      <c r="AP66" s="1032" t="s">
        <v>429</v>
      </c>
      <c r="AQ66" s="1033"/>
      <c r="AR66" s="1033"/>
      <c r="AS66" s="1033"/>
      <c r="AT66" s="1034"/>
      <c r="AU66" s="1032" t="s">
        <v>430</v>
      </c>
      <c r="AV66" s="1033"/>
      <c r="AW66" s="1033"/>
      <c r="AX66" s="1033"/>
      <c r="AY66" s="1034"/>
      <c r="AZ66" s="1032" t="s">
        <v>381</v>
      </c>
      <c r="BA66" s="1033"/>
      <c r="BB66" s="1033"/>
      <c r="BC66" s="1033"/>
      <c r="BD66" s="1046"/>
      <c r="BE66" s="230"/>
      <c r="BF66" s="230"/>
      <c r="BG66" s="230"/>
      <c r="BH66" s="230"/>
      <c r="BI66" s="230"/>
      <c r="BJ66" s="230"/>
      <c r="BK66" s="230"/>
      <c r="BL66" s="230"/>
      <c r="BM66" s="230"/>
      <c r="BN66" s="230"/>
      <c r="BO66" s="230"/>
      <c r="BP66" s="230"/>
      <c r="BQ66" s="227">
        <v>60</v>
      </c>
      <c r="BR66" s="232"/>
      <c r="BS66" s="976"/>
      <c r="BT66" s="977"/>
      <c r="BU66" s="977"/>
      <c r="BV66" s="977"/>
      <c r="BW66" s="977"/>
      <c r="BX66" s="977"/>
      <c r="BY66" s="977"/>
      <c r="BZ66" s="977"/>
      <c r="CA66" s="977"/>
      <c r="CB66" s="977"/>
      <c r="CC66" s="977"/>
      <c r="CD66" s="977"/>
      <c r="CE66" s="977"/>
      <c r="CF66" s="977"/>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6"/>
      <c r="DW66" s="977"/>
      <c r="DX66" s="977"/>
      <c r="DY66" s="977"/>
      <c r="DZ66" s="978"/>
      <c r="EA66" s="219"/>
    </row>
    <row r="67" spans="1:131" ht="26.25" customHeight="1" thickBot="1" x14ac:dyDescent="0.25">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7"/>
      <c r="BE67" s="230"/>
      <c r="BF67" s="230"/>
      <c r="BG67" s="230"/>
      <c r="BH67" s="230"/>
      <c r="BI67" s="230"/>
      <c r="BJ67" s="230"/>
      <c r="BK67" s="230"/>
      <c r="BL67" s="230"/>
      <c r="BM67" s="230"/>
      <c r="BN67" s="230"/>
      <c r="BO67" s="230"/>
      <c r="BP67" s="230"/>
      <c r="BQ67" s="227">
        <v>61</v>
      </c>
      <c r="BR67" s="232"/>
      <c r="BS67" s="976"/>
      <c r="BT67" s="977"/>
      <c r="BU67" s="977"/>
      <c r="BV67" s="977"/>
      <c r="BW67" s="977"/>
      <c r="BX67" s="977"/>
      <c r="BY67" s="977"/>
      <c r="BZ67" s="977"/>
      <c r="CA67" s="977"/>
      <c r="CB67" s="977"/>
      <c r="CC67" s="977"/>
      <c r="CD67" s="977"/>
      <c r="CE67" s="977"/>
      <c r="CF67" s="977"/>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6"/>
      <c r="DW67" s="977"/>
      <c r="DX67" s="977"/>
      <c r="DY67" s="977"/>
      <c r="DZ67" s="978"/>
      <c r="EA67" s="219"/>
    </row>
    <row r="68" spans="1:131" ht="26.25" customHeight="1" thickTop="1" x14ac:dyDescent="0.2">
      <c r="A68" s="225">
        <v>1</v>
      </c>
      <c r="B68" s="1016" t="s">
        <v>596</v>
      </c>
      <c r="C68" s="1017"/>
      <c r="D68" s="1017"/>
      <c r="E68" s="1017"/>
      <c r="F68" s="1017"/>
      <c r="G68" s="1017"/>
      <c r="H68" s="1017"/>
      <c r="I68" s="1017"/>
      <c r="J68" s="1017"/>
      <c r="K68" s="1017"/>
      <c r="L68" s="1017"/>
      <c r="M68" s="1017"/>
      <c r="N68" s="1017"/>
      <c r="O68" s="1017"/>
      <c r="P68" s="1018"/>
      <c r="Q68" s="1019">
        <v>2566</v>
      </c>
      <c r="R68" s="1013"/>
      <c r="S68" s="1013"/>
      <c r="T68" s="1013"/>
      <c r="U68" s="1013"/>
      <c r="V68" s="1013">
        <v>2493</v>
      </c>
      <c r="W68" s="1013"/>
      <c r="X68" s="1013"/>
      <c r="Y68" s="1013"/>
      <c r="Z68" s="1013"/>
      <c r="AA68" s="1013">
        <v>73</v>
      </c>
      <c r="AB68" s="1013"/>
      <c r="AC68" s="1013"/>
      <c r="AD68" s="1013"/>
      <c r="AE68" s="1013"/>
      <c r="AF68" s="1013">
        <v>73</v>
      </c>
      <c r="AG68" s="1013"/>
      <c r="AH68" s="1013"/>
      <c r="AI68" s="1013"/>
      <c r="AJ68" s="1013"/>
      <c r="AK68" s="1013">
        <v>31</v>
      </c>
      <c r="AL68" s="1013"/>
      <c r="AM68" s="1013"/>
      <c r="AN68" s="1013"/>
      <c r="AO68" s="1013"/>
      <c r="AP68" s="1013">
        <v>66</v>
      </c>
      <c r="AQ68" s="1013"/>
      <c r="AR68" s="1013"/>
      <c r="AS68" s="1013"/>
      <c r="AT68" s="1013"/>
      <c r="AU68" s="1013" t="s">
        <v>529</v>
      </c>
      <c r="AV68" s="1013"/>
      <c r="AW68" s="1013"/>
      <c r="AX68" s="1013"/>
      <c r="AY68" s="1013"/>
      <c r="AZ68" s="1014"/>
      <c r="BA68" s="1014"/>
      <c r="BB68" s="1014"/>
      <c r="BC68" s="1014"/>
      <c r="BD68" s="1015"/>
      <c r="BE68" s="230"/>
      <c r="BF68" s="230"/>
      <c r="BG68" s="230"/>
      <c r="BH68" s="230"/>
      <c r="BI68" s="230"/>
      <c r="BJ68" s="230"/>
      <c r="BK68" s="230"/>
      <c r="BL68" s="230"/>
      <c r="BM68" s="230"/>
      <c r="BN68" s="230"/>
      <c r="BO68" s="230"/>
      <c r="BP68" s="230"/>
      <c r="BQ68" s="227">
        <v>62</v>
      </c>
      <c r="BR68" s="232"/>
      <c r="BS68" s="976"/>
      <c r="BT68" s="977"/>
      <c r="BU68" s="977"/>
      <c r="BV68" s="977"/>
      <c r="BW68" s="977"/>
      <c r="BX68" s="977"/>
      <c r="BY68" s="977"/>
      <c r="BZ68" s="977"/>
      <c r="CA68" s="977"/>
      <c r="CB68" s="977"/>
      <c r="CC68" s="977"/>
      <c r="CD68" s="977"/>
      <c r="CE68" s="977"/>
      <c r="CF68" s="977"/>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6"/>
      <c r="DW68" s="977"/>
      <c r="DX68" s="977"/>
      <c r="DY68" s="977"/>
      <c r="DZ68" s="978"/>
      <c r="EA68" s="219"/>
    </row>
    <row r="69" spans="1:131" ht="26.25" customHeight="1" x14ac:dyDescent="0.2">
      <c r="A69" s="227">
        <v>2</v>
      </c>
      <c r="B69" s="1005" t="s">
        <v>597</v>
      </c>
      <c r="C69" s="1006"/>
      <c r="D69" s="1006"/>
      <c r="E69" s="1006"/>
      <c r="F69" s="1006"/>
      <c r="G69" s="1006"/>
      <c r="H69" s="1006"/>
      <c r="I69" s="1006"/>
      <c r="J69" s="1006"/>
      <c r="K69" s="1006"/>
      <c r="L69" s="1006"/>
      <c r="M69" s="1006"/>
      <c r="N69" s="1006"/>
      <c r="O69" s="1006"/>
      <c r="P69" s="1007"/>
      <c r="Q69" s="1008">
        <v>219</v>
      </c>
      <c r="R69" s="1002"/>
      <c r="S69" s="1002"/>
      <c r="T69" s="1002"/>
      <c r="U69" s="1002"/>
      <c r="V69" s="1002">
        <v>195</v>
      </c>
      <c r="W69" s="1002"/>
      <c r="X69" s="1002"/>
      <c r="Y69" s="1002"/>
      <c r="Z69" s="1002"/>
      <c r="AA69" s="1002">
        <v>24</v>
      </c>
      <c r="AB69" s="1002"/>
      <c r="AC69" s="1002"/>
      <c r="AD69" s="1002"/>
      <c r="AE69" s="1002"/>
      <c r="AF69" s="1002">
        <v>24</v>
      </c>
      <c r="AG69" s="1002"/>
      <c r="AH69" s="1002"/>
      <c r="AI69" s="1002"/>
      <c r="AJ69" s="1002"/>
      <c r="AK69" s="1002" t="s">
        <v>529</v>
      </c>
      <c r="AL69" s="1002"/>
      <c r="AM69" s="1002"/>
      <c r="AN69" s="1002"/>
      <c r="AO69" s="1002"/>
      <c r="AP69" s="1002" t="s">
        <v>529</v>
      </c>
      <c r="AQ69" s="1002"/>
      <c r="AR69" s="1002"/>
      <c r="AS69" s="1002"/>
      <c r="AT69" s="1002"/>
      <c r="AU69" s="1002" t="s">
        <v>529</v>
      </c>
      <c r="AV69" s="1002"/>
      <c r="AW69" s="1002"/>
      <c r="AX69" s="1002"/>
      <c r="AY69" s="1002"/>
      <c r="AZ69" s="1003"/>
      <c r="BA69" s="1003"/>
      <c r="BB69" s="1003"/>
      <c r="BC69" s="1003"/>
      <c r="BD69" s="1004"/>
      <c r="BE69" s="230"/>
      <c r="BF69" s="230"/>
      <c r="BG69" s="230"/>
      <c r="BH69" s="230"/>
      <c r="BI69" s="230"/>
      <c r="BJ69" s="230"/>
      <c r="BK69" s="230"/>
      <c r="BL69" s="230"/>
      <c r="BM69" s="230"/>
      <c r="BN69" s="230"/>
      <c r="BO69" s="230"/>
      <c r="BP69" s="230"/>
      <c r="BQ69" s="227">
        <v>63</v>
      </c>
      <c r="BR69" s="232"/>
      <c r="BS69" s="976"/>
      <c r="BT69" s="977"/>
      <c r="BU69" s="977"/>
      <c r="BV69" s="977"/>
      <c r="BW69" s="977"/>
      <c r="BX69" s="977"/>
      <c r="BY69" s="977"/>
      <c r="BZ69" s="977"/>
      <c r="CA69" s="977"/>
      <c r="CB69" s="977"/>
      <c r="CC69" s="977"/>
      <c r="CD69" s="977"/>
      <c r="CE69" s="977"/>
      <c r="CF69" s="977"/>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6"/>
      <c r="DW69" s="977"/>
      <c r="DX69" s="977"/>
      <c r="DY69" s="977"/>
      <c r="DZ69" s="978"/>
      <c r="EA69" s="219"/>
    </row>
    <row r="70" spans="1:131" ht="26.25" customHeight="1" x14ac:dyDescent="0.2">
      <c r="A70" s="227">
        <v>3</v>
      </c>
      <c r="B70" s="1005" t="s">
        <v>598</v>
      </c>
      <c r="C70" s="1006"/>
      <c r="D70" s="1006"/>
      <c r="E70" s="1006"/>
      <c r="F70" s="1006"/>
      <c r="G70" s="1006"/>
      <c r="H70" s="1006"/>
      <c r="I70" s="1006"/>
      <c r="J70" s="1006"/>
      <c r="K70" s="1006"/>
      <c r="L70" s="1006"/>
      <c r="M70" s="1006"/>
      <c r="N70" s="1006"/>
      <c r="O70" s="1006"/>
      <c r="P70" s="1007"/>
      <c r="Q70" s="1008">
        <v>1282575</v>
      </c>
      <c r="R70" s="1002"/>
      <c r="S70" s="1002"/>
      <c r="T70" s="1002"/>
      <c r="U70" s="1002"/>
      <c r="V70" s="1002">
        <v>1237829</v>
      </c>
      <c r="W70" s="1002"/>
      <c r="X70" s="1002"/>
      <c r="Y70" s="1002"/>
      <c r="Z70" s="1002"/>
      <c r="AA70" s="1002">
        <v>44746</v>
      </c>
      <c r="AB70" s="1002"/>
      <c r="AC70" s="1002"/>
      <c r="AD70" s="1002"/>
      <c r="AE70" s="1002"/>
      <c r="AF70" s="1002">
        <v>44746</v>
      </c>
      <c r="AG70" s="1002"/>
      <c r="AH70" s="1002"/>
      <c r="AI70" s="1002"/>
      <c r="AJ70" s="1002"/>
      <c r="AK70" s="1002">
        <v>8500</v>
      </c>
      <c r="AL70" s="1002"/>
      <c r="AM70" s="1002"/>
      <c r="AN70" s="1002"/>
      <c r="AO70" s="1002"/>
      <c r="AP70" s="1002" t="s">
        <v>529</v>
      </c>
      <c r="AQ70" s="1002"/>
      <c r="AR70" s="1002"/>
      <c r="AS70" s="1002"/>
      <c r="AT70" s="1002"/>
      <c r="AU70" s="1002" t="s">
        <v>529</v>
      </c>
      <c r="AV70" s="1002"/>
      <c r="AW70" s="1002"/>
      <c r="AX70" s="1002"/>
      <c r="AY70" s="1002"/>
      <c r="AZ70" s="1003"/>
      <c r="BA70" s="1003"/>
      <c r="BB70" s="1003"/>
      <c r="BC70" s="1003"/>
      <c r="BD70" s="1004"/>
      <c r="BE70" s="230"/>
      <c r="BF70" s="230"/>
      <c r="BG70" s="230"/>
      <c r="BH70" s="230"/>
      <c r="BI70" s="230"/>
      <c r="BJ70" s="230"/>
      <c r="BK70" s="230"/>
      <c r="BL70" s="230"/>
      <c r="BM70" s="230"/>
      <c r="BN70" s="230"/>
      <c r="BO70" s="230"/>
      <c r="BP70" s="230"/>
      <c r="BQ70" s="227">
        <v>64</v>
      </c>
      <c r="BR70" s="232"/>
      <c r="BS70" s="976"/>
      <c r="BT70" s="977"/>
      <c r="BU70" s="977"/>
      <c r="BV70" s="977"/>
      <c r="BW70" s="977"/>
      <c r="BX70" s="977"/>
      <c r="BY70" s="977"/>
      <c r="BZ70" s="977"/>
      <c r="CA70" s="977"/>
      <c r="CB70" s="977"/>
      <c r="CC70" s="977"/>
      <c r="CD70" s="977"/>
      <c r="CE70" s="977"/>
      <c r="CF70" s="977"/>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6"/>
      <c r="DW70" s="977"/>
      <c r="DX70" s="977"/>
      <c r="DY70" s="977"/>
      <c r="DZ70" s="978"/>
      <c r="EA70" s="219"/>
    </row>
    <row r="71" spans="1:131" ht="26.25" customHeight="1" x14ac:dyDescent="0.2">
      <c r="A71" s="227">
        <v>4</v>
      </c>
      <c r="B71" s="1005" t="s">
        <v>599</v>
      </c>
      <c r="C71" s="1006"/>
      <c r="D71" s="1006"/>
      <c r="E71" s="1006"/>
      <c r="F71" s="1006"/>
      <c r="G71" s="1006"/>
      <c r="H71" s="1006"/>
      <c r="I71" s="1006"/>
      <c r="J71" s="1006"/>
      <c r="K71" s="1006"/>
      <c r="L71" s="1006"/>
      <c r="M71" s="1006"/>
      <c r="N71" s="1006"/>
      <c r="O71" s="1006"/>
      <c r="P71" s="1007"/>
      <c r="Q71" s="1008">
        <v>162</v>
      </c>
      <c r="R71" s="1002"/>
      <c r="S71" s="1002"/>
      <c r="T71" s="1002"/>
      <c r="U71" s="1002"/>
      <c r="V71" s="1002">
        <v>159</v>
      </c>
      <c r="W71" s="1002"/>
      <c r="X71" s="1002"/>
      <c r="Y71" s="1002"/>
      <c r="Z71" s="1002"/>
      <c r="AA71" s="1002">
        <v>3</v>
      </c>
      <c r="AB71" s="1002"/>
      <c r="AC71" s="1002"/>
      <c r="AD71" s="1002"/>
      <c r="AE71" s="1002"/>
      <c r="AF71" s="1002">
        <v>3</v>
      </c>
      <c r="AG71" s="1002"/>
      <c r="AH71" s="1002"/>
      <c r="AI71" s="1002"/>
      <c r="AJ71" s="1002"/>
      <c r="AK71" s="1002" t="s">
        <v>529</v>
      </c>
      <c r="AL71" s="1002"/>
      <c r="AM71" s="1002"/>
      <c r="AN71" s="1002"/>
      <c r="AO71" s="1002"/>
      <c r="AP71" s="1002" t="s">
        <v>529</v>
      </c>
      <c r="AQ71" s="1002"/>
      <c r="AR71" s="1002"/>
      <c r="AS71" s="1002"/>
      <c r="AT71" s="1002"/>
      <c r="AU71" s="1002" t="s">
        <v>529</v>
      </c>
      <c r="AV71" s="1002"/>
      <c r="AW71" s="1002"/>
      <c r="AX71" s="1002"/>
      <c r="AY71" s="1002"/>
      <c r="AZ71" s="1003"/>
      <c r="BA71" s="1003"/>
      <c r="BB71" s="1003"/>
      <c r="BC71" s="1003"/>
      <c r="BD71" s="1004"/>
      <c r="BE71" s="230"/>
      <c r="BF71" s="230"/>
      <c r="BG71" s="230"/>
      <c r="BH71" s="230"/>
      <c r="BI71" s="230"/>
      <c r="BJ71" s="230"/>
      <c r="BK71" s="230"/>
      <c r="BL71" s="230"/>
      <c r="BM71" s="230"/>
      <c r="BN71" s="230"/>
      <c r="BO71" s="230"/>
      <c r="BP71" s="230"/>
      <c r="BQ71" s="227">
        <v>65</v>
      </c>
      <c r="BR71" s="232"/>
      <c r="BS71" s="976"/>
      <c r="BT71" s="977"/>
      <c r="BU71" s="977"/>
      <c r="BV71" s="977"/>
      <c r="BW71" s="977"/>
      <c r="BX71" s="977"/>
      <c r="BY71" s="977"/>
      <c r="BZ71" s="977"/>
      <c r="CA71" s="977"/>
      <c r="CB71" s="977"/>
      <c r="CC71" s="977"/>
      <c r="CD71" s="977"/>
      <c r="CE71" s="977"/>
      <c r="CF71" s="977"/>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6"/>
      <c r="DW71" s="977"/>
      <c r="DX71" s="977"/>
      <c r="DY71" s="977"/>
      <c r="DZ71" s="978"/>
      <c r="EA71" s="219"/>
    </row>
    <row r="72" spans="1:131" ht="26.25" customHeight="1" x14ac:dyDescent="0.2">
      <c r="A72" s="227">
        <v>5</v>
      </c>
      <c r="B72" s="1005" t="s">
        <v>600</v>
      </c>
      <c r="C72" s="1006"/>
      <c r="D72" s="1006"/>
      <c r="E72" s="1006"/>
      <c r="F72" s="1006"/>
      <c r="G72" s="1006"/>
      <c r="H72" s="1006"/>
      <c r="I72" s="1006"/>
      <c r="J72" s="1006"/>
      <c r="K72" s="1006"/>
      <c r="L72" s="1006"/>
      <c r="M72" s="1006"/>
      <c r="N72" s="1006"/>
      <c r="O72" s="1006"/>
      <c r="P72" s="1007"/>
      <c r="Q72" s="1008">
        <v>131</v>
      </c>
      <c r="R72" s="1002"/>
      <c r="S72" s="1002"/>
      <c r="T72" s="1002"/>
      <c r="U72" s="1002"/>
      <c r="V72" s="1002">
        <v>126</v>
      </c>
      <c r="W72" s="1002"/>
      <c r="X72" s="1002"/>
      <c r="Y72" s="1002"/>
      <c r="Z72" s="1002"/>
      <c r="AA72" s="1002">
        <v>5</v>
      </c>
      <c r="AB72" s="1002"/>
      <c r="AC72" s="1002"/>
      <c r="AD72" s="1002"/>
      <c r="AE72" s="1002"/>
      <c r="AF72" s="1002">
        <v>5</v>
      </c>
      <c r="AG72" s="1002"/>
      <c r="AH72" s="1002"/>
      <c r="AI72" s="1002"/>
      <c r="AJ72" s="1002"/>
      <c r="AK72" s="1002" t="s">
        <v>529</v>
      </c>
      <c r="AL72" s="1002"/>
      <c r="AM72" s="1002"/>
      <c r="AN72" s="1002"/>
      <c r="AO72" s="1002"/>
      <c r="AP72" s="1002" t="s">
        <v>529</v>
      </c>
      <c r="AQ72" s="1002"/>
      <c r="AR72" s="1002"/>
      <c r="AS72" s="1002"/>
      <c r="AT72" s="1002"/>
      <c r="AU72" s="1002" t="s">
        <v>529</v>
      </c>
      <c r="AV72" s="1002"/>
      <c r="AW72" s="1002"/>
      <c r="AX72" s="1002"/>
      <c r="AY72" s="1002"/>
      <c r="AZ72" s="1003"/>
      <c r="BA72" s="1003"/>
      <c r="BB72" s="1003"/>
      <c r="BC72" s="1003"/>
      <c r="BD72" s="1004"/>
      <c r="BE72" s="230"/>
      <c r="BF72" s="230"/>
      <c r="BG72" s="230"/>
      <c r="BH72" s="230"/>
      <c r="BI72" s="230"/>
      <c r="BJ72" s="230"/>
      <c r="BK72" s="230"/>
      <c r="BL72" s="230"/>
      <c r="BM72" s="230"/>
      <c r="BN72" s="230"/>
      <c r="BO72" s="230"/>
      <c r="BP72" s="230"/>
      <c r="BQ72" s="227">
        <v>66</v>
      </c>
      <c r="BR72" s="232"/>
      <c r="BS72" s="976"/>
      <c r="BT72" s="977"/>
      <c r="BU72" s="977"/>
      <c r="BV72" s="977"/>
      <c r="BW72" s="977"/>
      <c r="BX72" s="977"/>
      <c r="BY72" s="977"/>
      <c r="BZ72" s="977"/>
      <c r="CA72" s="977"/>
      <c r="CB72" s="977"/>
      <c r="CC72" s="977"/>
      <c r="CD72" s="977"/>
      <c r="CE72" s="977"/>
      <c r="CF72" s="977"/>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6"/>
      <c r="DW72" s="977"/>
      <c r="DX72" s="977"/>
      <c r="DY72" s="977"/>
      <c r="DZ72" s="978"/>
      <c r="EA72" s="219"/>
    </row>
    <row r="73" spans="1:131" ht="26.25" customHeight="1" x14ac:dyDescent="0.2">
      <c r="A73" s="227">
        <v>6</v>
      </c>
      <c r="B73" s="1005" t="s">
        <v>601</v>
      </c>
      <c r="C73" s="1006"/>
      <c r="D73" s="1006"/>
      <c r="E73" s="1006"/>
      <c r="F73" s="1006"/>
      <c r="G73" s="1006"/>
      <c r="H73" s="1006"/>
      <c r="I73" s="1006"/>
      <c r="J73" s="1006"/>
      <c r="K73" s="1006"/>
      <c r="L73" s="1006"/>
      <c r="M73" s="1006"/>
      <c r="N73" s="1006"/>
      <c r="O73" s="1006"/>
      <c r="P73" s="1007"/>
      <c r="Q73" s="1008">
        <v>98</v>
      </c>
      <c r="R73" s="1002"/>
      <c r="S73" s="1002"/>
      <c r="T73" s="1002"/>
      <c r="U73" s="1002"/>
      <c r="V73" s="1002">
        <v>94</v>
      </c>
      <c r="W73" s="1002"/>
      <c r="X73" s="1002"/>
      <c r="Y73" s="1002"/>
      <c r="Z73" s="1002"/>
      <c r="AA73" s="1002">
        <v>3</v>
      </c>
      <c r="AB73" s="1002"/>
      <c r="AC73" s="1002"/>
      <c r="AD73" s="1002"/>
      <c r="AE73" s="1002"/>
      <c r="AF73" s="1002">
        <v>3</v>
      </c>
      <c r="AG73" s="1002"/>
      <c r="AH73" s="1002"/>
      <c r="AI73" s="1002"/>
      <c r="AJ73" s="1002"/>
      <c r="AK73" s="1002" t="s">
        <v>529</v>
      </c>
      <c r="AL73" s="1002"/>
      <c r="AM73" s="1002"/>
      <c r="AN73" s="1002"/>
      <c r="AO73" s="1002"/>
      <c r="AP73" s="1002" t="s">
        <v>529</v>
      </c>
      <c r="AQ73" s="1002"/>
      <c r="AR73" s="1002"/>
      <c r="AS73" s="1002"/>
      <c r="AT73" s="1002"/>
      <c r="AU73" s="1002" t="s">
        <v>529</v>
      </c>
      <c r="AV73" s="1002"/>
      <c r="AW73" s="1002"/>
      <c r="AX73" s="1002"/>
      <c r="AY73" s="1002"/>
      <c r="AZ73" s="1003"/>
      <c r="BA73" s="1003"/>
      <c r="BB73" s="1003"/>
      <c r="BC73" s="1003"/>
      <c r="BD73" s="1004"/>
      <c r="BE73" s="230"/>
      <c r="BF73" s="230"/>
      <c r="BG73" s="230"/>
      <c r="BH73" s="230"/>
      <c r="BI73" s="230"/>
      <c r="BJ73" s="230"/>
      <c r="BK73" s="230"/>
      <c r="BL73" s="230"/>
      <c r="BM73" s="230"/>
      <c r="BN73" s="230"/>
      <c r="BO73" s="230"/>
      <c r="BP73" s="230"/>
      <c r="BQ73" s="227">
        <v>67</v>
      </c>
      <c r="BR73" s="232"/>
      <c r="BS73" s="976"/>
      <c r="BT73" s="977"/>
      <c r="BU73" s="977"/>
      <c r="BV73" s="977"/>
      <c r="BW73" s="977"/>
      <c r="BX73" s="977"/>
      <c r="BY73" s="977"/>
      <c r="BZ73" s="977"/>
      <c r="CA73" s="977"/>
      <c r="CB73" s="977"/>
      <c r="CC73" s="977"/>
      <c r="CD73" s="977"/>
      <c r="CE73" s="977"/>
      <c r="CF73" s="977"/>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6"/>
      <c r="DW73" s="977"/>
      <c r="DX73" s="977"/>
      <c r="DY73" s="977"/>
      <c r="DZ73" s="978"/>
      <c r="EA73" s="219"/>
    </row>
    <row r="74" spans="1:131" ht="26.25" customHeight="1" x14ac:dyDescent="0.2">
      <c r="A74" s="227">
        <v>7</v>
      </c>
      <c r="B74" s="1005" t="s">
        <v>602</v>
      </c>
      <c r="C74" s="1006"/>
      <c r="D74" s="1006"/>
      <c r="E74" s="1006"/>
      <c r="F74" s="1006"/>
      <c r="G74" s="1006"/>
      <c r="H74" s="1006"/>
      <c r="I74" s="1006"/>
      <c r="J74" s="1006"/>
      <c r="K74" s="1006"/>
      <c r="L74" s="1006"/>
      <c r="M74" s="1006"/>
      <c r="N74" s="1006"/>
      <c r="O74" s="1006"/>
      <c r="P74" s="1007"/>
      <c r="Q74" s="1008">
        <v>19240</v>
      </c>
      <c r="R74" s="1002"/>
      <c r="S74" s="1002"/>
      <c r="T74" s="1002"/>
      <c r="U74" s="1002"/>
      <c r="V74" s="1002">
        <v>19240</v>
      </c>
      <c r="W74" s="1002"/>
      <c r="X74" s="1002"/>
      <c r="Y74" s="1002"/>
      <c r="Z74" s="1002"/>
      <c r="AA74" s="1002" t="s">
        <v>529</v>
      </c>
      <c r="AB74" s="1002"/>
      <c r="AC74" s="1002"/>
      <c r="AD74" s="1002"/>
      <c r="AE74" s="1002"/>
      <c r="AF74" s="1002" t="s">
        <v>529</v>
      </c>
      <c r="AG74" s="1002"/>
      <c r="AH74" s="1002"/>
      <c r="AI74" s="1002"/>
      <c r="AJ74" s="1002"/>
      <c r="AK74" s="1002">
        <v>10729</v>
      </c>
      <c r="AL74" s="1002"/>
      <c r="AM74" s="1002"/>
      <c r="AN74" s="1002"/>
      <c r="AO74" s="1002"/>
      <c r="AP74" s="1002">
        <v>16546</v>
      </c>
      <c r="AQ74" s="1002"/>
      <c r="AR74" s="1002"/>
      <c r="AS74" s="1002"/>
      <c r="AT74" s="1002"/>
      <c r="AU74" s="1002">
        <v>7959</v>
      </c>
      <c r="AV74" s="1002"/>
      <c r="AW74" s="1002"/>
      <c r="AX74" s="1002"/>
      <c r="AY74" s="1002"/>
      <c r="AZ74" s="1003"/>
      <c r="BA74" s="1003"/>
      <c r="BB74" s="1003"/>
      <c r="BC74" s="1003"/>
      <c r="BD74" s="1004"/>
      <c r="BE74" s="230"/>
      <c r="BF74" s="230"/>
      <c r="BG74" s="230"/>
      <c r="BH74" s="230"/>
      <c r="BI74" s="230"/>
      <c r="BJ74" s="230"/>
      <c r="BK74" s="230"/>
      <c r="BL74" s="230"/>
      <c r="BM74" s="230"/>
      <c r="BN74" s="230"/>
      <c r="BO74" s="230"/>
      <c r="BP74" s="230"/>
      <c r="BQ74" s="227">
        <v>68</v>
      </c>
      <c r="BR74" s="232"/>
      <c r="BS74" s="976"/>
      <c r="BT74" s="977"/>
      <c r="BU74" s="977"/>
      <c r="BV74" s="977"/>
      <c r="BW74" s="977"/>
      <c r="BX74" s="977"/>
      <c r="BY74" s="977"/>
      <c r="BZ74" s="977"/>
      <c r="CA74" s="977"/>
      <c r="CB74" s="977"/>
      <c r="CC74" s="977"/>
      <c r="CD74" s="977"/>
      <c r="CE74" s="977"/>
      <c r="CF74" s="977"/>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6"/>
      <c r="DW74" s="977"/>
      <c r="DX74" s="977"/>
      <c r="DY74" s="977"/>
      <c r="DZ74" s="978"/>
      <c r="EA74" s="219"/>
    </row>
    <row r="75" spans="1:131" ht="26.25" customHeight="1" x14ac:dyDescent="0.2">
      <c r="A75" s="227">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30"/>
      <c r="BF75" s="230"/>
      <c r="BG75" s="230"/>
      <c r="BH75" s="230"/>
      <c r="BI75" s="230"/>
      <c r="BJ75" s="230"/>
      <c r="BK75" s="230"/>
      <c r="BL75" s="230"/>
      <c r="BM75" s="230"/>
      <c r="BN75" s="230"/>
      <c r="BO75" s="230"/>
      <c r="BP75" s="230"/>
      <c r="BQ75" s="227">
        <v>69</v>
      </c>
      <c r="BR75" s="232"/>
      <c r="BS75" s="976"/>
      <c r="BT75" s="977"/>
      <c r="BU75" s="977"/>
      <c r="BV75" s="977"/>
      <c r="BW75" s="977"/>
      <c r="BX75" s="977"/>
      <c r="BY75" s="977"/>
      <c r="BZ75" s="977"/>
      <c r="CA75" s="977"/>
      <c r="CB75" s="977"/>
      <c r="CC75" s="977"/>
      <c r="CD75" s="977"/>
      <c r="CE75" s="977"/>
      <c r="CF75" s="977"/>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6"/>
      <c r="DW75" s="977"/>
      <c r="DX75" s="977"/>
      <c r="DY75" s="977"/>
      <c r="DZ75" s="978"/>
      <c r="EA75" s="219"/>
    </row>
    <row r="76" spans="1:131" ht="26.25" customHeight="1" x14ac:dyDescent="0.2">
      <c r="A76" s="227">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30"/>
      <c r="BF76" s="230"/>
      <c r="BG76" s="230"/>
      <c r="BH76" s="230"/>
      <c r="BI76" s="230"/>
      <c r="BJ76" s="230"/>
      <c r="BK76" s="230"/>
      <c r="BL76" s="230"/>
      <c r="BM76" s="230"/>
      <c r="BN76" s="230"/>
      <c r="BO76" s="230"/>
      <c r="BP76" s="230"/>
      <c r="BQ76" s="227">
        <v>70</v>
      </c>
      <c r="BR76" s="232"/>
      <c r="BS76" s="976"/>
      <c r="BT76" s="977"/>
      <c r="BU76" s="977"/>
      <c r="BV76" s="977"/>
      <c r="BW76" s="977"/>
      <c r="BX76" s="977"/>
      <c r="BY76" s="977"/>
      <c r="BZ76" s="977"/>
      <c r="CA76" s="977"/>
      <c r="CB76" s="977"/>
      <c r="CC76" s="977"/>
      <c r="CD76" s="977"/>
      <c r="CE76" s="977"/>
      <c r="CF76" s="977"/>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6"/>
      <c r="DW76" s="977"/>
      <c r="DX76" s="977"/>
      <c r="DY76" s="977"/>
      <c r="DZ76" s="978"/>
      <c r="EA76" s="219"/>
    </row>
    <row r="77" spans="1:131" ht="26.25" customHeight="1" x14ac:dyDescent="0.2">
      <c r="A77" s="227">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30"/>
      <c r="BF77" s="230"/>
      <c r="BG77" s="230"/>
      <c r="BH77" s="230"/>
      <c r="BI77" s="230"/>
      <c r="BJ77" s="230"/>
      <c r="BK77" s="230"/>
      <c r="BL77" s="230"/>
      <c r="BM77" s="230"/>
      <c r="BN77" s="230"/>
      <c r="BO77" s="230"/>
      <c r="BP77" s="230"/>
      <c r="BQ77" s="227">
        <v>71</v>
      </c>
      <c r="BR77" s="232"/>
      <c r="BS77" s="976"/>
      <c r="BT77" s="977"/>
      <c r="BU77" s="977"/>
      <c r="BV77" s="977"/>
      <c r="BW77" s="977"/>
      <c r="BX77" s="977"/>
      <c r="BY77" s="977"/>
      <c r="BZ77" s="977"/>
      <c r="CA77" s="977"/>
      <c r="CB77" s="977"/>
      <c r="CC77" s="977"/>
      <c r="CD77" s="977"/>
      <c r="CE77" s="977"/>
      <c r="CF77" s="977"/>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6"/>
      <c r="DW77" s="977"/>
      <c r="DX77" s="977"/>
      <c r="DY77" s="977"/>
      <c r="DZ77" s="978"/>
      <c r="EA77" s="219"/>
    </row>
    <row r="78" spans="1:131" ht="26.25" customHeight="1" x14ac:dyDescent="0.2">
      <c r="A78" s="227">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30"/>
      <c r="BF78" s="230"/>
      <c r="BG78" s="230"/>
      <c r="BH78" s="230"/>
      <c r="BI78" s="230"/>
      <c r="BJ78" s="219"/>
      <c r="BK78" s="219"/>
      <c r="BL78" s="219"/>
      <c r="BM78" s="219"/>
      <c r="BN78" s="219"/>
      <c r="BO78" s="230"/>
      <c r="BP78" s="230"/>
      <c r="BQ78" s="227">
        <v>72</v>
      </c>
      <c r="BR78" s="232"/>
      <c r="BS78" s="976"/>
      <c r="BT78" s="977"/>
      <c r="BU78" s="977"/>
      <c r="BV78" s="977"/>
      <c r="BW78" s="977"/>
      <c r="BX78" s="977"/>
      <c r="BY78" s="977"/>
      <c r="BZ78" s="977"/>
      <c r="CA78" s="977"/>
      <c r="CB78" s="977"/>
      <c r="CC78" s="977"/>
      <c r="CD78" s="977"/>
      <c r="CE78" s="977"/>
      <c r="CF78" s="977"/>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6"/>
      <c r="DW78" s="977"/>
      <c r="DX78" s="977"/>
      <c r="DY78" s="977"/>
      <c r="DZ78" s="978"/>
      <c r="EA78" s="219"/>
    </row>
    <row r="79" spans="1:131" ht="26.25" customHeight="1" x14ac:dyDescent="0.2">
      <c r="A79" s="227">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30"/>
      <c r="BF79" s="230"/>
      <c r="BG79" s="230"/>
      <c r="BH79" s="230"/>
      <c r="BI79" s="230"/>
      <c r="BJ79" s="219"/>
      <c r="BK79" s="219"/>
      <c r="BL79" s="219"/>
      <c r="BM79" s="219"/>
      <c r="BN79" s="219"/>
      <c r="BO79" s="230"/>
      <c r="BP79" s="230"/>
      <c r="BQ79" s="227">
        <v>73</v>
      </c>
      <c r="BR79" s="232"/>
      <c r="BS79" s="976"/>
      <c r="BT79" s="977"/>
      <c r="BU79" s="977"/>
      <c r="BV79" s="977"/>
      <c r="BW79" s="977"/>
      <c r="BX79" s="977"/>
      <c r="BY79" s="977"/>
      <c r="BZ79" s="977"/>
      <c r="CA79" s="977"/>
      <c r="CB79" s="977"/>
      <c r="CC79" s="977"/>
      <c r="CD79" s="977"/>
      <c r="CE79" s="977"/>
      <c r="CF79" s="977"/>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6"/>
      <c r="DW79" s="977"/>
      <c r="DX79" s="977"/>
      <c r="DY79" s="977"/>
      <c r="DZ79" s="978"/>
      <c r="EA79" s="219"/>
    </row>
    <row r="80" spans="1:131" ht="26.25" customHeight="1" x14ac:dyDescent="0.2">
      <c r="A80" s="227">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30"/>
      <c r="BF80" s="230"/>
      <c r="BG80" s="230"/>
      <c r="BH80" s="230"/>
      <c r="BI80" s="230"/>
      <c r="BJ80" s="230"/>
      <c r="BK80" s="230"/>
      <c r="BL80" s="230"/>
      <c r="BM80" s="230"/>
      <c r="BN80" s="230"/>
      <c r="BO80" s="230"/>
      <c r="BP80" s="230"/>
      <c r="BQ80" s="227">
        <v>74</v>
      </c>
      <c r="BR80" s="232"/>
      <c r="BS80" s="976"/>
      <c r="BT80" s="977"/>
      <c r="BU80" s="977"/>
      <c r="BV80" s="977"/>
      <c r="BW80" s="977"/>
      <c r="BX80" s="977"/>
      <c r="BY80" s="977"/>
      <c r="BZ80" s="977"/>
      <c r="CA80" s="977"/>
      <c r="CB80" s="977"/>
      <c r="CC80" s="977"/>
      <c r="CD80" s="977"/>
      <c r="CE80" s="977"/>
      <c r="CF80" s="977"/>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6"/>
      <c r="DW80" s="977"/>
      <c r="DX80" s="977"/>
      <c r="DY80" s="977"/>
      <c r="DZ80" s="978"/>
      <c r="EA80" s="219"/>
    </row>
    <row r="81" spans="1:131" ht="26.25" customHeight="1" x14ac:dyDescent="0.2">
      <c r="A81" s="227">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30"/>
      <c r="BF81" s="230"/>
      <c r="BG81" s="230"/>
      <c r="BH81" s="230"/>
      <c r="BI81" s="230"/>
      <c r="BJ81" s="230"/>
      <c r="BK81" s="230"/>
      <c r="BL81" s="230"/>
      <c r="BM81" s="230"/>
      <c r="BN81" s="230"/>
      <c r="BO81" s="230"/>
      <c r="BP81" s="230"/>
      <c r="BQ81" s="227">
        <v>75</v>
      </c>
      <c r="BR81" s="232"/>
      <c r="BS81" s="976"/>
      <c r="BT81" s="977"/>
      <c r="BU81" s="977"/>
      <c r="BV81" s="977"/>
      <c r="BW81" s="977"/>
      <c r="BX81" s="977"/>
      <c r="BY81" s="977"/>
      <c r="BZ81" s="977"/>
      <c r="CA81" s="977"/>
      <c r="CB81" s="977"/>
      <c r="CC81" s="977"/>
      <c r="CD81" s="977"/>
      <c r="CE81" s="977"/>
      <c r="CF81" s="977"/>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6"/>
      <c r="DW81" s="977"/>
      <c r="DX81" s="977"/>
      <c r="DY81" s="977"/>
      <c r="DZ81" s="978"/>
      <c r="EA81" s="219"/>
    </row>
    <row r="82" spans="1:131" ht="26.25" customHeight="1" x14ac:dyDescent="0.2">
      <c r="A82" s="227">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30"/>
      <c r="BF82" s="230"/>
      <c r="BG82" s="230"/>
      <c r="BH82" s="230"/>
      <c r="BI82" s="230"/>
      <c r="BJ82" s="230"/>
      <c r="BK82" s="230"/>
      <c r="BL82" s="230"/>
      <c r="BM82" s="230"/>
      <c r="BN82" s="230"/>
      <c r="BO82" s="230"/>
      <c r="BP82" s="230"/>
      <c r="BQ82" s="227">
        <v>76</v>
      </c>
      <c r="BR82" s="232"/>
      <c r="BS82" s="976"/>
      <c r="BT82" s="977"/>
      <c r="BU82" s="977"/>
      <c r="BV82" s="977"/>
      <c r="BW82" s="977"/>
      <c r="BX82" s="977"/>
      <c r="BY82" s="977"/>
      <c r="BZ82" s="977"/>
      <c r="CA82" s="977"/>
      <c r="CB82" s="977"/>
      <c r="CC82" s="977"/>
      <c r="CD82" s="977"/>
      <c r="CE82" s="977"/>
      <c r="CF82" s="977"/>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6"/>
      <c r="DW82" s="977"/>
      <c r="DX82" s="977"/>
      <c r="DY82" s="977"/>
      <c r="DZ82" s="978"/>
      <c r="EA82" s="219"/>
    </row>
    <row r="83" spans="1:131" ht="26.25" customHeight="1" x14ac:dyDescent="0.2">
      <c r="A83" s="227">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30"/>
      <c r="BF83" s="230"/>
      <c r="BG83" s="230"/>
      <c r="BH83" s="230"/>
      <c r="BI83" s="230"/>
      <c r="BJ83" s="230"/>
      <c r="BK83" s="230"/>
      <c r="BL83" s="230"/>
      <c r="BM83" s="230"/>
      <c r="BN83" s="230"/>
      <c r="BO83" s="230"/>
      <c r="BP83" s="230"/>
      <c r="BQ83" s="227">
        <v>77</v>
      </c>
      <c r="BR83" s="232"/>
      <c r="BS83" s="976"/>
      <c r="BT83" s="977"/>
      <c r="BU83" s="977"/>
      <c r="BV83" s="977"/>
      <c r="BW83" s="977"/>
      <c r="BX83" s="977"/>
      <c r="BY83" s="977"/>
      <c r="BZ83" s="977"/>
      <c r="CA83" s="977"/>
      <c r="CB83" s="977"/>
      <c r="CC83" s="977"/>
      <c r="CD83" s="977"/>
      <c r="CE83" s="977"/>
      <c r="CF83" s="977"/>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6"/>
      <c r="DW83" s="977"/>
      <c r="DX83" s="977"/>
      <c r="DY83" s="977"/>
      <c r="DZ83" s="978"/>
      <c r="EA83" s="219"/>
    </row>
    <row r="84" spans="1:131" ht="26.25" customHeight="1" x14ac:dyDescent="0.2">
      <c r="A84" s="227">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30"/>
      <c r="BF84" s="230"/>
      <c r="BG84" s="230"/>
      <c r="BH84" s="230"/>
      <c r="BI84" s="230"/>
      <c r="BJ84" s="230"/>
      <c r="BK84" s="230"/>
      <c r="BL84" s="230"/>
      <c r="BM84" s="230"/>
      <c r="BN84" s="230"/>
      <c r="BO84" s="230"/>
      <c r="BP84" s="230"/>
      <c r="BQ84" s="227">
        <v>78</v>
      </c>
      <c r="BR84" s="232"/>
      <c r="BS84" s="976"/>
      <c r="BT84" s="977"/>
      <c r="BU84" s="977"/>
      <c r="BV84" s="977"/>
      <c r="BW84" s="977"/>
      <c r="BX84" s="977"/>
      <c r="BY84" s="977"/>
      <c r="BZ84" s="977"/>
      <c r="CA84" s="977"/>
      <c r="CB84" s="977"/>
      <c r="CC84" s="977"/>
      <c r="CD84" s="977"/>
      <c r="CE84" s="977"/>
      <c r="CF84" s="977"/>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6"/>
      <c r="DW84" s="977"/>
      <c r="DX84" s="977"/>
      <c r="DY84" s="977"/>
      <c r="DZ84" s="978"/>
      <c r="EA84" s="219"/>
    </row>
    <row r="85" spans="1:131" ht="26.25" customHeight="1" x14ac:dyDescent="0.2">
      <c r="A85" s="227">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30"/>
      <c r="BF85" s="230"/>
      <c r="BG85" s="230"/>
      <c r="BH85" s="230"/>
      <c r="BI85" s="230"/>
      <c r="BJ85" s="230"/>
      <c r="BK85" s="230"/>
      <c r="BL85" s="230"/>
      <c r="BM85" s="230"/>
      <c r="BN85" s="230"/>
      <c r="BO85" s="230"/>
      <c r="BP85" s="230"/>
      <c r="BQ85" s="227">
        <v>79</v>
      </c>
      <c r="BR85" s="232"/>
      <c r="BS85" s="976"/>
      <c r="BT85" s="977"/>
      <c r="BU85" s="977"/>
      <c r="BV85" s="977"/>
      <c r="BW85" s="977"/>
      <c r="BX85" s="977"/>
      <c r="BY85" s="977"/>
      <c r="BZ85" s="977"/>
      <c r="CA85" s="977"/>
      <c r="CB85" s="977"/>
      <c r="CC85" s="977"/>
      <c r="CD85" s="977"/>
      <c r="CE85" s="977"/>
      <c r="CF85" s="977"/>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6"/>
      <c r="DW85" s="977"/>
      <c r="DX85" s="977"/>
      <c r="DY85" s="977"/>
      <c r="DZ85" s="978"/>
      <c r="EA85" s="219"/>
    </row>
    <row r="86" spans="1:131" ht="26.25" customHeight="1" x14ac:dyDescent="0.2">
      <c r="A86" s="227">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30"/>
      <c r="BF86" s="230"/>
      <c r="BG86" s="230"/>
      <c r="BH86" s="230"/>
      <c r="BI86" s="230"/>
      <c r="BJ86" s="230"/>
      <c r="BK86" s="230"/>
      <c r="BL86" s="230"/>
      <c r="BM86" s="230"/>
      <c r="BN86" s="230"/>
      <c r="BO86" s="230"/>
      <c r="BP86" s="230"/>
      <c r="BQ86" s="227">
        <v>80</v>
      </c>
      <c r="BR86" s="232"/>
      <c r="BS86" s="976"/>
      <c r="BT86" s="977"/>
      <c r="BU86" s="977"/>
      <c r="BV86" s="977"/>
      <c r="BW86" s="977"/>
      <c r="BX86" s="977"/>
      <c r="BY86" s="977"/>
      <c r="BZ86" s="977"/>
      <c r="CA86" s="977"/>
      <c r="CB86" s="977"/>
      <c r="CC86" s="977"/>
      <c r="CD86" s="977"/>
      <c r="CE86" s="977"/>
      <c r="CF86" s="977"/>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6"/>
      <c r="DW86" s="977"/>
      <c r="DX86" s="977"/>
      <c r="DY86" s="977"/>
      <c r="DZ86" s="978"/>
      <c r="EA86" s="219"/>
    </row>
    <row r="87" spans="1:131" ht="26.25" customHeight="1" x14ac:dyDescent="0.2">
      <c r="A87" s="233">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30"/>
      <c r="BF87" s="230"/>
      <c r="BG87" s="230"/>
      <c r="BH87" s="230"/>
      <c r="BI87" s="230"/>
      <c r="BJ87" s="230"/>
      <c r="BK87" s="230"/>
      <c r="BL87" s="230"/>
      <c r="BM87" s="230"/>
      <c r="BN87" s="230"/>
      <c r="BO87" s="230"/>
      <c r="BP87" s="230"/>
      <c r="BQ87" s="227">
        <v>81</v>
      </c>
      <c r="BR87" s="232"/>
      <c r="BS87" s="976"/>
      <c r="BT87" s="977"/>
      <c r="BU87" s="977"/>
      <c r="BV87" s="977"/>
      <c r="BW87" s="977"/>
      <c r="BX87" s="977"/>
      <c r="BY87" s="977"/>
      <c r="BZ87" s="977"/>
      <c r="CA87" s="977"/>
      <c r="CB87" s="977"/>
      <c r="CC87" s="977"/>
      <c r="CD87" s="977"/>
      <c r="CE87" s="977"/>
      <c r="CF87" s="977"/>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6"/>
      <c r="DW87" s="977"/>
      <c r="DX87" s="977"/>
      <c r="DY87" s="977"/>
      <c r="DZ87" s="978"/>
      <c r="EA87" s="219"/>
    </row>
    <row r="88" spans="1:131" ht="26.25" customHeight="1" thickBot="1" x14ac:dyDescent="0.25">
      <c r="A88" s="229" t="s">
        <v>398</v>
      </c>
      <c r="B88" s="968" t="s">
        <v>431</v>
      </c>
      <c r="C88" s="969"/>
      <c r="D88" s="969"/>
      <c r="E88" s="969"/>
      <c r="F88" s="969"/>
      <c r="G88" s="969"/>
      <c r="H88" s="969"/>
      <c r="I88" s="969"/>
      <c r="J88" s="969"/>
      <c r="K88" s="969"/>
      <c r="L88" s="969"/>
      <c r="M88" s="969"/>
      <c r="N88" s="969"/>
      <c r="O88" s="969"/>
      <c r="P88" s="979"/>
      <c r="Q88" s="993"/>
      <c r="R88" s="994"/>
      <c r="S88" s="994"/>
      <c r="T88" s="994"/>
      <c r="U88" s="994"/>
      <c r="V88" s="994"/>
      <c r="W88" s="994"/>
      <c r="X88" s="994"/>
      <c r="Y88" s="994"/>
      <c r="Z88" s="994"/>
      <c r="AA88" s="994"/>
      <c r="AB88" s="994"/>
      <c r="AC88" s="994"/>
      <c r="AD88" s="994"/>
      <c r="AE88" s="994"/>
      <c r="AF88" s="990">
        <v>44854</v>
      </c>
      <c r="AG88" s="990"/>
      <c r="AH88" s="990"/>
      <c r="AI88" s="990"/>
      <c r="AJ88" s="990"/>
      <c r="AK88" s="994"/>
      <c r="AL88" s="994"/>
      <c r="AM88" s="994"/>
      <c r="AN88" s="994"/>
      <c r="AO88" s="994"/>
      <c r="AP88" s="990">
        <v>16612</v>
      </c>
      <c r="AQ88" s="990"/>
      <c r="AR88" s="990"/>
      <c r="AS88" s="990"/>
      <c r="AT88" s="990"/>
      <c r="AU88" s="990">
        <v>7959</v>
      </c>
      <c r="AV88" s="990"/>
      <c r="AW88" s="990"/>
      <c r="AX88" s="990"/>
      <c r="AY88" s="990"/>
      <c r="AZ88" s="991"/>
      <c r="BA88" s="991"/>
      <c r="BB88" s="991"/>
      <c r="BC88" s="991"/>
      <c r="BD88" s="992"/>
      <c r="BE88" s="230"/>
      <c r="BF88" s="230"/>
      <c r="BG88" s="230"/>
      <c r="BH88" s="230"/>
      <c r="BI88" s="230"/>
      <c r="BJ88" s="230"/>
      <c r="BK88" s="230"/>
      <c r="BL88" s="230"/>
      <c r="BM88" s="230"/>
      <c r="BN88" s="230"/>
      <c r="BO88" s="230"/>
      <c r="BP88" s="230"/>
      <c r="BQ88" s="227">
        <v>82</v>
      </c>
      <c r="BR88" s="232"/>
      <c r="BS88" s="976"/>
      <c r="BT88" s="977"/>
      <c r="BU88" s="977"/>
      <c r="BV88" s="977"/>
      <c r="BW88" s="977"/>
      <c r="BX88" s="977"/>
      <c r="BY88" s="977"/>
      <c r="BZ88" s="977"/>
      <c r="CA88" s="977"/>
      <c r="CB88" s="977"/>
      <c r="CC88" s="977"/>
      <c r="CD88" s="977"/>
      <c r="CE88" s="977"/>
      <c r="CF88" s="977"/>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6"/>
      <c r="DW88" s="977"/>
      <c r="DX88" s="977"/>
      <c r="DY88" s="977"/>
      <c r="DZ88" s="978"/>
      <c r="EA88" s="219"/>
    </row>
    <row r="89" spans="1:131" ht="26.25" hidden="1" customHeight="1" x14ac:dyDescent="0.2">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30"/>
      <c r="BF89" s="230"/>
      <c r="BG89" s="230"/>
      <c r="BH89" s="230"/>
      <c r="BI89" s="230"/>
      <c r="BJ89" s="230"/>
      <c r="BK89" s="230"/>
      <c r="BL89" s="230"/>
      <c r="BM89" s="230"/>
      <c r="BN89" s="230"/>
      <c r="BO89" s="230"/>
      <c r="BP89" s="230"/>
      <c r="BQ89" s="227">
        <v>83</v>
      </c>
      <c r="BR89" s="232"/>
      <c r="BS89" s="976"/>
      <c r="BT89" s="977"/>
      <c r="BU89" s="977"/>
      <c r="BV89" s="977"/>
      <c r="BW89" s="977"/>
      <c r="BX89" s="977"/>
      <c r="BY89" s="977"/>
      <c r="BZ89" s="977"/>
      <c r="CA89" s="977"/>
      <c r="CB89" s="977"/>
      <c r="CC89" s="977"/>
      <c r="CD89" s="977"/>
      <c r="CE89" s="977"/>
      <c r="CF89" s="977"/>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6"/>
      <c r="DW89" s="977"/>
      <c r="DX89" s="977"/>
      <c r="DY89" s="977"/>
      <c r="DZ89" s="978"/>
      <c r="EA89" s="219"/>
    </row>
    <row r="90" spans="1:131" ht="26.25" hidden="1" customHeight="1" x14ac:dyDescent="0.2">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30"/>
      <c r="BF90" s="230"/>
      <c r="BG90" s="230"/>
      <c r="BH90" s="230"/>
      <c r="BI90" s="230"/>
      <c r="BJ90" s="230"/>
      <c r="BK90" s="230"/>
      <c r="BL90" s="230"/>
      <c r="BM90" s="230"/>
      <c r="BN90" s="230"/>
      <c r="BO90" s="230"/>
      <c r="BP90" s="230"/>
      <c r="BQ90" s="227">
        <v>84</v>
      </c>
      <c r="BR90" s="232"/>
      <c r="BS90" s="976"/>
      <c r="BT90" s="977"/>
      <c r="BU90" s="977"/>
      <c r="BV90" s="977"/>
      <c r="BW90" s="977"/>
      <c r="BX90" s="977"/>
      <c r="BY90" s="977"/>
      <c r="BZ90" s="977"/>
      <c r="CA90" s="977"/>
      <c r="CB90" s="977"/>
      <c r="CC90" s="977"/>
      <c r="CD90" s="977"/>
      <c r="CE90" s="977"/>
      <c r="CF90" s="977"/>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6"/>
      <c r="DW90" s="977"/>
      <c r="DX90" s="977"/>
      <c r="DY90" s="977"/>
      <c r="DZ90" s="978"/>
      <c r="EA90" s="219"/>
    </row>
    <row r="91" spans="1:131" ht="26.25" hidden="1" customHeight="1" x14ac:dyDescent="0.2">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30"/>
      <c r="BF91" s="230"/>
      <c r="BG91" s="230"/>
      <c r="BH91" s="230"/>
      <c r="BI91" s="230"/>
      <c r="BJ91" s="230"/>
      <c r="BK91" s="230"/>
      <c r="BL91" s="230"/>
      <c r="BM91" s="230"/>
      <c r="BN91" s="230"/>
      <c r="BO91" s="230"/>
      <c r="BP91" s="230"/>
      <c r="BQ91" s="227">
        <v>85</v>
      </c>
      <c r="BR91" s="232"/>
      <c r="BS91" s="976"/>
      <c r="BT91" s="977"/>
      <c r="BU91" s="977"/>
      <c r="BV91" s="977"/>
      <c r="BW91" s="977"/>
      <c r="BX91" s="977"/>
      <c r="BY91" s="977"/>
      <c r="BZ91" s="977"/>
      <c r="CA91" s="977"/>
      <c r="CB91" s="977"/>
      <c r="CC91" s="977"/>
      <c r="CD91" s="977"/>
      <c r="CE91" s="977"/>
      <c r="CF91" s="977"/>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6"/>
      <c r="DW91" s="977"/>
      <c r="DX91" s="977"/>
      <c r="DY91" s="977"/>
      <c r="DZ91" s="978"/>
      <c r="EA91" s="219"/>
    </row>
    <row r="92" spans="1:131" ht="26.25" hidden="1" customHeight="1" x14ac:dyDescent="0.2">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30"/>
      <c r="BF92" s="230"/>
      <c r="BG92" s="230"/>
      <c r="BH92" s="230"/>
      <c r="BI92" s="230"/>
      <c r="BJ92" s="230"/>
      <c r="BK92" s="230"/>
      <c r="BL92" s="230"/>
      <c r="BM92" s="230"/>
      <c r="BN92" s="230"/>
      <c r="BO92" s="230"/>
      <c r="BP92" s="230"/>
      <c r="BQ92" s="227">
        <v>86</v>
      </c>
      <c r="BR92" s="232"/>
      <c r="BS92" s="976"/>
      <c r="BT92" s="977"/>
      <c r="BU92" s="977"/>
      <c r="BV92" s="977"/>
      <c r="BW92" s="977"/>
      <c r="BX92" s="977"/>
      <c r="BY92" s="977"/>
      <c r="BZ92" s="977"/>
      <c r="CA92" s="977"/>
      <c r="CB92" s="977"/>
      <c r="CC92" s="977"/>
      <c r="CD92" s="977"/>
      <c r="CE92" s="977"/>
      <c r="CF92" s="977"/>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6"/>
      <c r="DW92" s="977"/>
      <c r="DX92" s="977"/>
      <c r="DY92" s="977"/>
      <c r="DZ92" s="978"/>
      <c r="EA92" s="219"/>
    </row>
    <row r="93" spans="1:131" ht="26.25" hidden="1" customHeight="1" x14ac:dyDescent="0.2">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30"/>
      <c r="BF93" s="230"/>
      <c r="BG93" s="230"/>
      <c r="BH93" s="230"/>
      <c r="BI93" s="230"/>
      <c r="BJ93" s="230"/>
      <c r="BK93" s="230"/>
      <c r="BL93" s="230"/>
      <c r="BM93" s="230"/>
      <c r="BN93" s="230"/>
      <c r="BO93" s="230"/>
      <c r="BP93" s="230"/>
      <c r="BQ93" s="227">
        <v>87</v>
      </c>
      <c r="BR93" s="232"/>
      <c r="BS93" s="976"/>
      <c r="BT93" s="977"/>
      <c r="BU93" s="977"/>
      <c r="BV93" s="977"/>
      <c r="BW93" s="977"/>
      <c r="BX93" s="977"/>
      <c r="BY93" s="977"/>
      <c r="BZ93" s="977"/>
      <c r="CA93" s="977"/>
      <c r="CB93" s="977"/>
      <c r="CC93" s="977"/>
      <c r="CD93" s="977"/>
      <c r="CE93" s="977"/>
      <c r="CF93" s="977"/>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6"/>
      <c r="DW93" s="977"/>
      <c r="DX93" s="977"/>
      <c r="DY93" s="977"/>
      <c r="DZ93" s="978"/>
      <c r="EA93" s="219"/>
    </row>
    <row r="94" spans="1:131" ht="26.25" hidden="1" customHeight="1" x14ac:dyDescent="0.2">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30"/>
      <c r="BF94" s="230"/>
      <c r="BG94" s="230"/>
      <c r="BH94" s="230"/>
      <c r="BI94" s="230"/>
      <c r="BJ94" s="230"/>
      <c r="BK94" s="230"/>
      <c r="BL94" s="230"/>
      <c r="BM94" s="230"/>
      <c r="BN94" s="230"/>
      <c r="BO94" s="230"/>
      <c r="BP94" s="230"/>
      <c r="BQ94" s="227">
        <v>88</v>
      </c>
      <c r="BR94" s="232"/>
      <c r="BS94" s="976"/>
      <c r="BT94" s="977"/>
      <c r="BU94" s="977"/>
      <c r="BV94" s="977"/>
      <c r="BW94" s="977"/>
      <c r="BX94" s="977"/>
      <c r="BY94" s="977"/>
      <c r="BZ94" s="977"/>
      <c r="CA94" s="977"/>
      <c r="CB94" s="977"/>
      <c r="CC94" s="977"/>
      <c r="CD94" s="977"/>
      <c r="CE94" s="977"/>
      <c r="CF94" s="977"/>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6"/>
      <c r="DW94" s="977"/>
      <c r="DX94" s="977"/>
      <c r="DY94" s="977"/>
      <c r="DZ94" s="978"/>
      <c r="EA94" s="219"/>
    </row>
    <row r="95" spans="1:131" ht="26.25" hidden="1" customHeight="1" x14ac:dyDescent="0.2">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30"/>
      <c r="BF95" s="230"/>
      <c r="BG95" s="230"/>
      <c r="BH95" s="230"/>
      <c r="BI95" s="230"/>
      <c r="BJ95" s="230"/>
      <c r="BK95" s="230"/>
      <c r="BL95" s="230"/>
      <c r="BM95" s="230"/>
      <c r="BN95" s="230"/>
      <c r="BO95" s="230"/>
      <c r="BP95" s="230"/>
      <c r="BQ95" s="227">
        <v>89</v>
      </c>
      <c r="BR95" s="232"/>
      <c r="BS95" s="976"/>
      <c r="BT95" s="977"/>
      <c r="BU95" s="977"/>
      <c r="BV95" s="977"/>
      <c r="BW95" s="977"/>
      <c r="BX95" s="977"/>
      <c r="BY95" s="977"/>
      <c r="BZ95" s="977"/>
      <c r="CA95" s="977"/>
      <c r="CB95" s="977"/>
      <c r="CC95" s="977"/>
      <c r="CD95" s="977"/>
      <c r="CE95" s="977"/>
      <c r="CF95" s="977"/>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6"/>
      <c r="DW95" s="977"/>
      <c r="DX95" s="977"/>
      <c r="DY95" s="977"/>
      <c r="DZ95" s="978"/>
      <c r="EA95" s="219"/>
    </row>
    <row r="96" spans="1:131" ht="26.25" hidden="1" customHeight="1" x14ac:dyDescent="0.2">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30"/>
      <c r="BF96" s="230"/>
      <c r="BG96" s="230"/>
      <c r="BH96" s="230"/>
      <c r="BI96" s="230"/>
      <c r="BJ96" s="230"/>
      <c r="BK96" s="230"/>
      <c r="BL96" s="230"/>
      <c r="BM96" s="230"/>
      <c r="BN96" s="230"/>
      <c r="BO96" s="230"/>
      <c r="BP96" s="230"/>
      <c r="BQ96" s="227">
        <v>90</v>
      </c>
      <c r="BR96" s="232"/>
      <c r="BS96" s="976"/>
      <c r="BT96" s="977"/>
      <c r="BU96" s="977"/>
      <c r="BV96" s="977"/>
      <c r="BW96" s="977"/>
      <c r="BX96" s="977"/>
      <c r="BY96" s="977"/>
      <c r="BZ96" s="977"/>
      <c r="CA96" s="977"/>
      <c r="CB96" s="977"/>
      <c r="CC96" s="977"/>
      <c r="CD96" s="977"/>
      <c r="CE96" s="977"/>
      <c r="CF96" s="977"/>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6"/>
      <c r="DW96" s="977"/>
      <c r="DX96" s="977"/>
      <c r="DY96" s="977"/>
      <c r="DZ96" s="978"/>
      <c r="EA96" s="219"/>
    </row>
    <row r="97" spans="1:131" ht="26.25" hidden="1" customHeight="1" x14ac:dyDescent="0.2">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30"/>
      <c r="BF97" s="230"/>
      <c r="BG97" s="230"/>
      <c r="BH97" s="230"/>
      <c r="BI97" s="230"/>
      <c r="BJ97" s="230"/>
      <c r="BK97" s="230"/>
      <c r="BL97" s="230"/>
      <c r="BM97" s="230"/>
      <c r="BN97" s="230"/>
      <c r="BO97" s="230"/>
      <c r="BP97" s="230"/>
      <c r="BQ97" s="227">
        <v>91</v>
      </c>
      <c r="BR97" s="232"/>
      <c r="BS97" s="976"/>
      <c r="BT97" s="977"/>
      <c r="BU97" s="977"/>
      <c r="BV97" s="977"/>
      <c r="BW97" s="977"/>
      <c r="BX97" s="977"/>
      <c r="BY97" s="977"/>
      <c r="BZ97" s="977"/>
      <c r="CA97" s="977"/>
      <c r="CB97" s="977"/>
      <c r="CC97" s="977"/>
      <c r="CD97" s="977"/>
      <c r="CE97" s="977"/>
      <c r="CF97" s="977"/>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6"/>
      <c r="DW97" s="977"/>
      <c r="DX97" s="977"/>
      <c r="DY97" s="977"/>
      <c r="DZ97" s="978"/>
      <c r="EA97" s="219"/>
    </row>
    <row r="98" spans="1:131" ht="26.25" hidden="1" customHeight="1" x14ac:dyDescent="0.2">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30"/>
      <c r="BF98" s="230"/>
      <c r="BG98" s="230"/>
      <c r="BH98" s="230"/>
      <c r="BI98" s="230"/>
      <c r="BJ98" s="230"/>
      <c r="BK98" s="230"/>
      <c r="BL98" s="230"/>
      <c r="BM98" s="230"/>
      <c r="BN98" s="230"/>
      <c r="BO98" s="230"/>
      <c r="BP98" s="230"/>
      <c r="BQ98" s="227">
        <v>92</v>
      </c>
      <c r="BR98" s="232"/>
      <c r="BS98" s="976"/>
      <c r="BT98" s="977"/>
      <c r="BU98" s="977"/>
      <c r="BV98" s="977"/>
      <c r="BW98" s="977"/>
      <c r="BX98" s="977"/>
      <c r="BY98" s="977"/>
      <c r="BZ98" s="977"/>
      <c r="CA98" s="977"/>
      <c r="CB98" s="977"/>
      <c r="CC98" s="977"/>
      <c r="CD98" s="977"/>
      <c r="CE98" s="977"/>
      <c r="CF98" s="977"/>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6"/>
      <c r="DW98" s="977"/>
      <c r="DX98" s="977"/>
      <c r="DY98" s="977"/>
      <c r="DZ98" s="978"/>
      <c r="EA98" s="219"/>
    </row>
    <row r="99" spans="1:131" ht="26.25" hidden="1" customHeight="1" x14ac:dyDescent="0.2">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30"/>
      <c r="BF99" s="230"/>
      <c r="BG99" s="230"/>
      <c r="BH99" s="230"/>
      <c r="BI99" s="230"/>
      <c r="BJ99" s="230"/>
      <c r="BK99" s="230"/>
      <c r="BL99" s="230"/>
      <c r="BM99" s="230"/>
      <c r="BN99" s="230"/>
      <c r="BO99" s="230"/>
      <c r="BP99" s="230"/>
      <c r="BQ99" s="227">
        <v>93</v>
      </c>
      <c r="BR99" s="232"/>
      <c r="BS99" s="976"/>
      <c r="BT99" s="977"/>
      <c r="BU99" s="977"/>
      <c r="BV99" s="977"/>
      <c r="BW99" s="977"/>
      <c r="BX99" s="977"/>
      <c r="BY99" s="977"/>
      <c r="BZ99" s="977"/>
      <c r="CA99" s="977"/>
      <c r="CB99" s="977"/>
      <c r="CC99" s="977"/>
      <c r="CD99" s="977"/>
      <c r="CE99" s="977"/>
      <c r="CF99" s="977"/>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6"/>
      <c r="DW99" s="977"/>
      <c r="DX99" s="977"/>
      <c r="DY99" s="977"/>
      <c r="DZ99" s="978"/>
      <c r="EA99" s="219"/>
    </row>
    <row r="100" spans="1:131" ht="26.25" hidden="1" customHeight="1" x14ac:dyDescent="0.2">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30"/>
      <c r="BF100" s="230"/>
      <c r="BG100" s="230"/>
      <c r="BH100" s="230"/>
      <c r="BI100" s="230"/>
      <c r="BJ100" s="230"/>
      <c r="BK100" s="230"/>
      <c r="BL100" s="230"/>
      <c r="BM100" s="230"/>
      <c r="BN100" s="230"/>
      <c r="BO100" s="230"/>
      <c r="BP100" s="230"/>
      <c r="BQ100" s="227">
        <v>94</v>
      </c>
      <c r="BR100" s="232"/>
      <c r="BS100" s="976"/>
      <c r="BT100" s="977"/>
      <c r="BU100" s="977"/>
      <c r="BV100" s="977"/>
      <c r="BW100" s="977"/>
      <c r="BX100" s="977"/>
      <c r="BY100" s="977"/>
      <c r="BZ100" s="977"/>
      <c r="CA100" s="977"/>
      <c r="CB100" s="977"/>
      <c r="CC100" s="977"/>
      <c r="CD100" s="977"/>
      <c r="CE100" s="977"/>
      <c r="CF100" s="977"/>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6"/>
      <c r="DW100" s="977"/>
      <c r="DX100" s="977"/>
      <c r="DY100" s="977"/>
      <c r="DZ100" s="978"/>
      <c r="EA100" s="219"/>
    </row>
    <row r="101" spans="1:131" ht="26.25" hidden="1" customHeight="1" x14ac:dyDescent="0.2">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30"/>
      <c r="BF101" s="230"/>
      <c r="BG101" s="230"/>
      <c r="BH101" s="230"/>
      <c r="BI101" s="230"/>
      <c r="BJ101" s="230"/>
      <c r="BK101" s="230"/>
      <c r="BL101" s="230"/>
      <c r="BM101" s="230"/>
      <c r="BN101" s="230"/>
      <c r="BO101" s="230"/>
      <c r="BP101" s="230"/>
      <c r="BQ101" s="227">
        <v>95</v>
      </c>
      <c r="BR101" s="232"/>
      <c r="BS101" s="976"/>
      <c r="BT101" s="977"/>
      <c r="BU101" s="977"/>
      <c r="BV101" s="977"/>
      <c r="BW101" s="977"/>
      <c r="BX101" s="977"/>
      <c r="BY101" s="977"/>
      <c r="BZ101" s="977"/>
      <c r="CA101" s="977"/>
      <c r="CB101" s="977"/>
      <c r="CC101" s="977"/>
      <c r="CD101" s="977"/>
      <c r="CE101" s="977"/>
      <c r="CF101" s="977"/>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6"/>
      <c r="DW101" s="977"/>
      <c r="DX101" s="977"/>
      <c r="DY101" s="977"/>
      <c r="DZ101" s="978"/>
      <c r="EA101" s="219"/>
    </row>
    <row r="102" spans="1:131" ht="26.25" customHeight="1" thickBot="1" x14ac:dyDescent="0.25">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30"/>
      <c r="BF102" s="230"/>
      <c r="BG102" s="230"/>
      <c r="BH102" s="230"/>
      <c r="BI102" s="230"/>
      <c r="BJ102" s="230"/>
      <c r="BK102" s="230"/>
      <c r="BL102" s="230"/>
      <c r="BM102" s="230"/>
      <c r="BN102" s="230"/>
      <c r="BO102" s="230"/>
      <c r="BP102" s="230"/>
      <c r="BQ102" s="229" t="s">
        <v>398</v>
      </c>
      <c r="BR102" s="968" t="s">
        <v>432</v>
      </c>
      <c r="BS102" s="969"/>
      <c r="BT102" s="969"/>
      <c r="BU102" s="969"/>
      <c r="BV102" s="969"/>
      <c r="BW102" s="969"/>
      <c r="BX102" s="969"/>
      <c r="BY102" s="969"/>
      <c r="BZ102" s="969"/>
      <c r="CA102" s="969"/>
      <c r="CB102" s="969"/>
      <c r="CC102" s="969"/>
      <c r="CD102" s="969"/>
      <c r="CE102" s="969"/>
      <c r="CF102" s="969"/>
      <c r="CG102" s="979"/>
      <c r="CH102" s="980"/>
      <c r="CI102" s="981"/>
      <c r="CJ102" s="981"/>
      <c r="CK102" s="981"/>
      <c r="CL102" s="982"/>
      <c r="CM102" s="980"/>
      <c r="CN102" s="981"/>
      <c r="CO102" s="981"/>
      <c r="CP102" s="981"/>
      <c r="CQ102" s="982"/>
      <c r="CR102" s="983">
        <v>786083</v>
      </c>
      <c r="CS102" s="984"/>
      <c r="CT102" s="984"/>
      <c r="CU102" s="984"/>
      <c r="CV102" s="985"/>
      <c r="CW102" s="983">
        <v>47340</v>
      </c>
      <c r="CX102" s="984"/>
      <c r="CY102" s="984"/>
      <c r="CZ102" s="984"/>
      <c r="DA102" s="985"/>
      <c r="DB102" s="983">
        <v>149194</v>
      </c>
      <c r="DC102" s="984"/>
      <c r="DD102" s="984"/>
      <c r="DE102" s="984"/>
      <c r="DF102" s="985"/>
      <c r="DG102" s="983"/>
      <c r="DH102" s="984"/>
      <c r="DI102" s="984"/>
      <c r="DJ102" s="984"/>
      <c r="DK102" s="985"/>
      <c r="DL102" s="983">
        <v>25844</v>
      </c>
      <c r="DM102" s="984"/>
      <c r="DN102" s="984"/>
      <c r="DO102" s="984"/>
      <c r="DP102" s="985"/>
      <c r="DQ102" s="983">
        <v>23833</v>
      </c>
      <c r="DR102" s="984"/>
      <c r="DS102" s="984"/>
      <c r="DT102" s="984"/>
      <c r="DU102" s="985"/>
      <c r="DV102" s="968"/>
      <c r="DW102" s="969"/>
      <c r="DX102" s="969"/>
      <c r="DY102" s="969"/>
      <c r="DZ102" s="970"/>
      <c r="EA102" s="219"/>
    </row>
    <row r="103" spans="1:131" ht="26.25" customHeight="1" x14ac:dyDescent="0.2">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30"/>
      <c r="BF103" s="230"/>
      <c r="BG103" s="230"/>
      <c r="BH103" s="230"/>
      <c r="BI103" s="230"/>
      <c r="BJ103" s="230"/>
      <c r="BK103" s="230"/>
      <c r="BL103" s="230"/>
      <c r="BM103" s="230"/>
      <c r="BN103" s="230"/>
      <c r="BO103" s="230"/>
      <c r="BP103" s="230"/>
      <c r="BQ103" s="971" t="s">
        <v>433</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19"/>
    </row>
    <row r="104" spans="1:131" ht="26.25" customHeight="1" x14ac:dyDescent="0.2">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30"/>
      <c r="BF104" s="230"/>
      <c r="BG104" s="230"/>
      <c r="BH104" s="230"/>
      <c r="BI104" s="230"/>
      <c r="BJ104" s="230"/>
      <c r="BK104" s="230"/>
      <c r="BL104" s="230"/>
      <c r="BM104" s="230"/>
      <c r="BN104" s="230"/>
      <c r="BO104" s="230"/>
      <c r="BP104" s="230"/>
      <c r="BQ104" s="972" t="s">
        <v>434</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19"/>
    </row>
    <row r="105" spans="1:131" ht="11.25" customHeight="1" x14ac:dyDescent="0.2">
      <c r="A105" s="230"/>
      <c r="B105" s="230"/>
      <c r="C105" s="230"/>
      <c r="D105" s="230"/>
      <c r="E105" s="230"/>
      <c r="F105" s="230"/>
      <c r="G105" s="230"/>
      <c r="H105" s="230"/>
      <c r="I105" s="230"/>
      <c r="J105" s="230"/>
      <c r="K105" s="230"/>
      <c r="L105" s="230"/>
      <c r="M105" s="230"/>
      <c r="N105" s="230"/>
      <c r="O105" s="230"/>
      <c r="P105" s="230"/>
      <c r="Q105" s="230"/>
      <c r="R105" s="230"/>
      <c r="S105" s="230"/>
      <c r="T105" s="230"/>
      <c r="U105" s="230"/>
      <c r="V105" s="230"/>
      <c r="W105" s="230"/>
      <c r="X105" s="230"/>
      <c r="Y105" s="230"/>
      <c r="Z105" s="230"/>
      <c r="AA105" s="230"/>
      <c r="AB105" s="230"/>
      <c r="AC105" s="230"/>
      <c r="AD105" s="230"/>
      <c r="AE105" s="230"/>
      <c r="AF105" s="230"/>
      <c r="AG105" s="230"/>
      <c r="AH105" s="230"/>
      <c r="AI105" s="230"/>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219"/>
    </row>
    <row r="106" spans="1:131" ht="11.25" customHeight="1" x14ac:dyDescent="0.2">
      <c r="A106" s="230"/>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219"/>
    </row>
    <row r="107" spans="1:131" s="219" customFormat="1" ht="26.25" customHeight="1" thickBot="1" x14ac:dyDescent="0.25">
      <c r="A107" s="238" t="s">
        <v>435</v>
      </c>
      <c r="B107" s="239"/>
      <c r="C107" s="239"/>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39"/>
      <c r="AP107" s="239"/>
      <c r="AQ107" s="239"/>
      <c r="AR107" s="239"/>
      <c r="AS107" s="239"/>
      <c r="AT107" s="239"/>
      <c r="AU107" s="238" t="s">
        <v>436</v>
      </c>
      <c r="AV107" s="239"/>
      <c r="AW107" s="239"/>
      <c r="AX107" s="239"/>
      <c r="AY107" s="239"/>
      <c r="AZ107" s="239"/>
      <c r="BA107" s="239"/>
      <c r="BB107" s="239"/>
      <c r="BC107" s="239"/>
      <c r="BD107" s="239"/>
      <c r="BE107" s="239"/>
      <c r="BF107" s="239"/>
      <c r="BG107" s="239"/>
      <c r="BH107" s="239"/>
      <c r="BI107" s="239"/>
      <c r="BJ107" s="239"/>
      <c r="BK107" s="239"/>
      <c r="BL107" s="239"/>
      <c r="BM107" s="239"/>
      <c r="BN107" s="239"/>
      <c r="BO107" s="239"/>
      <c r="BP107" s="239"/>
      <c r="BQ107" s="239"/>
      <c r="BR107" s="239"/>
      <c r="BS107" s="239"/>
      <c r="BT107" s="239"/>
      <c r="BU107" s="239"/>
      <c r="BV107" s="239"/>
      <c r="BW107" s="239"/>
      <c r="BX107" s="239"/>
      <c r="BY107" s="239"/>
      <c r="BZ107" s="239"/>
      <c r="CA107" s="239"/>
      <c r="CB107" s="239"/>
      <c r="CC107" s="239"/>
      <c r="CD107" s="239"/>
      <c r="CE107" s="239"/>
      <c r="CF107" s="239"/>
      <c r="CG107" s="239"/>
      <c r="CH107" s="239"/>
      <c r="CI107" s="239"/>
      <c r="CJ107" s="239"/>
      <c r="CK107" s="239"/>
      <c r="CL107" s="239"/>
      <c r="CM107" s="239"/>
      <c r="CN107" s="239"/>
      <c r="CO107" s="239"/>
      <c r="CP107" s="239"/>
      <c r="CQ107" s="239"/>
      <c r="CR107" s="239"/>
      <c r="CS107" s="239"/>
      <c r="CT107" s="239"/>
      <c r="CU107" s="239"/>
      <c r="CV107" s="239"/>
      <c r="CW107" s="239"/>
      <c r="CX107" s="239"/>
      <c r="CY107" s="239"/>
      <c r="CZ107" s="239"/>
      <c r="DA107" s="239"/>
      <c r="DB107" s="239"/>
      <c r="DC107" s="239"/>
      <c r="DD107" s="239"/>
      <c r="DE107" s="239"/>
      <c r="DF107" s="239"/>
      <c r="DG107" s="239"/>
      <c r="DH107" s="239"/>
      <c r="DI107" s="239"/>
      <c r="DJ107" s="239"/>
      <c r="DK107" s="239"/>
      <c r="DL107" s="239"/>
      <c r="DM107" s="239"/>
      <c r="DN107" s="239"/>
      <c r="DO107" s="239"/>
      <c r="DP107" s="239"/>
      <c r="DQ107" s="239"/>
      <c r="DR107" s="239"/>
      <c r="DS107" s="239"/>
      <c r="DT107" s="239"/>
      <c r="DU107" s="239"/>
      <c r="DV107" s="239"/>
      <c r="DW107" s="239"/>
      <c r="DX107" s="239"/>
      <c r="DY107" s="239"/>
      <c r="DZ107" s="239"/>
    </row>
    <row r="108" spans="1:131" s="219" customFormat="1" ht="26.25" customHeight="1" x14ac:dyDescent="0.2">
      <c r="A108" s="973" t="s">
        <v>437</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438</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19" customFormat="1" ht="26.25" customHeight="1" x14ac:dyDescent="0.2">
      <c r="A109" s="926" t="s">
        <v>439</v>
      </c>
      <c r="B109" s="927"/>
      <c r="C109" s="927"/>
      <c r="D109" s="927"/>
      <c r="E109" s="927"/>
      <c r="F109" s="927"/>
      <c r="G109" s="927"/>
      <c r="H109" s="927"/>
      <c r="I109" s="927"/>
      <c r="J109" s="927"/>
      <c r="K109" s="927"/>
      <c r="L109" s="927"/>
      <c r="M109" s="927"/>
      <c r="N109" s="927"/>
      <c r="O109" s="927"/>
      <c r="P109" s="927"/>
      <c r="Q109" s="927"/>
      <c r="R109" s="927"/>
      <c r="S109" s="927"/>
      <c r="T109" s="927"/>
      <c r="U109" s="927"/>
      <c r="V109" s="927"/>
      <c r="W109" s="927"/>
      <c r="X109" s="927"/>
      <c r="Y109" s="927"/>
      <c r="Z109" s="928"/>
      <c r="AA109" s="929" t="s">
        <v>440</v>
      </c>
      <c r="AB109" s="927"/>
      <c r="AC109" s="927"/>
      <c r="AD109" s="927"/>
      <c r="AE109" s="928"/>
      <c r="AF109" s="929" t="s">
        <v>441</v>
      </c>
      <c r="AG109" s="927"/>
      <c r="AH109" s="927"/>
      <c r="AI109" s="927"/>
      <c r="AJ109" s="928"/>
      <c r="AK109" s="929" t="s">
        <v>308</v>
      </c>
      <c r="AL109" s="927"/>
      <c r="AM109" s="927"/>
      <c r="AN109" s="927"/>
      <c r="AO109" s="928"/>
      <c r="AP109" s="929" t="s">
        <v>442</v>
      </c>
      <c r="AQ109" s="927"/>
      <c r="AR109" s="927"/>
      <c r="AS109" s="927"/>
      <c r="AT109" s="960"/>
      <c r="AU109" s="926" t="s">
        <v>439</v>
      </c>
      <c r="AV109" s="927"/>
      <c r="AW109" s="927"/>
      <c r="AX109" s="927"/>
      <c r="AY109" s="927"/>
      <c r="AZ109" s="927"/>
      <c r="BA109" s="927"/>
      <c r="BB109" s="927"/>
      <c r="BC109" s="927"/>
      <c r="BD109" s="927"/>
      <c r="BE109" s="927"/>
      <c r="BF109" s="927"/>
      <c r="BG109" s="927"/>
      <c r="BH109" s="927"/>
      <c r="BI109" s="927"/>
      <c r="BJ109" s="927"/>
      <c r="BK109" s="927"/>
      <c r="BL109" s="927"/>
      <c r="BM109" s="927"/>
      <c r="BN109" s="927"/>
      <c r="BO109" s="927"/>
      <c r="BP109" s="928"/>
      <c r="BQ109" s="929" t="s">
        <v>440</v>
      </c>
      <c r="BR109" s="927"/>
      <c r="BS109" s="927"/>
      <c r="BT109" s="927"/>
      <c r="BU109" s="928"/>
      <c r="BV109" s="929" t="s">
        <v>441</v>
      </c>
      <c r="BW109" s="927"/>
      <c r="BX109" s="927"/>
      <c r="BY109" s="927"/>
      <c r="BZ109" s="928"/>
      <c r="CA109" s="929" t="s">
        <v>308</v>
      </c>
      <c r="CB109" s="927"/>
      <c r="CC109" s="927"/>
      <c r="CD109" s="927"/>
      <c r="CE109" s="928"/>
      <c r="CF109" s="967" t="s">
        <v>442</v>
      </c>
      <c r="CG109" s="967"/>
      <c r="CH109" s="967"/>
      <c r="CI109" s="967"/>
      <c r="CJ109" s="967"/>
      <c r="CK109" s="929" t="s">
        <v>443</v>
      </c>
      <c r="CL109" s="927"/>
      <c r="CM109" s="927"/>
      <c r="CN109" s="927"/>
      <c r="CO109" s="927"/>
      <c r="CP109" s="927"/>
      <c r="CQ109" s="927"/>
      <c r="CR109" s="927"/>
      <c r="CS109" s="927"/>
      <c r="CT109" s="927"/>
      <c r="CU109" s="927"/>
      <c r="CV109" s="927"/>
      <c r="CW109" s="927"/>
      <c r="CX109" s="927"/>
      <c r="CY109" s="927"/>
      <c r="CZ109" s="927"/>
      <c r="DA109" s="927"/>
      <c r="DB109" s="927"/>
      <c r="DC109" s="927"/>
      <c r="DD109" s="927"/>
      <c r="DE109" s="927"/>
      <c r="DF109" s="928"/>
      <c r="DG109" s="929" t="s">
        <v>440</v>
      </c>
      <c r="DH109" s="927"/>
      <c r="DI109" s="927"/>
      <c r="DJ109" s="927"/>
      <c r="DK109" s="928"/>
      <c r="DL109" s="929" t="s">
        <v>441</v>
      </c>
      <c r="DM109" s="927"/>
      <c r="DN109" s="927"/>
      <c r="DO109" s="927"/>
      <c r="DP109" s="928"/>
      <c r="DQ109" s="929" t="s">
        <v>308</v>
      </c>
      <c r="DR109" s="927"/>
      <c r="DS109" s="927"/>
      <c r="DT109" s="927"/>
      <c r="DU109" s="928"/>
      <c r="DV109" s="929" t="s">
        <v>442</v>
      </c>
      <c r="DW109" s="927"/>
      <c r="DX109" s="927"/>
      <c r="DY109" s="927"/>
      <c r="DZ109" s="960"/>
    </row>
    <row r="110" spans="1:131" s="219" customFormat="1" ht="26.25" customHeight="1" x14ac:dyDescent="0.2">
      <c r="A110" s="838" t="s">
        <v>444</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919">
        <v>87689678</v>
      </c>
      <c r="AB110" s="920"/>
      <c r="AC110" s="920"/>
      <c r="AD110" s="920"/>
      <c r="AE110" s="921"/>
      <c r="AF110" s="922">
        <v>85235502</v>
      </c>
      <c r="AG110" s="920"/>
      <c r="AH110" s="920"/>
      <c r="AI110" s="920"/>
      <c r="AJ110" s="921"/>
      <c r="AK110" s="922">
        <v>85462826</v>
      </c>
      <c r="AL110" s="920"/>
      <c r="AM110" s="920"/>
      <c r="AN110" s="920"/>
      <c r="AO110" s="921"/>
      <c r="AP110" s="923">
        <v>10.7</v>
      </c>
      <c r="AQ110" s="924"/>
      <c r="AR110" s="924"/>
      <c r="AS110" s="924"/>
      <c r="AT110" s="925"/>
      <c r="AU110" s="961" t="s">
        <v>73</v>
      </c>
      <c r="AV110" s="962"/>
      <c r="AW110" s="962"/>
      <c r="AX110" s="962"/>
      <c r="AY110" s="962"/>
      <c r="AZ110" s="891" t="s">
        <v>445</v>
      </c>
      <c r="BA110" s="839"/>
      <c r="BB110" s="839"/>
      <c r="BC110" s="839"/>
      <c r="BD110" s="839"/>
      <c r="BE110" s="839"/>
      <c r="BF110" s="839"/>
      <c r="BG110" s="839"/>
      <c r="BH110" s="839"/>
      <c r="BI110" s="839"/>
      <c r="BJ110" s="839"/>
      <c r="BK110" s="839"/>
      <c r="BL110" s="839"/>
      <c r="BM110" s="839"/>
      <c r="BN110" s="839"/>
      <c r="BO110" s="839"/>
      <c r="BP110" s="840"/>
      <c r="BQ110" s="892">
        <v>2625777285</v>
      </c>
      <c r="BR110" s="873"/>
      <c r="BS110" s="873"/>
      <c r="BT110" s="873"/>
      <c r="BU110" s="873"/>
      <c r="BV110" s="873">
        <v>2454822694</v>
      </c>
      <c r="BW110" s="873"/>
      <c r="BX110" s="873"/>
      <c r="BY110" s="873"/>
      <c r="BZ110" s="873"/>
      <c r="CA110" s="873">
        <v>2360740382</v>
      </c>
      <c r="CB110" s="873"/>
      <c r="CC110" s="873"/>
      <c r="CD110" s="873"/>
      <c r="CE110" s="873"/>
      <c r="CF110" s="897">
        <v>295.10000000000002</v>
      </c>
      <c r="CG110" s="898"/>
      <c r="CH110" s="898"/>
      <c r="CI110" s="898"/>
      <c r="CJ110" s="898"/>
      <c r="CK110" s="957" t="s">
        <v>446</v>
      </c>
      <c r="CL110" s="850"/>
      <c r="CM110" s="891" t="s">
        <v>447</v>
      </c>
      <c r="CN110" s="839"/>
      <c r="CO110" s="839"/>
      <c r="CP110" s="839"/>
      <c r="CQ110" s="839"/>
      <c r="CR110" s="839"/>
      <c r="CS110" s="839"/>
      <c r="CT110" s="839"/>
      <c r="CU110" s="839"/>
      <c r="CV110" s="839"/>
      <c r="CW110" s="839"/>
      <c r="CX110" s="839"/>
      <c r="CY110" s="839"/>
      <c r="CZ110" s="839"/>
      <c r="DA110" s="839"/>
      <c r="DB110" s="839"/>
      <c r="DC110" s="839"/>
      <c r="DD110" s="839"/>
      <c r="DE110" s="839"/>
      <c r="DF110" s="840"/>
      <c r="DG110" s="892" t="s">
        <v>129</v>
      </c>
      <c r="DH110" s="873"/>
      <c r="DI110" s="873"/>
      <c r="DJ110" s="873"/>
      <c r="DK110" s="873"/>
      <c r="DL110" s="873" t="s">
        <v>129</v>
      </c>
      <c r="DM110" s="873"/>
      <c r="DN110" s="873"/>
      <c r="DO110" s="873"/>
      <c r="DP110" s="873"/>
      <c r="DQ110" s="873" t="s">
        <v>129</v>
      </c>
      <c r="DR110" s="873"/>
      <c r="DS110" s="873"/>
      <c r="DT110" s="873"/>
      <c r="DU110" s="873"/>
      <c r="DV110" s="874" t="s">
        <v>129</v>
      </c>
      <c r="DW110" s="874"/>
      <c r="DX110" s="874"/>
      <c r="DY110" s="874"/>
      <c r="DZ110" s="875"/>
    </row>
    <row r="111" spans="1:131" s="219" customFormat="1" ht="26.25" customHeight="1" x14ac:dyDescent="0.2">
      <c r="A111" s="805" t="s">
        <v>448</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956"/>
      <c r="AA111" s="949" t="s">
        <v>449</v>
      </c>
      <c r="AB111" s="950"/>
      <c r="AC111" s="950"/>
      <c r="AD111" s="950"/>
      <c r="AE111" s="951"/>
      <c r="AF111" s="952" t="s">
        <v>129</v>
      </c>
      <c r="AG111" s="950"/>
      <c r="AH111" s="950"/>
      <c r="AI111" s="950"/>
      <c r="AJ111" s="951"/>
      <c r="AK111" s="952" t="s">
        <v>129</v>
      </c>
      <c r="AL111" s="950"/>
      <c r="AM111" s="950"/>
      <c r="AN111" s="950"/>
      <c r="AO111" s="951"/>
      <c r="AP111" s="953" t="s">
        <v>129</v>
      </c>
      <c r="AQ111" s="954"/>
      <c r="AR111" s="954"/>
      <c r="AS111" s="954"/>
      <c r="AT111" s="955"/>
      <c r="AU111" s="963"/>
      <c r="AV111" s="964"/>
      <c r="AW111" s="964"/>
      <c r="AX111" s="964"/>
      <c r="AY111" s="964"/>
      <c r="AZ111" s="846" t="s">
        <v>450</v>
      </c>
      <c r="BA111" s="783"/>
      <c r="BB111" s="783"/>
      <c r="BC111" s="783"/>
      <c r="BD111" s="783"/>
      <c r="BE111" s="783"/>
      <c r="BF111" s="783"/>
      <c r="BG111" s="783"/>
      <c r="BH111" s="783"/>
      <c r="BI111" s="783"/>
      <c r="BJ111" s="783"/>
      <c r="BK111" s="783"/>
      <c r="BL111" s="783"/>
      <c r="BM111" s="783"/>
      <c r="BN111" s="783"/>
      <c r="BO111" s="783"/>
      <c r="BP111" s="784"/>
      <c r="BQ111" s="847">
        <v>88276774</v>
      </c>
      <c r="BR111" s="848"/>
      <c r="BS111" s="848"/>
      <c r="BT111" s="848"/>
      <c r="BU111" s="848"/>
      <c r="BV111" s="848">
        <v>77407749</v>
      </c>
      <c r="BW111" s="848"/>
      <c r="BX111" s="848"/>
      <c r="BY111" s="848"/>
      <c r="BZ111" s="848"/>
      <c r="CA111" s="848">
        <v>66267709</v>
      </c>
      <c r="CB111" s="848"/>
      <c r="CC111" s="848"/>
      <c r="CD111" s="848"/>
      <c r="CE111" s="848"/>
      <c r="CF111" s="906">
        <v>8.3000000000000007</v>
      </c>
      <c r="CG111" s="907"/>
      <c r="CH111" s="907"/>
      <c r="CI111" s="907"/>
      <c r="CJ111" s="907"/>
      <c r="CK111" s="958"/>
      <c r="CL111" s="852"/>
      <c r="CM111" s="846" t="s">
        <v>451</v>
      </c>
      <c r="CN111" s="783"/>
      <c r="CO111" s="783"/>
      <c r="CP111" s="783"/>
      <c r="CQ111" s="783"/>
      <c r="CR111" s="783"/>
      <c r="CS111" s="783"/>
      <c r="CT111" s="783"/>
      <c r="CU111" s="783"/>
      <c r="CV111" s="783"/>
      <c r="CW111" s="783"/>
      <c r="CX111" s="783"/>
      <c r="CY111" s="783"/>
      <c r="CZ111" s="783"/>
      <c r="DA111" s="783"/>
      <c r="DB111" s="783"/>
      <c r="DC111" s="783"/>
      <c r="DD111" s="783"/>
      <c r="DE111" s="783"/>
      <c r="DF111" s="784"/>
      <c r="DG111" s="847">
        <v>13188343</v>
      </c>
      <c r="DH111" s="848"/>
      <c r="DI111" s="848"/>
      <c r="DJ111" s="848"/>
      <c r="DK111" s="848"/>
      <c r="DL111" s="848">
        <v>11432200</v>
      </c>
      <c r="DM111" s="848"/>
      <c r="DN111" s="848"/>
      <c r="DO111" s="848"/>
      <c r="DP111" s="848"/>
      <c r="DQ111" s="848">
        <v>9241293</v>
      </c>
      <c r="DR111" s="848"/>
      <c r="DS111" s="848"/>
      <c r="DT111" s="848"/>
      <c r="DU111" s="848"/>
      <c r="DV111" s="825">
        <v>1.2</v>
      </c>
      <c r="DW111" s="825"/>
      <c r="DX111" s="825"/>
      <c r="DY111" s="825"/>
      <c r="DZ111" s="826"/>
    </row>
    <row r="112" spans="1:131" s="219" customFormat="1" ht="26.25" customHeight="1" x14ac:dyDescent="0.2">
      <c r="A112" s="943" t="s">
        <v>452</v>
      </c>
      <c r="B112" s="944"/>
      <c r="C112" s="783" t="s">
        <v>453</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810">
        <v>85856164</v>
      </c>
      <c r="AB112" s="811"/>
      <c r="AC112" s="811"/>
      <c r="AD112" s="811"/>
      <c r="AE112" s="812"/>
      <c r="AF112" s="813">
        <v>78417697</v>
      </c>
      <c r="AG112" s="811"/>
      <c r="AH112" s="811"/>
      <c r="AI112" s="811"/>
      <c r="AJ112" s="812"/>
      <c r="AK112" s="813">
        <v>73889994</v>
      </c>
      <c r="AL112" s="811"/>
      <c r="AM112" s="811"/>
      <c r="AN112" s="811"/>
      <c r="AO112" s="812"/>
      <c r="AP112" s="855">
        <v>9.1999999999999993</v>
      </c>
      <c r="AQ112" s="856"/>
      <c r="AR112" s="856"/>
      <c r="AS112" s="856"/>
      <c r="AT112" s="857"/>
      <c r="AU112" s="963"/>
      <c r="AV112" s="964"/>
      <c r="AW112" s="964"/>
      <c r="AX112" s="964"/>
      <c r="AY112" s="964"/>
      <c r="AZ112" s="846" t="s">
        <v>454</v>
      </c>
      <c r="BA112" s="783"/>
      <c r="BB112" s="783"/>
      <c r="BC112" s="783"/>
      <c r="BD112" s="783"/>
      <c r="BE112" s="783"/>
      <c r="BF112" s="783"/>
      <c r="BG112" s="783"/>
      <c r="BH112" s="783"/>
      <c r="BI112" s="783"/>
      <c r="BJ112" s="783"/>
      <c r="BK112" s="783"/>
      <c r="BL112" s="783"/>
      <c r="BM112" s="783"/>
      <c r="BN112" s="783"/>
      <c r="BO112" s="783"/>
      <c r="BP112" s="784"/>
      <c r="BQ112" s="847">
        <v>289885239</v>
      </c>
      <c r="BR112" s="848"/>
      <c r="BS112" s="848"/>
      <c r="BT112" s="848"/>
      <c r="BU112" s="848"/>
      <c r="BV112" s="848">
        <v>282245377</v>
      </c>
      <c r="BW112" s="848"/>
      <c r="BX112" s="848"/>
      <c r="BY112" s="848"/>
      <c r="BZ112" s="848"/>
      <c r="CA112" s="848">
        <v>280491430</v>
      </c>
      <c r="CB112" s="848"/>
      <c r="CC112" s="848"/>
      <c r="CD112" s="848"/>
      <c r="CE112" s="848"/>
      <c r="CF112" s="906">
        <v>35.1</v>
      </c>
      <c r="CG112" s="907"/>
      <c r="CH112" s="907"/>
      <c r="CI112" s="907"/>
      <c r="CJ112" s="907"/>
      <c r="CK112" s="958"/>
      <c r="CL112" s="852"/>
      <c r="CM112" s="846" t="s">
        <v>455</v>
      </c>
      <c r="CN112" s="783"/>
      <c r="CO112" s="783"/>
      <c r="CP112" s="783"/>
      <c r="CQ112" s="783"/>
      <c r="CR112" s="783"/>
      <c r="CS112" s="783"/>
      <c r="CT112" s="783"/>
      <c r="CU112" s="783"/>
      <c r="CV112" s="783"/>
      <c r="CW112" s="783"/>
      <c r="CX112" s="783"/>
      <c r="CY112" s="783"/>
      <c r="CZ112" s="783"/>
      <c r="DA112" s="783"/>
      <c r="DB112" s="783"/>
      <c r="DC112" s="783"/>
      <c r="DD112" s="783"/>
      <c r="DE112" s="783"/>
      <c r="DF112" s="784"/>
      <c r="DG112" s="847" t="s">
        <v>129</v>
      </c>
      <c r="DH112" s="848"/>
      <c r="DI112" s="848"/>
      <c r="DJ112" s="848"/>
      <c r="DK112" s="848"/>
      <c r="DL112" s="848" t="s">
        <v>129</v>
      </c>
      <c r="DM112" s="848"/>
      <c r="DN112" s="848"/>
      <c r="DO112" s="848"/>
      <c r="DP112" s="848"/>
      <c r="DQ112" s="848" t="s">
        <v>456</v>
      </c>
      <c r="DR112" s="848"/>
      <c r="DS112" s="848"/>
      <c r="DT112" s="848"/>
      <c r="DU112" s="848"/>
      <c r="DV112" s="825" t="s">
        <v>449</v>
      </c>
      <c r="DW112" s="825"/>
      <c r="DX112" s="825"/>
      <c r="DY112" s="825"/>
      <c r="DZ112" s="826"/>
    </row>
    <row r="113" spans="1:130" s="219" customFormat="1" ht="26.25" customHeight="1" x14ac:dyDescent="0.2">
      <c r="A113" s="945"/>
      <c r="B113" s="946"/>
      <c r="C113" s="783" t="s">
        <v>457</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949">
        <v>20838693</v>
      </c>
      <c r="AB113" s="950"/>
      <c r="AC113" s="950"/>
      <c r="AD113" s="950"/>
      <c r="AE113" s="951"/>
      <c r="AF113" s="952">
        <v>20210910</v>
      </c>
      <c r="AG113" s="950"/>
      <c r="AH113" s="950"/>
      <c r="AI113" s="950"/>
      <c r="AJ113" s="951"/>
      <c r="AK113" s="952">
        <v>19393580</v>
      </c>
      <c r="AL113" s="950"/>
      <c r="AM113" s="950"/>
      <c r="AN113" s="950"/>
      <c r="AO113" s="951"/>
      <c r="AP113" s="953">
        <v>2.4</v>
      </c>
      <c r="AQ113" s="954"/>
      <c r="AR113" s="954"/>
      <c r="AS113" s="954"/>
      <c r="AT113" s="955"/>
      <c r="AU113" s="963"/>
      <c r="AV113" s="964"/>
      <c r="AW113" s="964"/>
      <c r="AX113" s="964"/>
      <c r="AY113" s="964"/>
      <c r="AZ113" s="846" t="s">
        <v>458</v>
      </c>
      <c r="BA113" s="783"/>
      <c r="BB113" s="783"/>
      <c r="BC113" s="783"/>
      <c r="BD113" s="783"/>
      <c r="BE113" s="783"/>
      <c r="BF113" s="783"/>
      <c r="BG113" s="783"/>
      <c r="BH113" s="783"/>
      <c r="BI113" s="783"/>
      <c r="BJ113" s="783"/>
      <c r="BK113" s="783"/>
      <c r="BL113" s="783"/>
      <c r="BM113" s="783"/>
      <c r="BN113" s="783"/>
      <c r="BO113" s="783"/>
      <c r="BP113" s="784"/>
      <c r="BQ113" s="847">
        <v>8091220</v>
      </c>
      <c r="BR113" s="848"/>
      <c r="BS113" s="848"/>
      <c r="BT113" s="848"/>
      <c r="BU113" s="848"/>
      <c r="BV113" s="848">
        <v>8514819</v>
      </c>
      <c r="BW113" s="848"/>
      <c r="BX113" s="848"/>
      <c r="BY113" s="848"/>
      <c r="BZ113" s="848"/>
      <c r="CA113" s="848">
        <v>7958677</v>
      </c>
      <c r="CB113" s="848"/>
      <c r="CC113" s="848"/>
      <c r="CD113" s="848"/>
      <c r="CE113" s="848"/>
      <c r="CF113" s="906">
        <v>1</v>
      </c>
      <c r="CG113" s="907"/>
      <c r="CH113" s="907"/>
      <c r="CI113" s="907"/>
      <c r="CJ113" s="907"/>
      <c r="CK113" s="958"/>
      <c r="CL113" s="852"/>
      <c r="CM113" s="846" t="s">
        <v>459</v>
      </c>
      <c r="CN113" s="783"/>
      <c r="CO113" s="783"/>
      <c r="CP113" s="783"/>
      <c r="CQ113" s="783"/>
      <c r="CR113" s="783"/>
      <c r="CS113" s="783"/>
      <c r="CT113" s="783"/>
      <c r="CU113" s="783"/>
      <c r="CV113" s="783"/>
      <c r="CW113" s="783"/>
      <c r="CX113" s="783"/>
      <c r="CY113" s="783"/>
      <c r="CZ113" s="783"/>
      <c r="DA113" s="783"/>
      <c r="DB113" s="783"/>
      <c r="DC113" s="783"/>
      <c r="DD113" s="783"/>
      <c r="DE113" s="783"/>
      <c r="DF113" s="784"/>
      <c r="DG113" s="810" t="s">
        <v>129</v>
      </c>
      <c r="DH113" s="811"/>
      <c r="DI113" s="811"/>
      <c r="DJ113" s="811"/>
      <c r="DK113" s="812"/>
      <c r="DL113" s="813" t="s">
        <v>129</v>
      </c>
      <c r="DM113" s="811"/>
      <c r="DN113" s="811"/>
      <c r="DO113" s="811"/>
      <c r="DP113" s="812"/>
      <c r="DQ113" s="813" t="s">
        <v>449</v>
      </c>
      <c r="DR113" s="811"/>
      <c r="DS113" s="811"/>
      <c r="DT113" s="811"/>
      <c r="DU113" s="812"/>
      <c r="DV113" s="855" t="s">
        <v>449</v>
      </c>
      <c r="DW113" s="856"/>
      <c r="DX113" s="856"/>
      <c r="DY113" s="856"/>
      <c r="DZ113" s="857"/>
    </row>
    <row r="114" spans="1:130" s="219" customFormat="1" ht="26.25" customHeight="1" x14ac:dyDescent="0.2">
      <c r="A114" s="945"/>
      <c r="B114" s="946"/>
      <c r="C114" s="783" t="s">
        <v>460</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810">
        <v>844203</v>
      </c>
      <c r="AB114" s="811"/>
      <c r="AC114" s="811"/>
      <c r="AD114" s="811"/>
      <c r="AE114" s="812"/>
      <c r="AF114" s="813">
        <v>643973</v>
      </c>
      <c r="AG114" s="811"/>
      <c r="AH114" s="811"/>
      <c r="AI114" s="811"/>
      <c r="AJ114" s="812"/>
      <c r="AK114" s="813">
        <v>600357</v>
      </c>
      <c r="AL114" s="811"/>
      <c r="AM114" s="811"/>
      <c r="AN114" s="811"/>
      <c r="AO114" s="812"/>
      <c r="AP114" s="855">
        <v>0.1</v>
      </c>
      <c r="AQ114" s="856"/>
      <c r="AR114" s="856"/>
      <c r="AS114" s="856"/>
      <c r="AT114" s="857"/>
      <c r="AU114" s="963"/>
      <c r="AV114" s="964"/>
      <c r="AW114" s="964"/>
      <c r="AX114" s="964"/>
      <c r="AY114" s="964"/>
      <c r="AZ114" s="846" t="s">
        <v>461</v>
      </c>
      <c r="BA114" s="783"/>
      <c r="BB114" s="783"/>
      <c r="BC114" s="783"/>
      <c r="BD114" s="783"/>
      <c r="BE114" s="783"/>
      <c r="BF114" s="783"/>
      <c r="BG114" s="783"/>
      <c r="BH114" s="783"/>
      <c r="BI114" s="783"/>
      <c r="BJ114" s="783"/>
      <c r="BK114" s="783"/>
      <c r="BL114" s="783"/>
      <c r="BM114" s="783"/>
      <c r="BN114" s="783"/>
      <c r="BO114" s="783"/>
      <c r="BP114" s="784"/>
      <c r="BQ114" s="847">
        <v>234245118</v>
      </c>
      <c r="BR114" s="848"/>
      <c r="BS114" s="848"/>
      <c r="BT114" s="848"/>
      <c r="BU114" s="848"/>
      <c r="BV114" s="848">
        <v>229242445</v>
      </c>
      <c r="BW114" s="848"/>
      <c r="BX114" s="848"/>
      <c r="BY114" s="848"/>
      <c r="BZ114" s="848"/>
      <c r="CA114" s="848">
        <v>216729846</v>
      </c>
      <c r="CB114" s="848"/>
      <c r="CC114" s="848"/>
      <c r="CD114" s="848"/>
      <c r="CE114" s="848"/>
      <c r="CF114" s="906">
        <v>27.1</v>
      </c>
      <c r="CG114" s="907"/>
      <c r="CH114" s="907"/>
      <c r="CI114" s="907"/>
      <c r="CJ114" s="907"/>
      <c r="CK114" s="958"/>
      <c r="CL114" s="852"/>
      <c r="CM114" s="846" t="s">
        <v>462</v>
      </c>
      <c r="CN114" s="783"/>
      <c r="CO114" s="783"/>
      <c r="CP114" s="783"/>
      <c r="CQ114" s="783"/>
      <c r="CR114" s="783"/>
      <c r="CS114" s="783"/>
      <c r="CT114" s="783"/>
      <c r="CU114" s="783"/>
      <c r="CV114" s="783"/>
      <c r="CW114" s="783"/>
      <c r="CX114" s="783"/>
      <c r="CY114" s="783"/>
      <c r="CZ114" s="783"/>
      <c r="DA114" s="783"/>
      <c r="DB114" s="783"/>
      <c r="DC114" s="783"/>
      <c r="DD114" s="783"/>
      <c r="DE114" s="783"/>
      <c r="DF114" s="784"/>
      <c r="DG114" s="810" t="s">
        <v>129</v>
      </c>
      <c r="DH114" s="811"/>
      <c r="DI114" s="811"/>
      <c r="DJ114" s="811"/>
      <c r="DK114" s="812"/>
      <c r="DL114" s="813" t="s">
        <v>129</v>
      </c>
      <c r="DM114" s="811"/>
      <c r="DN114" s="811"/>
      <c r="DO114" s="811"/>
      <c r="DP114" s="812"/>
      <c r="DQ114" s="813" t="s">
        <v>129</v>
      </c>
      <c r="DR114" s="811"/>
      <c r="DS114" s="811"/>
      <c r="DT114" s="811"/>
      <c r="DU114" s="812"/>
      <c r="DV114" s="855" t="s">
        <v>129</v>
      </c>
      <c r="DW114" s="856"/>
      <c r="DX114" s="856"/>
      <c r="DY114" s="856"/>
      <c r="DZ114" s="857"/>
    </row>
    <row r="115" spans="1:130" s="219" customFormat="1" ht="26.25" customHeight="1" x14ac:dyDescent="0.2">
      <c r="A115" s="945"/>
      <c r="B115" s="946"/>
      <c r="C115" s="783" t="s">
        <v>463</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949">
        <v>10345397</v>
      </c>
      <c r="AB115" s="950"/>
      <c r="AC115" s="950"/>
      <c r="AD115" s="950"/>
      <c r="AE115" s="951"/>
      <c r="AF115" s="952">
        <v>11126473</v>
      </c>
      <c r="AG115" s="950"/>
      <c r="AH115" s="950"/>
      <c r="AI115" s="950"/>
      <c r="AJ115" s="951"/>
      <c r="AK115" s="952">
        <v>11259294</v>
      </c>
      <c r="AL115" s="950"/>
      <c r="AM115" s="950"/>
      <c r="AN115" s="950"/>
      <c r="AO115" s="951"/>
      <c r="AP115" s="953">
        <v>1.4</v>
      </c>
      <c r="AQ115" s="954"/>
      <c r="AR115" s="954"/>
      <c r="AS115" s="954"/>
      <c r="AT115" s="955"/>
      <c r="AU115" s="963"/>
      <c r="AV115" s="964"/>
      <c r="AW115" s="964"/>
      <c r="AX115" s="964"/>
      <c r="AY115" s="964"/>
      <c r="AZ115" s="846" t="s">
        <v>464</v>
      </c>
      <c r="BA115" s="783"/>
      <c r="BB115" s="783"/>
      <c r="BC115" s="783"/>
      <c r="BD115" s="783"/>
      <c r="BE115" s="783"/>
      <c r="BF115" s="783"/>
      <c r="BG115" s="783"/>
      <c r="BH115" s="783"/>
      <c r="BI115" s="783"/>
      <c r="BJ115" s="783"/>
      <c r="BK115" s="783"/>
      <c r="BL115" s="783"/>
      <c r="BM115" s="783"/>
      <c r="BN115" s="783"/>
      <c r="BO115" s="783"/>
      <c r="BP115" s="784"/>
      <c r="BQ115" s="847">
        <v>27322817</v>
      </c>
      <c r="BR115" s="848"/>
      <c r="BS115" s="848"/>
      <c r="BT115" s="848"/>
      <c r="BU115" s="848"/>
      <c r="BV115" s="848">
        <v>25577600</v>
      </c>
      <c r="BW115" s="848"/>
      <c r="BX115" s="848"/>
      <c r="BY115" s="848"/>
      <c r="BZ115" s="848"/>
      <c r="CA115" s="848">
        <v>23831768</v>
      </c>
      <c r="CB115" s="848"/>
      <c r="CC115" s="848"/>
      <c r="CD115" s="848"/>
      <c r="CE115" s="848"/>
      <c r="CF115" s="906">
        <v>3</v>
      </c>
      <c r="CG115" s="907"/>
      <c r="CH115" s="907"/>
      <c r="CI115" s="907"/>
      <c r="CJ115" s="907"/>
      <c r="CK115" s="958"/>
      <c r="CL115" s="852"/>
      <c r="CM115" s="846" t="s">
        <v>465</v>
      </c>
      <c r="CN115" s="783"/>
      <c r="CO115" s="783"/>
      <c r="CP115" s="783"/>
      <c r="CQ115" s="783"/>
      <c r="CR115" s="783"/>
      <c r="CS115" s="783"/>
      <c r="CT115" s="783"/>
      <c r="CU115" s="783"/>
      <c r="CV115" s="783"/>
      <c r="CW115" s="783"/>
      <c r="CX115" s="783"/>
      <c r="CY115" s="783"/>
      <c r="CZ115" s="783"/>
      <c r="DA115" s="783"/>
      <c r="DB115" s="783"/>
      <c r="DC115" s="783"/>
      <c r="DD115" s="783"/>
      <c r="DE115" s="783"/>
      <c r="DF115" s="784"/>
      <c r="DG115" s="810" t="s">
        <v>129</v>
      </c>
      <c r="DH115" s="811"/>
      <c r="DI115" s="811"/>
      <c r="DJ115" s="811"/>
      <c r="DK115" s="812"/>
      <c r="DL115" s="813" t="s">
        <v>129</v>
      </c>
      <c r="DM115" s="811"/>
      <c r="DN115" s="811"/>
      <c r="DO115" s="811"/>
      <c r="DP115" s="812"/>
      <c r="DQ115" s="813" t="s">
        <v>466</v>
      </c>
      <c r="DR115" s="811"/>
      <c r="DS115" s="811"/>
      <c r="DT115" s="811"/>
      <c r="DU115" s="812"/>
      <c r="DV115" s="855" t="s">
        <v>456</v>
      </c>
      <c r="DW115" s="856"/>
      <c r="DX115" s="856"/>
      <c r="DY115" s="856"/>
      <c r="DZ115" s="857"/>
    </row>
    <row r="116" spans="1:130" s="219" customFormat="1" ht="26.25" customHeight="1" x14ac:dyDescent="0.2">
      <c r="A116" s="947"/>
      <c r="B116" s="948"/>
      <c r="C116" s="870" t="s">
        <v>467</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810" t="s">
        <v>466</v>
      </c>
      <c r="AB116" s="811"/>
      <c r="AC116" s="811"/>
      <c r="AD116" s="811"/>
      <c r="AE116" s="812"/>
      <c r="AF116" s="813" t="s">
        <v>466</v>
      </c>
      <c r="AG116" s="811"/>
      <c r="AH116" s="811"/>
      <c r="AI116" s="811"/>
      <c r="AJ116" s="812"/>
      <c r="AK116" s="813" t="s">
        <v>129</v>
      </c>
      <c r="AL116" s="811"/>
      <c r="AM116" s="811"/>
      <c r="AN116" s="811"/>
      <c r="AO116" s="812"/>
      <c r="AP116" s="855" t="s">
        <v>449</v>
      </c>
      <c r="AQ116" s="856"/>
      <c r="AR116" s="856"/>
      <c r="AS116" s="856"/>
      <c r="AT116" s="857"/>
      <c r="AU116" s="963"/>
      <c r="AV116" s="964"/>
      <c r="AW116" s="964"/>
      <c r="AX116" s="964"/>
      <c r="AY116" s="964"/>
      <c r="AZ116" s="940" t="s">
        <v>468</v>
      </c>
      <c r="BA116" s="941"/>
      <c r="BB116" s="941"/>
      <c r="BC116" s="941"/>
      <c r="BD116" s="941"/>
      <c r="BE116" s="941"/>
      <c r="BF116" s="941"/>
      <c r="BG116" s="941"/>
      <c r="BH116" s="941"/>
      <c r="BI116" s="941"/>
      <c r="BJ116" s="941"/>
      <c r="BK116" s="941"/>
      <c r="BL116" s="941"/>
      <c r="BM116" s="941"/>
      <c r="BN116" s="941"/>
      <c r="BO116" s="941"/>
      <c r="BP116" s="942"/>
      <c r="BQ116" s="847" t="s">
        <v>466</v>
      </c>
      <c r="BR116" s="848"/>
      <c r="BS116" s="848"/>
      <c r="BT116" s="848"/>
      <c r="BU116" s="848"/>
      <c r="BV116" s="848" t="s">
        <v>129</v>
      </c>
      <c r="BW116" s="848"/>
      <c r="BX116" s="848"/>
      <c r="BY116" s="848"/>
      <c r="BZ116" s="848"/>
      <c r="CA116" s="848" t="s">
        <v>129</v>
      </c>
      <c r="CB116" s="848"/>
      <c r="CC116" s="848"/>
      <c r="CD116" s="848"/>
      <c r="CE116" s="848"/>
      <c r="CF116" s="906" t="s">
        <v>449</v>
      </c>
      <c r="CG116" s="907"/>
      <c r="CH116" s="907"/>
      <c r="CI116" s="907"/>
      <c r="CJ116" s="907"/>
      <c r="CK116" s="958"/>
      <c r="CL116" s="852"/>
      <c r="CM116" s="846" t="s">
        <v>469</v>
      </c>
      <c r="CN116" s="783"/>
      <c r="CO116" s="783"/>
      <c r="CP116" s="783"/>
      <c r="CQ116" s="783"/>
      <c r="CR116" s="783"/>
      <c r="CS116" s="783"/>
      <c r="CT116" s="783"/>
      <c r="CU116" s="783"/>
      <c r="CV116" s="783"/>
      <c r="CW116" s="783"/>
      <c r="CX116" s="783"/>
      <c r="CY116" s="783"/>
      <c r="CZ116" s="783"/>
      <c r="DA116" s="783"/>
      <c r="DB116" s="783"/>
      <c r="DC116" s="783"/>
      <c r="DD116" s="783"/>
      <c r="DE116" s="783"/>
      <c r="DF116" s="784"/>
      <c r="DG116" s="810" t="s">
        <v>456</v>
      </c>
      <c r="DH116" s="811"/>
      <c r="DI116" s="811"/>
      <c r="DJ116" s="811"/>
      <c r="DK116" s="812"/>
      <c r="DL116" s="813" t="s">
        <v>129</v>
      </c>
      <c r="DM116" s="811"/>
      <c r="DN116" s="811"/>
      <c r="DO116" s="811"/>
      <c r="DP116" s="812"/>
      <c r="DQ116" s="813" t="s">
        <v>129</v>
      </c>
      <c r="DR116" s="811"/>
      <c r="DS116" s="811"/>
      <c r="DT116" s="811"/>
      <c r="DU116" s="812"/>
      <c r="DV116" s="855" t="s">
        <v>129</v>
      </c>
      <c r="DW116" s="856"/>
      <c r="DX116" s="856"/>
      <c r="DY116" s="856"/>
      <c r="DZ116" s="857"/>
    </row>
    <row r="117" spans="1:130" s="219" customFormat="1" ht="26.25" customHeight="1" x14ac:dyDescent="0.2">
      <c r="A117" s="926" t="s">
        <v>187</v>
      </c>
      <c r="B117" s="927"/>
      <c r="C117" s="927"/>
      <c r="D117" s="927"/>
      <c r="E117" s="927"/>
      <c r="F117" s="927"/>
      <c r="G117" s="927"/>
      <c r="H117" s="927"/>
      <c r="I117" s="927"/>
      <c r="J117" s="927"/>
      <c r="K117" s="927"/>
      <c r="L117" s="927"/>
      <c r="M117" s="927"/>
      <c r="N117" s="927"/>
      <c r="O117" s="927"/>
      <c r="P117" s="927"/>
      <c r="Q117" s="927"/>
      <c r="R117" s="927"/>
      <c r="S117" s="927"/>
      <c r="T117" s="927"/>
      <c r="U117" s="927"/>
      <c r="V117" s="927"/>
      <c r="W117" s="927"/>
      <c r="X117" s="927"/>
      <c r="Y117" s="908" t="s">
        <v>470</v>
      </c>
      <c r="Z117" s="928"/>
      <c r="AA117" s="933">
        <v>205574135</v>
      </c>
      <c r="AB117" s="934"/>
      <c r="AC117" s="934"/>
      <c r="AD117" s="934"/>
      <c r="AE117" s="935"/>
      <c r="AF117" s="936">
        <v>195634555</v>
      </c>
      <c r="AG117" s="934"/>
      <c r="AH117" s="934"/>
      <c r="AI117" s="934"/>
      <c r="AJ117" s="935"/>
      <c r="AK117" s="936">
        <v>190606051</v>
      </c>
      <c r="AL117" s="934"/>
      <c r="AM117" s="934"/>
      <c r="AN117" s="934"/>
      <c r="AO117" s="935"/>
      <c r="AP117" s="937"/>
      <c r="AQ117" s="938"/>
      <c r="AR117" s="938"/>
      <c r="AS117" s="938"/>
      <c r="AT117" s="939"/>
      <c r="AU117" s="963"/>
      <c r="AV117" s="964"/>
      <c r="AW117" s="964"/>
      <c r="AX117" s="964"/>
      <c r="AY117" s="964"/>
      <c r="AZ117" s="894" t="s">
        <v>471</v>
      </c>
      <c r="BA117" s="895"/>
      <c r="BB117" s="895"/>
      <c r="BC117" s="895"/>
      <c r="BD117" s="895"/>
      <c r="BE117" s="895"/>
      <c r="BF117" s="895"/>
      <c r="BG117" s="895"/>
      <c r="BH117" s="895"/>
      <c r="BI117" s="895"/>
      <c r="BJ117" s="895"/>
      <c r="BK117" s="895"/>
      <c r="BL117" s="895"/>
      <c r="BM117" s="895"/>
      <c r="BN117" s="895"/>
      <c r="BO117" s="895"/>
      <c r="BP117" s="896"/>
      <c r="BQ117" s="847" t="s">
        <v>456</v>
      </c>
      <c r="BR117" s="848"/>
      <c r="BS117" s="848"/>
      <c r="BT117" s="848"/>
      <c r="BU117" s="848"/>
      <c r="BV117" s="848" t="s">
        <v>456</v>
      </c>
      <c r="BW117" s="848"/>
      <c r="BX117" s="848"/>
      <c r="BY117" s="848"/>
      <c r="BZ117" s="848"/>
      <c r="CA117" s="848" t="s">
        <v>456</v>
      </c>
      <c r="CB117" s="848"/>
      <c r="CC117" s="848"/>
      <c r="CD117" s="848"/>
      <c r="CE117" s="848"/>
      <c r="CF117" s="906" t="s">
        <v>449</v>
      </c>
      <c r="CG117" s="907"/>
      <c r="CH117" s="907"/>
      <c r="CI117" s="907"/>
      <c r="CJ117" s="907"/>
      <c r="CK117" s="958"/>
      <c r="CL117" s="852"/>
      <c r="CM117" s="846" t="s">
        <v>472</v>
      </c>
      <c r="CN117" s="783"/>
      <c r="CO117" s="783"/>
      <c r="CP117" s="783"/>
      <c r="CQ117" s="783"/>
      <c r="CR117" s="783"/>
      <c r="CS117" s="783"/>
      <c r="CT117" s="783"/>
      <c r="CU117" s="783"/>
      <c r="CV117" s="783"/>
      <c r="CW117" s="783"/>
      <c r="CX117" s="783"/>
      <c r="CY117" s="783"/>
      <c r="CZ117" s="783"/>
      <c r="DA117" s="783"/>
      <c r="DB117" s="783"/>
      <c r="DC117" s="783"/>
      <c r="DD117" s="783"/>
      <c r="DE117" s="783"/>
      <c r="DF117" s="784"/>
      <c r="DG117" s="810" t="s">
        <v>456</v>
      </c>
      <c r="DH117" s="811"/>
      <c r="DI117" s="811"/>
      <c r="DJ117" s="811"/>
      <c r="DK117" s="812"/>
      <c r="DL117" s="813" t="s">
        <v>456</v>
      </c>
      <c r="DM117" s="811"/>
      <c r="DN117" s="811"/>
      <c r="DO117" s="811"/>
      <c r="DP117" s="812"/>
      <c r="DQ117" s="813" t="s">
        <v>456</v>
      </c>
      <c r="DR117" s="811"/>
      <c r="DS117" s="811"/>
      <c r="DT117" s="811"/>
      <c r="DU117" s="812"/>
      <c r="DV117" s="855" t="s">
        <v>456</v>
      </c>
      <c r="DW117" s="856"/>
      <c r="DX117" s="856"/>
      <c r="DY117" s="856"/>
      <c r="DZ117" s="857"/>
    </row>
    <row r="118" spans="1:130" s="219" customFormat="1" ht="26.25" customHeight="1" x14ac:dyDescent="0.2">
      <c r="A118" s="926" t="s">
        <v>443</v>
      </c>
      <c r="B118" s="927"/>
      <c r="C118" s="927"/>
      <c r="D118" s="927"/>
      <c r="E118" s="927"/>
      <c r="F118" s="927"/>
      <c r="G118" s="927"/>
      <c r="H118" s="927"/>
      <c r="I118" s="927"/>
      <c r="J118" s="927"/>
      <c r="K118" s="927"/>
      <c r="L118" s="927"/>
      <c r="M118" s="927"/>
      <c r="N118" s="927"/>
      <c r="O118" s="927"/>
      <c r="P118" s="927"/>
      <c r="Q118" s="927"/>
      <c r="R118" s="927"/>
      <c r="S118" s="927"/>
      <c r="T118" s="927"/>
      <c r="U118" s="927"/>
      <c r="V118" s="927"/>
      <c r="W118" s="927"/>
      <c r="X118" s="927"/>
      <c r="Y118" s="927"/>
      <c r="Z118" s="928"/>
      <c r="AA118" s="929" t="s">
        <v>440</v>
      </c>
      <c r="AB118" s="927"/>
      <c r="AC118" s="927"/>
      <c r="AD118" s="927"/>
      <c r="AE118" s="928"/>
      <c r="AF118" s="929" t="s">
        <v>441</v>
      </c>
      <c r="AG118" s="927"/>
      <c r="AH118" s="927"/>
      <c r="AI118" s="927"/>
      <c r="AJ118" s="928"/>
      <c r="AK118" s="929" t="s">
        <v>308</v>
      </c>
      <c r="AL118" s="927"/>
      <c r="AM118" s="927"/>
      <c r="AN118" s="927"/>
      <c r="AO118" s="928"/>
      <c r="AP118" s="930" t="s">
        <v>442</v>
      </c>
      <c r="AQ118" s="931"/>
      <c r="AR118" s="931"/>
      <c r="AS118" s="931"/>
      <c r="AT118" s="932"/>
      <c r="AU118" s="963"/>
      <c r="AV118" s="964"/>
      <c r="AW118" s="964"/>
      <c r="AX118" s="964"/>
      <c r="AY118" s="964"/>
      <c r="AZ118" s="869" t="s">
        <v>473</v>
      </c>
      <c r="BA118" s="870"/>
      <c r="BB118" s="870"/>
      <c r="BC118" s="870"/>
      <c r="BD118" s="870"/>
      <c r="BE118" s="870"/>
      <c r="BF118" s="870"/>
      <c r="BG118" s="870"/>
      <c r="BH118" s="870"/>
      <c r="BI118" s="870"/>
      <c r="BJ118" s="870"/>
      <c r="BK118" s="870"/>
      <c r="BL118" s="870"/>
      <c r="BM118" s="870"/>
      <c r="BN118" s="870"/>
      <c r="BO118" s="870"/>
      <c r="BP118" s="871"/>
      <c r="BQ118" s="910" t="s">
        <v>129</v>
      </c>
      <c r="BR118" s="876"/>
      <c r="BS118" s="876"/>
      <c r="BT118" s="876"/>
      <c r="BU118" s="876"/>
      <c r="BV118" s="876" t="s">
        <v>129</v>
      </c>
      <c r="BW118" s="876"/>
      <c r="BX118" s="876"/>
      <c r="BY118" s="876"/>
      <c r="BZ118" s="876"/>
      <c r="CA118" s="876" t="s">
        <v>129</v>
      </c>
      <c r="CB118" s="876"/>
      <c r="CC118" s="876"/>
      <c r="CD118" s="876"/>
      <c r="CE118" s="876"/>
      <c r="CF118" s="906" t="s">
        <v>129</v>
      </c>
      <c r="CG118" s="907"/>
      <c r="CH118" s="907"/>
      <c r="CI118" s="907"/>
      <c r="CJ118" s="907"/>
      <c r="CK118" s="958"/>
      <c r="CL118" s="852"/>
      <c r="CM118" s="846" t="s">
        <v>474</v>
      </c>
      <c r="CN118" s="783"/>
      <c r="CO118" s="783"/>
      <c r="CP118" s="783"/>
      <c r="CQ118" s="783"/>
      <c r="CR118" s="783"/>
      <c r="CS118" s="783"/>
      <c r="CT118" s="783"/>
      <c r="CU118" s="783"/>
      <c r="CV118" s="783"/>
      <c r="CW118" s="783"/>
      <c r="CX118" s="783"/>
      <c r="CY118" s="783"/>
      <c r="CZ118" s="783"/>
      <c r="DA118" s="783"/>
      <c r="DB118" s="783"/>
      <c r="DC118" s="783"/>
      <c r="DD118" s="783"/>
      <c r="DE118" s="783"/>
      <c r="DF118" s="784"/>
      <c r="DG118" s="810" t="s">
        <v>129</v>
      </c>
      <c r="DH118" s="811"/>
      <c r="DI118" s="811"/>
      <c r="DJ118" s="811"/>
      <c r="DK118" s="812"/>
      <c r="DL118" s="813" t="s">
        <v>449</v>
      </c>
      <c r="DM118" s="811"/>
      <c r="DN118" s="811"/>
      <c r="DO118" s="811"/>
      <c r="DP118" s="812"/>
      <c r="DQ118" s="813" t="s">
        <v>129</v>
      </c>
      <c r="DR118" s="811"/>
      <c r="DS118" s="811"/>
      <c r="DT118" s="811"/>
      <c r="DU118" s="812"/>
      <c r="DV118" s="855" t="s">
        <v>129</v>
      </c>
      <c r="DW118" s="856"/>
      <c r="DX118" s="856"/>
      <c r="DY118" s="856"/>
      <c r="DZ118" s="857"/>
    </row>
    <row r="119" spans="1:130" s="219" customFormat="1" ht="26.25" customHeight="1" x14ac:dyDescent="0.2">
      <c r="A119" s="849" t="s">
        <v>446</v>
      </c>
      <c r="B119" s="850"/>
      <c r="C119" s="891" t="s">
        <v>447</v>
      </c>
      <c r="D119" s="839"/>
      <c r="E119" s="839"/>
      <c r="F119" s="839"/>
      <c r="G119" s="839"/>
      <c r="H119" s="839"/>
      <c r="I119" s="839"/>
      <c r="J119" s="839"/>
      <c r="K119" s="839"/>
      <c r="L119" s="839"/>
      <c r="M119" s="839"/>
      <c r="N119" s="839"/>
      <c r="O119" s="839"/>
      <c r="P119" s="839"/>
      <c r="Q119" s="839"/>
      <c r="R119" s="839"/>
      <c r="S119" s="839"/>
      <c r="T119" s="839"/>
      <c r="U119" s="839"/>
      <c r="V119" s="839"/>
      <c r="W119" s="839"/>
      <c r="X119" s="839"/>
      <c r="Y119" s="839"/>
      <c r="Z119" s="840"/>
      <c r="AA119" s="919" t="s">
        <v>129</v>
      </c>
      <c r="AB119" s="920"/>
      <c r="AC119" s="920"/>
      <c r="AD119" s="920"/>
      <c r="AE119" s="921"/>
      <c r="AF119" s="922" t="s">
        <v>129</v>
      </c>
      <c r="AG119" s="920"/>
      <c r="AH119" s="920"/>
      <c r="AI119" s="920"/>
      <c r="AJ119" s="921"/>
      <c r="AK119" s="922" t="s">
        <v>129</v>
      </c>
      <c r="AL119" s="920"/>
      <c r="AM119" s="920"/>
      <c r="AN119" s="920"/>
      <c r="AO119" s="921"/>
      <c r="AP119" s="923" t="s">
        <v>129</v>
      </c>
      <c r="AQ119" s="924"/>
      <c r="AR119" s="924"/>
      <c r="AS119" s="924"/>
      <c r="AT119" s="925"/>
      <c r="AU119" s="965"/>
      <c r="AV119" s="966"/>
      <c r="AW119" s="966"/>
      <c r="AX119" s="966"/>
      <c r="AY119" s="966"/>
      <c r="AZ119" s="240" t="s">
        <v>187</v>
      </c>
      <c r="BA119" s="240"/>
      <c r="BB119" s="240"/>
      <c r="BC119" s="240"/>
      <c r="BD119" s="240"/>
      <c r="BE119" s="240"/>
      <c r="BF119" s="240"/>
      <c r="BG119" s="240"/>
      <c r="BH119" s="240"/>
      <c r="BI119" s="240"/>
      <c r="BJ119" s="240"/>
      <c r="BK119" s="240"/>
      <c r="BL119" s="240"/>
      <c r="BM119" s="240"/>
      <c r="BN119" s="240"/>
      <c r="BO119" s="908" t="s">
        <v>475</v>
      </c>
      <c r="BP119" s="909"/>
      <c r="BQ119" s="910">
        <v>3273598453</v>
      </c>
      <c r="BR119" s="876"/>
      <c r="BS119" s="876"/>
      <c r="BT119" s="876"/>
      <c r="BU119" s="876"/>
      <c r="BV119" s="876">
        <v>3077810684</v>
      </c>
      <c r="BW119" s="876"/>
      <c r="BX119" s="876"/>
      <c r="BY119" s="876"/>
      <c r="BZ119" s="876"/>
      <c r="CA119" s="876">
        <v>2956019812</v>
      </c>
      <c r="CB119" s="876"/>
      <c r="CC119" s="876"/>
      <c r="CD119" s="876"/>
      <c r="CE119" s="876"/>
      <c r="CF119" s="779"/>
      <c r="CG119" s="780"/>
      <c r="CH119" s="780"/>
      <c r="CI119" s="780"/>
      <c r="CJ119" s="865"/>
      <c r="CK119" s="959"/>
      <c r="CL119" s="854"/>
      <c r="CM119" s="869" t="s">
        <v>476</v>
      </c>
      <c r="CN119" s="870"/>
      <c r="CO119" s="870"/>
      <c r="CP119" s="870"/>
      <c r="CQ119" s="870"/>
      <c r="CR119" s="870"/>
      <c r="CS119" s="870"/>
      <c r="CT119" s="870"/>
      <c r="CU119" s="870"/>
      <c r="CV119" s="870"/>
      <c r="CW119" s="870"/>
      <c r="CX119" s="870"/>
      <c r="CY119" s="870"/>
      <c r="CZ119" s="870"/>
      <c r="DA119" s="870"/>
      <c r="DB119" s="870"/>
      <c r="DC119" s="870"/>
      <c r="DD119" s="870"/>
      <c r="DE119" s="870"/>
      <c r="DF119" s="871"/>
      <c r="DG119" s="794">
        <v>75088431</v>
      </c>
      <c r="DH119" s="795"/>
      <c r="DI119" s="795"/>
      <c r="DJ119" s="795"/>
      <c r="DK119" s="796"/>
      <c r="DL119" s="797">
        <v>65975549</v>
      </c>
      <c r="DM119" s="795"/>
      <c r="DN119" s="795"/>
      <c r="DO119" s="795"/>
      <c r="DP119" s="796"/>
      <c r="DQ119" s="797">
        <v>57026416</v>
      </c>
      <c r="DR119" s="795"/>
      <c r="DS119" s="795"/>
      <c r="DT119" s="795"/>
      <c r="DU119" s="796"/>
      <c r="DV119" s="879">
        <v>7.1</v>
      </c>
      <c r="DW119" s="880"/>
      <c r="DX119" s="880"/>
      <c r="DY119" s="880"/>
      <c r="DZ119" s="881"/>
    </row>
    <row r="120" spans="1:130" s="219" customFormat="1" ht="26.25" customHeight="1" x14ac:dyDescent="0.2">
      <c r="A120" s="851"/>
      <c r="B120" s="852"/>
      <c r="C120" s="846" t="s">
        <v>451</v>
      </c>
      <c r="D120" s="783"/>
      <c r="E120" s="783"/>
      <c r="F120" s="783"/>
      <c r="G120" s="783"/>
      <c r="H120" s="783"/>
      <c r="I120" s="783"/>
      <c r="J120" s="783"/>
      <c r="K120" s="783"/>
      <c r="L120" s="783"/>
      <c r="M120" s="783"/>
      <c r="N120" s="783"/>
      <c r="O120" s="783"/>
      <c r="P120" s="783"/>
      <c r="Q120" s="783"/>
      <c r="R120" s="783"/>
      <c r="S120" s="783"/>
      <c r="T120" s="783"/>
      <c r="U120" s="783"/>
      <c r="V120" s="783"/>
      <c r="W120" s="783"/>
      <c r="X120" s="783"/>
      <c r="Y120" s="783"/>
      <c r="Z120" s="784"/>
      <c r="AA120" s="810">
        <v>363760</v>
      </c>
      <c r="AB120" s="811"/>
      <c r="AC120" s="811"/>
      <c r="AD120" s="811"/>
      <c r="AE120" s="812"/>
      <c r="AF120" s="813">
        <v>1756501</v>
      </c>
      <c r="AG120" s="811"/>
      <c r="AH120" s="811"/>
      <c r="AI120" s="811"/>
      <c r="AJ120" s="812"/>
      <c r="AK120" s="813">
        <v>2190907</v>
      </c>
      <c r="AL120" s="811"/>
      <c r="AM120" s="811"/>
      <c r="AN120" s="811"/>
      <c r="AO120" s="812"/>
      <c r="AP120" s="855">
        <v>0.3</v>
      </c>
      <c r="AQ120" s="856"/>
      <c r="AR120" s="856"/>
      <c r="AS120" s="856"/>
      <c r="AT120" s="857"/>
      <c r="AU120" s="911" t="s">
        <v>477</v>
      </c>
      <c r="AV120" s="912"/>
      <c r="AW120" s="912"/>
      <c r="AX120" s="912"/>
      <c r="AY120" s="913"/>
      <c r="AZ120" s="891" t="s">
        <v>478</v>
      </c>
      <c r="BA120" s="839"/>
      <c r="BB120" s="839"/>
      <c r="BC120" s="839"/>
      <c r="BD120" s="839"/>
      <c r="BE120" s="839"/>
      <c r="BF120" s="839"/>
      <c r="BG120" s="839"/>
      <c r="BH120" s="839"/>
      <c r="BI120" s="839"/>
      <c r="BJ120" s="839"/>
      <c r="BK120" s="839"/>
      <c r="BL120" s="839"/>
      <c r="BM120" s="839"/>
      <c r="BN120" s="839"/>
      <c r="BO120" s="839"/>
      <c r="BP120" s="840"/>
      <c r="BQ120" s="892">
        <v>966190956</v>
      </c>
      <c r="BR120" s="873"/>
      <c r="BS120" s="873"/>
      <c r="BT120" s="873"/>
      <c r="BU120" s="873"/>
      <c r="BV120" s="873">
        <v>897658250</v>
      </c>
      <c r="BW120" s="873"/>
      <c r="BX120" s="873"/>
      <c r="BY120" s="873"/>
      <c r="BZ120" s="873"/>
      <c r="CA120" s="873">
        <v>908767115</v>
      </c>
      <c r="CB120" s="873"/>
      <c r="CC120" s="873"/>
      <c r="CD120" s="873"/>
      <c r="CE120" s="873"/>
      <c r="CF120" s="897">
        <v>113.6</v>
      </c>
      <c r="CG120" s="898"/>
      <c r="CH120" s="898"/>
      <c r="CI120" s="898"/>
      <c r="CJ120" s="898"/>
      <c r="CK120" s="899" t="s">
        <v>479</v>
      </c>
      <c r="CL120" s="883"/>
      <c r="CM120" s="883"/>
      <c r="CN120" s="883"/>
      <c r="CO120" s="884"/>
      <c r="CP120" s="903" t="s">
        <v>480</v>
      </c>
      <c r="CQ120" s="904"/>
      <c r="CR120" s="904"/>
      <c r="CS120" s="904"/>
      <c r="CT120" s="904"/>
      <c r="CU120" s="904"/>
      <c r="CV120" s="904"/>
      <c r="CW120" s="904"/>
      <c r="CX120" s="904"/>
      <c r="CY120" s="904"/>
      <c r="CZ120" s="904"/>
      <c r="DA120" s="904"/>
      <c r="DB120" s="904"/>
      <c r="DC120" s="904"/>
      <c r="DD120" s="904"/>
      <c r="DE120" s="904"/>
      <c r="DF120" s="905"/>
      <c r="DG120" s="892">
        <v>279376850</v>
      </c>
      <c r="DH120" s="873"/>
      <c r="DI120" s="873"/>
      <c r="DJ120" s="873"/>
      <c r="DK120" s="873"/>
      <c r="DL120" s="873">
        <v>272536191</v>
      </c>
      <c r="DM120" s="873"/>
      <c r="DN120" s="873"/>
      <c r="DO120" s="873"/>
      <c r="DP120" s="873"/>
      <c r="DQ120" s="873">
        <v>269538198</v>
      </c>
      <c r="DR120" s="873"/>
      <c r="DS120" s="873"/>
      <c r="DT120" s="873"/>
      <c r="DU120" s="873"/>
      <c r="DV120" s="874">
        <v>33.700000000000003</v>
      </c>
      <c r="DW120" s="874"/>
      <c r="DX120" s="874"/>
      <c r="DY120" s="874"/>
      <c r="DZ120" s="875"/>
    </row>
    <row r="121" spans="1:130" s="219" customFormat="1" ht="26.25" customHeight="1" x14ac:dyDescent="0.2">
      <c r="A121" s="851"/>
      <c r="B121" s="852"/>
      <c r="C121" s="894" t="s">
        <v>481</v>
      </c>
      <c r="D121" s="895"/>
      <c r="E121" s="895"/>
      <c r="F121" s="895"/>
      <c r="G121" s="895"/>
      <c r="H121" s="895"/>
      <c r="I121" s="895"/>
      <c r="J121" s="895"/>
      <c r="K121" s="895"/>
      <c r="L121" s="895"/>
      <c r="M121" s="895"/>
      <c r="N121" s="895"/>
      <c r="O121" s="895"/>
      <c r="P121" s="895"/>
      <c r="Q121" s="895"/>
      <c r="R121" s="895"/>
      <c r="S121" s="895"/>
      <c r="T121" s="895"/>
      <c r="U121" s="895"/>
      <c r="V121" s="895"/>
      <c r="W121" s="895"/>
      <c r="X121" s="895"/>
      <c r="Y121" s="895"/>
      <c r="Z121" s="896"/>
      <c r="AA121" s="810">
        <v>144837</v>
      </c>
      <c r="AB121" s="811"/>
      <c r="AC121" s="811"/>
      <c r="AD121" s="811"/>
      <c r="AE121" s="812"/>
      <c r="AF121" s="813" t="s">
        <v>129</v>
      </c>
      <c r="AG121" s="811"/>
      <c r="AH121" s="811"/>
      <c r="AI121" s="811"/>
      <c r="AJ121" s="812"/>
      <c r="AK121" s="813" t="s">
        <v>129</v>
      </c>
      <c r="AL121" s="811"/>
      <c r="AM121" s="811"/>
      <c r="AN121" s="811"/>
      <c r="AO121" s="812"/>
      <c r="AP121" s="855" t="s">
        <v>129</v>
      </c>
      <c r="AQ121" s="856"/>
      <c r="AR121" s="856"/>
      <c r="AS121" s="856"/>
      <c r="AT121" s="857"/>
      <c r="AU121" s="914"/>
      <c r="AV121" s="915"/>
      <c r="AW121" s="915"/>
      <c r="AX121" s="915"/>
      <c r="AY121" s="916"/>
      <c r="AZ121" s="846" t="s">
        <v>482</v>
      </c>
      <c r="BA121" s="783"/>
      <c r="BB121" s="783"/>
      <c r="BC121" s="783"/>
      <c r="BD121" s="783"/>
      <c r="BE121" s="783"/>
      <c r="BF121" s="783"/>
      <c r="BG121" s="783"/>
      <c r="BH121" s="783"/>
      <c r="BI121" s="783"/>
      <c r="BJ121" s="783"/>
      <c r="BK121" s="783"/>
      <c r="BL121" s="783"/>
      <c r="BM121" s="783"/>
      <c r="BN121" s="783"/>
      <c r="BO121" s="783"/>
      <c r="BP121" s="784"/>
      <c r="BQ121" s="847">
        <v>761512823</v>
      </c>
      <c r="BR121" s="848"/>
      <c r="BS121" s="848"/>
      <c r="BT121" s="848"/>
      <c r="BU121" s="848"/>
      <c r="BV121" s="848">
        <v>786137169</v>
      </c>
      <c r="BW121" s="848"/>
      <c r="BX121" s="848"/>
      <c r="BY121" s="848"/>
      <c r="BZ121" s="848"/>
      <c r="CA121" s="848">
        <v>819578090</v>
      </c>
      <c r="CB121" s="848"/>
      <c r="CC121" s="848"/>
      <c r="CD121" s="848"/>
      <c r="CE121" s="848"/>
      <c r="CF121" s="906">
        <v>102.4</v>
      </c>
      <c r="CG121" s="907"/>
      <c r="CH121" s="907"/>
      <c r="CI121" s="907"/>
      <c r="CJ121" s="907"/>
      <c r="CK121" s="900"/>
      <c r="CL121" s="886"/>
      <c r="CM121" s="886"/>
      <c r="CN121" s="886"/>
      <c r="CO121" s="887"/>
      <c r="CP121" s="866" t="s">
        <v>483</v>
      </c>
      <c r="CQ121" s="867"/>
      <c r="CR121" s="867"/>
      <c r="CS121" s="867"/>
      <c r="CT121" s="867"/>
      <c r="CU121" s="867"/>
      <c r="CV121" s="867"/>
      <c r="CW121" s="867"/>
      <c r="CX121" s="867"/>
      <c r="CY121" s="867"/>
      <c r="CZ121" s="867"/>
      <c r="DA121" s="867"/>
      <c r="DB121" s="867"/>
      <c r="DC121" s="867"/>
      <c r="DD121" s="867"/>
      <c r="DE121" s="867"/>
      <c r="DF121" s="868"/>
      <c r="DG121" s="847">
        <v>10521403</v>
      </c>
      <c r="DH121" s="848"/>
      <c r="DI121" s="848"/>
      <c r="DJ121" s="848"/>
      <c r="DK121" s="848"/>
      <c r="DL121" s="848">
        <v>9092388</v>
      </c>
      <c r="DM121" s="848"/>
      <c r="DN121" s="848"/>
      <c r="DO121" s="848"/>
      <c r="DP121" s="848"/>
      <c r="DQ121" s="848">
        <v>8619534</v>
      </c>
      <c r="DR121" s="848"/>
      <c r="DS121" s="848"/>
      <c r="DT121" s="848"/>
      <c r="DU121" s="848"/>
      <c r="DV121" s="825">
        <v>1.1000000000000001</v>
      </c>
      <c r="DW121" s="825"/>
      <c r="DX121" s="825"/>
      <c r="DY121" s="825"/>
      <c r="DZ121" s="826"/>
    </row>
    <row r="122" spans="1:130" s="219" customFormat="1" ht="26.25" customHeight="1" x14ac:dyDescent="0.2">
      <c r="A122" s="851"/>
      <c r="B122" s="852"/>
      <c r="C122" s="846" t="s">
        <v>462</v>
      </c>
      <c r="D122" s="783"/>
      <c r="E122" s="783"/>
      <c r="F122" s="783"/>
      <c r="G122" s="783"/>
      <c r="H122" s="783"/>
      <c r="I122" s="783"/>
      <c r="J122" s="783"/>
      <c r="K122" s="783"/>
      <c r="L122" s="783"/>
      <c r="M122" s="783"/>
      <c r="N122" s="783"/>
      <c r="O122" s="783"/>
      <c r="P122" s="783"/>
      <c r="Q122" s="783"/>
      <c r="R122" s="783"/>
      <c r="S122" s="783"/>
      <c r="T122" s="783"/>
      <c r="U122" s="783"/>
      <c r="V122" s="783"/>
      <c r="W122" s="783"/>
      <c r="X122" s="783"/>
      <c r="Y122" s="783"/>
      <c r="Z122" s="784"/>
      <c r="AA122" s="810" t="s">
        <v>129</v>
      </c>
      <c r="AB122" s="811"/>
      <c r="AC122" s="811"/>
      <c r="AD122" s="811"/>
      <c r="AE122" s="812"/>
      <c r="AF122" s="813" t="s">
        <v>129</v>
      </c>
      <c r="AG122" s="811"/>
      <c r="AH122" s="811"/>
      <c r="AI122" s="811"/>
      <c r="AJ122" s="812"/>
      <c r="AK122" s="813" t="s">
        <v>129</v>
      </c>
      <c r="AL122" s="811"/>
      <c r="AM122" s="811"/>
      <c r="AN122" s="811"/>
      <c r="AO122" s="812"/>
      <c r="AP122" s="855" t="s">
        <v>129</v>
      </c>
      <c r="AQ122" s="856"/>
      <c r="AR122" s="856"/>
      <c r="AS122" s="856"/>
      <c r="AT122" s="857"/>
      <c r="AU122" s="914"/>
      <c r="AV122" s="915"/>
      <c r="AW122" s="915"/>
      <c r="AX122" s="915"/>
      <c r="AY122" s="916"/>
      <c r="AZ122" s="869" t="s">
        <v>484</v>
      </c>
      <c r="BA122" s="870"/>
      <c r="BB122" s="870"/>
      <c r="BC122" s="870"/>
      <c r="BD122" s="870"/>
      <c r="BE122" s="870"/>
      <c r="BF122" s="870"/>
      <c r="BG122" s="870"/>
      <c r="BH122" s="870"/>
      <c r="BI122" s="870"/>
      <c r="BJ122" s="870"/>
      <c r="BK122" s="870"/>
      <c r="BL122" s="870"/>
      <c r="BM122" s="870"/>
      <c r="BN122" s="870"/>
      <c r="BO122" s="870"/>
      <c r="BP122" s="871"/>
      <c r="BQ122" s="910">
        <v>1370027166</v>
      </c>
      <c r="BR122" s="876"/>
      <c r="BS122" s="876"/>
      <c r="BT122" s="876"/>
      <c r="BU122" s="876"/>
      <c r="BV122" s="876">
        <v>1353105031</v>
      </c>
      <c r="BW122" s="876"/>
      <c r="BX122" s="876"/>
      <c r="BY122" s="876"/>
      <c r="BZ122" s="876"/>
      <c r="CA122" s="876">
        <v>1365738088</v>
      </c>
      <c r="CB122" s="876"/>
      <c r="CC122" s="876"/>
      <c r="CD122" s="876"/>
      <c r="CE122" s="876"/>
      <c r="CF122" s="877">
        <v>170.7</v>
      </c>
      <c r="CG122" s="878"/>
      <c r="CH122" s="878"/>
      <c r="CI122" s="878"/>
      <c r="CJ122" s="878"/>
      <c r="CK122" s="900"/>
      <c r="CL122" s="886"/>
      <c r="CM122" s="886"/>
      <c r="CN122" s="886"/>
      <c r="CO122" s="887"/>
      <c r="CP122" s="866" t="s">
        <v>485</v>
      </c>
      <c r="CQ122" s="867"/>
      <c r="CR122" s="867"/>
      <c r="CS122" s="867"/>
      <c r="CT122" s="867"/>
      <c r="CU122" s="867"/>
      <c r="CV122" s="867"/>
      <c r="CW122" s="867"/>
      <c r="CX122" s="867"/>
      <c r="CY122" s="867"/>
      <c r="CZ122" s="867"/>
      <c r="DA122" s="867"/>
      <c r="DB122" s="867"/>
      <c r="DC122" s="867"/>
      <c r="DD122" s="867"/>
      <c r="DE122" s="867"/>
      <c r="DF122" s="868"/>
      <c r="DG122" s="847">
        <v>313907</v>
      </c>
      <c r="DH122" s="848"/>
      <c r="DI122" s="848"/>
      <c r="DJ122" s="848"/>
      <c r="DK122" s="848"/>
      <c r="DL122" s="848">
        <v>506096</v>
      </c>
      <c r="DM122" s="848"/>
      <c r="DN122" s="848"/>
      <c r="DO122" s="848"/>
      <c r="DP122" s="848"/>
      <c r="DQ122" s="848">
        <v>2128302</v>
      </c>
      <c r="DR122" s="848"/>
      <c r="DS122" s="848"/>
      <c r="DT122" s="848"/>
      <c r="DU122" s="848"/>
      <c r="DV122" s="825">
        <v>0.3</v>
      </c>
      <c r="DW122" s="825"/>
      <c r="DX122" s="825"/>
      <c r="DY122" s="825"/>
      <c r="DZ122" s="826"/>
    </row>
    <row r="123" spans="1:130" s="219" customFormat="1" ht="26.25" customHeight="1" x14ac:dyDescent="0.2">
      <c r="A123" s="851"/>
      <c r="B123" s="852"/>
      <c r="C123" s="846" t="s">
        <v>469</v>
      </c>
      <c r="D123" s="783"/>
      <c r="E123" s="783"/>
      <c r="F123" s="783"/>
      <c r="G123" s="783"/>
      <c r="H123" s="783"/>
      <c r="I123" s="783"/>
      <c r="J123" s="783"/>
      <c r="K123" s="783"/>
      <c r="L123" s="783"/>
      <c r="M123" s="783"/>
      <c r="N123" s="783"/>
      <c r="O123" s="783"/>
      <c r="P123" s="783"/>
      <c r="Q123" s="783"/>
      <c r="R123" s="783"/>
      <c r="S123" s="783"/>
      <c r="T123" s="783"/>
      <c r="U123" s="783"/>
      <c r="V123" s="783"/>
      <c r="W123" s="783"/>
      <c r="X123" s="783"/>
      <c r="Y123" s="783"/>
      <c r="Z123" s="784"/>
      <c r="AA123" s="810" t="s">
        <v>486</v>
      </c>
      <c r="AB123" s="811"/>
      <c r="AC123" s="811"/>
      <c r="AD123" s="811"/>
      <c r="AE123" s="812"/>
      <c r="AF123" s="813" t="s">
        <v>396</v>
      </c>
      <c r="AG123" s="811"/>
      <c r="AH123" s="811"/>
      <c r="AI123" s="811"/>
      <c r="AJ123" s="812"/>
      <c r="AK123" s="813" t="s">
        <v>129</v>
      </c>
      <c r="AL123" s="811"/>
      <c r="AM123" s="811"/>
      <c r="AN123" s="811"/>
      <c r="AO123" s="812"/>
      <c r="AP123" s="855" t="s">
        <v>129</v>
      </c>
      <c r="AQ123" s="856"/>
      <c r="AR123" s="856"/>
      <c r="AS123" s="856"/>
      <c r="AT123" s="857"/>
      <c r="AU123" s="917"/>
      <c r="AV123" s="918"/>
      <c r="AW123" s="918"/>
      <c r="AX123" s="918"/>
      <c r="AY123" s="918"/>
      <c r="AZ123" s="240" t="s">
        <v>187</v>
      </c>
      <c r="BA123" s="240"/>
      <c r="BB123" s="240"/>
      <c r="BC123" s="240"/>
      <c r="BD123" s="240"/>
      <c r="BE123" s="240"/>
      <c r="BF123" s="240"/>
      <c r="BG123" s="240"/>
      <c r="BH123" s="240"/>
      <c r="BI123" s="240"/>
      <c r="BJ123" s="240"/>
      <c r="BK123" s="240"/>
      <c r="BL123" s="240"/>
      <c r="BM123" s="240"/>
      <c r="BN123" s="240"/>
      <c r="BO123" s="908" t="s">
        <v>487</v>
      </c>
      <c r="BP123" s="909"/>
      <c r="BQ123" s="863">
        <v>3097730945</v>
      </c>
      <c r="BR123" s="864"/>
      <c r="BS123" s="864"/>
      <c r="BT123" s="864"/>
      <c r="BU123" s="864"/>
      <c r="BV123" s="864">
        <v>3036900450</v>
      </c>
      <c r="BW123" s="864"/>
      <c r="BX123" s="864"/>
      <c r="BY123" s="864"/>
      <c r="BZ123" s="864"/>
      <c r="CA123" s="864">
        <v>3094083293</v>
      </c>
      <c r="CB123" s="864"/>
      <c r="CC123" s="864"/>
      <c r="CD123" s="864"/>
      <c r="CE123" s="864"/>
      <c r="CF123" s="779"/>
      <c r="CG123" s="780"/>
      <c r="CH123" s="780"/>
      <c r="CI123" s="780"/>
      <c r="CJ123" s="865"/>
      <c r="CK123" s="900"/>
      <c r="CL123" s="886"/>
      <c r="CM123" s="886"/>
      <c r="CN123" s="886"/>
      <c r="CO123" s="887"/>
      <c r="CP123" s="866" t="s">
        <v>488</v>
      </c>
      <c r="CQ123" s="867"/>
      <c r="CR123" s="867"/>
      <c r="CS123" s="867"/>
      <c r="CT123" s="867"/>
      <c r="CU123" s="867"/>
      <c r="CV123" s="867"/>
      <c r="CW123" s="867"/>
      <c r="CX123" s="867"/>
      <c r="CY123" s="867"/>
      <c r="CZ123" s="867"/>
      <c r="DA123" s="867"/>
      <c r="DB123" s="867"/>
      <c r="DC123" s="867"/>
      <c r="DD123" s="867"/>
      <c r="DE123" s="867"/>
      <c r="DF123" s="868"/>
      <c r="DG123" s="810">
        <v>117057</v>
      </c>
      <c r="DH123" s="811"/>
      <c r="DI123" s="811"/>
      <c r="DJ123" s="811"/>
      <c r="DK123" s="812"/>
      <c r="DL123" s="813">
        <v>109692</v>
      </c>
      <c r="DM123" s="811"/>
      <c r="DN123" s="811"/>
      <c r="DO123" s="811"/>
      <c r="DP123" s="812"/>
      <c r="DQ123" s="813">
        <v>204930</v>
      </c>
      <c r="DR123" s="811"/>
      <c r="DS123" s="811"/>
      <c r="DT123" s="811"/>
      <c r="DU123" s="812"/>
      <c r="DV123" s="855">
        <v>0</v>
      </c>
      <c r="DW123" s="856"/>
      <c r="DX123" s="856"/>
      <c r="DY123" s="856"/>
      <c r="DZ123" s="857"/>
    </row>
    <row r="124" spans="1:130" s="219" customFormat="1" ht="26.25" customHeight="1" thickBot="1" x14ac:dyDescent="0.25">
      <c r="A124" s="851"/>
      <c r="B124" s="852"/>
      <c r="C124" s="846" t="s">
        <v>472</v>
      </c>
      <c r="D124" s="783"/>
      <c r="E124" s="783"/>
      <c r="F124" s="783"/>
      <c r="G124" s="783"/>
      <c r="H124" s="783"/>
      <c r="I124" s="783"/>
      <c r="J124" s="783"/>
      <c r="K124" s="783"/>
      <c r="L124" s="783"/>
      <c r="M124" s="783"/>
      <c r="N124" s="783"/>
      <c r="O124" s="783"/>
      <c r="P124" s="783"/>
      <c r="Q124" s="783"/>
      <c r="R124" s="783"/>
      <c r="S124" s="783"/>
      <c r="T124" s="783"/>
      <c r="U124" s="783"/>
      <c r="V124" s="783"/>
      <c r="W124" s="783"/>
      <c r="X124" s="783"/>
      <c r="Y124" s="783"/>
      <c r="Z124" s="784"/>
      <c r="AA124" s="810" t="s">
        <v>129</v>
      </c>
      <c r="AB124" s="811"/>
      <c r="AC124" s="811"/>
      <c r="AD124" s="811"/>
      <c r="AE124" s="812"/>
      <c r="AF124" s="813" t="s">
        <v>396</v>
      </c>
      <c r="AG124" s="811"/>
      <c r="AH124" s="811"/>
      <c r="AI124" s="811"/>
      <c r="AJ124" s="812"/>
      <c r="AK124" s="813" t="s">
        <v>129</v>
      </c>
      <c r="AL124" s="811"/>
      <c r="AM124" s="811"/>
      <c r="AN124" s="811"/>
      <c r="AO124" s="812"/>
      <c r="AP124" s="855" t="s">
        <v>486</v>
      </c>
      <c r="AQ124" s="856"/>
      <c r="AR124" s="856"/>
      <c r="AS124" s="856"/>
      <c r="AT124" s="857"/>
      <c r="AU124" s="858" t="s">
        <v>489</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23.5</v>
      </c>
      <c r="BR124" s="862"/>
      <c r="BS124" s="862"/>
      <c r="BT124" s="862"/>
      <c r="BU124" s="862"/>
      <c r="BV124" s="862">
        <v>5.3</v>
      </c>
      <c r="BW124" s="862"/>
      <c r="BX124" s="862"/>
      <c r="BY124" s="862"/>
      <c r="BZ124" s="862"/>
      <c r="CA124" s="862" t="s">
        <v>490</v>
      </c>
      <c r="CB124" s="862"/>
      <c r="CC124" s="862"/>
      <c r="CD124" s="862"/>
      <c r="CE124" s="862"/>
      <c r="CF124" s="757"/>
      <c r="CG124" s="758"/>
      <c r="CH124" s="758"/>
      <c r="CI124" s="758"/>
      <c r="CJ124" s="893"/>
      <c r="CK124" s="901"/>
      <c r="CL124" s="901"/>
      <c r="CM124" s="901"/>
      <c r="CN124" s="901"/>
      <c r="CO124" s="902"/>
      <c r="CP124" s="866" t="s">
        <v>491</v>
      </c>
      <c r="CQ124" s="867"/>
      <c r="CR124" s="867"/>
      <c r="CS124" s="867"/>
      <c r="CT124" s="867"/>
      <c r="CU124" s="867"/>
      <c r="CV124" s="867"/>
      <c r="CW124" s="867"/>
      <c r="CX124" s="867"/>
      <c r="CY124" s="867"/>
      <c r="CZ124" s="867"/>
      <c r="DA124" s="867"/>
      <c r="DB124" s="867"/>
      <c r="DC124" s="867"/>
      <c r="DD124" s="867"/>
      <c r="DE124" s="867"/>
      <c r="DF124" s="868"/>
      <c r="DG124" s="794">
        <v>890</v>
      </c>
      <c r="DH124" s="795"/>
      <c r="DI124" s="795"/>
      <c r="DJ124" s="795"/>
      <c r="DK124" s="796"/>
      <c r="DL124" s="797">
        <v>1010</v>
      </c>
      <c r="DM124" s="795"/>
      <c r="DN124" s="795"/>
      <c r="DO124" s="795"/>
      <c r="DP124" s="796"/>
      <c r="DQ124" s="797">
        <v>466</v>
      </c>
      <c r="DR124" s="795"/>
      <c r="DS124" s="795"/>
      <c r="DT124" s="795"/>
      <c r="DU124" s="796"/>
      <c r="DV124" s="879">
        <v>0</v>
      </c>
      <c r="DW124" s="880"/>
      <c r="DX124" s="880"/>
      <c r="DY124" s="880"/>
      <c r="DZ124" s="881"/>
    </row>
    <row r="125" spans="1:130" s="219" customFormat="1" ht="26.25" customHeight="1" x14ac:dyDescent="0.2">
      <c r="A125" s="851"/>
      <c r="B125" s="852"/>
      <c r="C125" s="846" t="s">
        <v>474</v>
      </c>
      <c r="D125" s="783"/>
      <c r="E125" s="783"/>
      <c r="F125" s="783"/>
      <c r="G125" s="783"/>
      <c r="H125" s="783"/>
      <c r="I125" s="783"/>
      <c r="J125" s="783"/>
      <c r="K125" s="783"/>
      <c r="L125" s="783"/>
      <c r="M125" s="783"/>
      <c r="N125" s="783"/>
      <c r="O125" s="783"/>
      <c r="P125" s="783"/>
      <c r="Q125" s="783"/>
      <c r="R125" s="783"/>
      <c r="S125" s="783"/>
      <c r="T125" s="783"/>
      <c r="U125" s="783"/>
      <c r="V125" s="783"/>
      <c r="W125" s="783"/>
      <c r="X125" s="783"/>
      <c r="Y125" s="783"/>
      <c r="Z125" s="784"/>
      <c r="AA125" s="810" t="s">
        <v>129</v>
      </c>
      <c r="AB125" s="811"/>
      <c r="AC125" s="811"/>
      <c r="AD125" s="811"/>
      <c r="AE125" s="812"/>
      <c r="AF125" s="813" t="s">
        <v>129</v>
      </c>
      <c r="AG125" s="811"/>
      <c r="AH125" s="811"/>
      <c r="AI125" s="811"/>
      <c r="AJ125" s="812"/>
      <c r="AK125" s="813" t="s">
        <v>492</v>
      </c>
      <c r="AL125" s="811"/>
      <c r="AM125" s="811"/>
      <c r="AN125" s="811"/>
      <c r="AO125" s="812"/>
      <c r="AP125" s="855" t="s">
        <v>493</v>
      </c>
      <c r="AQ125" s="856"/>
      <c r="AR125" s="856"/>
      <c r="AS125" s="856"/>
      <c r="AT125" s="857"/>
      <c r="AU125" s="241"/>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21"/>
      <c r="BR125" s="221"/>
      <c r="BS125" s="221"/>
      <c r="BT125" s="221"/>
      <c r="BU125" s="221"/>
      <c r="BV125" s="221"/>
      <c r="BW125" s="221"/>
      <c r="BX125" s="221"/>
      <c r="BY125" s="221"/>
      <c r="BZ125" s="221"/>
      <c r="CA125" s="221"/>
      <c r="CB125" s="221"/>
      <c r="CC125" s="221"/>
      <c r="CD125" s="221"/>
      <c r="CE125" s="221"/>
      <c r="CF125" s="221"/>
      <c r="CG125" s="221"/>
      <c r="CH125" s="221"/>
      <c r="CI125" s="221"/>
      <c r="CJ125" s="243"/>
      <c r="CK125" s="882" t="s">
        <v>494</v>
      </c>
      <c r="CL125" s="883"/>
      <c r="CM125" s="883"/>
      <c r="CN125" s="883"/>
      <c r="CO125" s="884"/>
      <c r="CP125" s="891" t="s">
        <v>495</v>
      </c>
      <c r="CQ125" s="839"/>
      <c r="CR125" s="839"/>
      <c r="CS125" s="839"/>
      <c r="CT125" s="839"/>
      <c r="CU125" s="839"/>
      <c r="CV125" s="839"/>
      <c r="CW125" s="839"/>
      <c r="CX125" s="839"/>
      <c r="CY125" s="839"/>
      <c r="CZ125" s="839"/>
      <c r="DA125" s="839"/>
      <c r="DB125" s="839"/>
      <c r="DC125" s="839"/>
      <c r="DD125" s="839"/>
      <c r="DE125" s="839"/>
      <c r="DF125" s="840"/>
      <c r="DG125" s="892" t="s">
        <v>129</v>
      </c>
      <c r="DH125" s="873"/>
      <c r="DI125" s="873"/>
      <c r="DJ125" s="873"/>
      <c r="DK125" s="873"/>
      <c r="DL125" s="873" t="s">
        <v>490</v>
      </c>
      <c r="DM125" s="873"/>
      <c r="DN125" s="873"/>
      <c r="DO125" s="873"/>
      <c r="DP125" s="873"/>
      <c r="DQ125" s="873" t="s">
        <v>129</v>
      </c>
      <c r="DR125" s="873"/>
      <c r="DS125" s="873"/>
      <c r="DT125" s="873"/>
      <c r="DU125" s="873"/>
      <c r="DV125" s="874" t="s">
        <v>129</v>
      </c>
      <c r="DW125" s="874"/>
      <c r="DX125" s="874"/>
      <c r="DY125" s="874"/>
      <c r="DZ125" s="875"/>
    </row>
    <row r="126" spans="1:130" s="219" customFormat="1" ht="26.25" customHeight="1" thickBot="1" x14ac:dyDescent="0.25">
      <c r="A126" s="851"/>
      <c r="B126" s="852"/>
      <c r="C126" s="846" t="s">
        <v>476</v>
      </c>
      <c r="D126" s="783"/>
      <c r="E126" s="783"/>
      <c r="F126" s="783"/>
      <c r="G126" s="783"/>
      <c r="H126" s="783"/>
      <c r="I126" s="783"/>
      <c r="J126" s="783"/>
      <c r="K126" s="783"/>
      <c r="L126" s="783"/>
      <c r="M126" s="783"/>
      <c r="N126" s="783"/>
      <c r="O126" s="783"/>
      <c r="P126" s="783"/>
      <c r="Q126" s="783"/>
      <c r="R126" s="783"/>
      <c r="S126" s="783"/>
      <c r="T126" s="783"/>
      <c r="U126" s="783"/>
      <c r="V126" s="783"/>
      <c r="W126" s="783"/>
      <c r="X126" s="783"/>
      <c r="Y126" s="783"/>
      <c r="Z126" s="784"/>
      <c r="AA126" s="810">
        <v>9836800</v>
      </c>
      <c r="AB126" s="811"/>
      <c r="AC126" s="811"/>
      <c r="AD126" s="811"/>
      <c r="AE126" s="812"/>
      <c r="AF126" s="813">
        <v>9369972</v>
      </c>
      <c r="AG126" s="811"/>
      <c r="AH126" s="811"/>
      <c r="AI126" s="811"/>
      <c r="AJ126" s="812"/>
      <c r="AK126" s="813">
        <v>9068387</v>
      </c>
      <c r="AL126" s="811"/>
      <c r="AM126" s="811"/>
      <c r="AN126" s="811"/>
      <c r="AO126" s="812"/>
      <c r="AP126" s="855">
        <v>1.1000000000000001</v>
      </c>
      <c r="AQ126" s="856"/>
      <c r="AR126" s="856"/>
      <c r="AS126" s="856"/>
      <c r="AT126" s="857"/>
      <c r="AU126" s="221"/>
      <c r="AV126" s="221"/>
      <c r="AW126" s="221"/>
      <c r="AX126" s="221"/>
      <c r="AY126" s="221"/>
      <c r="AZ126" s="221"/>
      <c r="BA126" s="221"/>
      <c r="BB126" s="221"/>
      <c r="BC126" s="221"/>
      <c r="BD126" s="221"/>
      <c r="BE126" s="221"/>
      <c r="BF126" s="221"/>
      <c r="BG126" s="22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44"/>
      <c r="CE126" s="244"/>
      <c r="CF126" s="244"/>
      <c r="CG126" s="221"/>
      <c r="CH126" s="221"/>
      <c r="CI126" s="221"/>
      <c r="CJ126" s="243"/>
      <c r="CK126" s="885"/>
      <c r="CL126" s="886"/>
      <c r="CM126" s="886"/>
      <c r="CN126" s="886"/>
      <c r="CO126" s="887"/>
      <c r="CP126" s="846" t="s">
        <v>496</v>
      </c>
      <c r="CQ126" s="783"/>
      <c r="CR126" s="783"/>
      <c r="CS126" s="783"/>
      <c r="CT126" s="783"/>
      <c r="CU126" s="783"/>
      <c r="CV126" s="783"/>
      <c r="CW126" s="783"/>
      <c r="CX126" s="783"/>
      <c r="CY126" s="783"/>
      <c r="CZ126" s="783"/>
      <c r="DA126" s="783"/>
      <c r="DB126" s="783"/>
      <c r="DC126" s="783"/>
      <c r="DD126" s="783"/>
      <c r="DE126" s="783"/>
      <c r="DF126" s="784"/>
      <c r="DG126" s="847" t="s">
        <v>396</v>
      </c>
      <c r="DH126" s="848"/>
      <c r="DI126" s="848"/>
      <c r="DJ126" s="848"/>
      <c r="DK126" s="848"/>
      <c r="DL126" s="848" t="s">
        <v>129</v>
      </c>
      <c r="DM126" s="848"/>
      <c r="DN126" s="848"/>
      <c r="DO126" s="848"/>
      <c r="DP126" s="848"/>
      <c r="DQ126" s="848" t="s">
        <v>129</v>
      </c>
      <c r="DR126" s="848"/>
      <c r="DS126" s="848"/>
      <c r="DT126" s="848"/>
      <c r="DU126" s="848"/>
      <c r="DV126" s="825" t="s">
        <v>396</v>
      </c>
      <c r="DW126" s="825"/>
      <c r="DX126" s="825"/>
      <c r="DY126" s="825"/>
      <c r="DZ126" s="826"/>
    </row>
    <row r="127" spans="1:130" s="219" customFormat="1" ht="26.25" customHeight="1" x14ac:dyDescent="0.2">
      <c r="A127" s="853"/>
      <c r="B127" s="854"/>
      <c r="C127" s="869" t="s">
        <v>497</v>
      </c>
      <c r="D127" s="870"/>
      <c r="E127" s="870"/>
      <c r="F127" s="870"/>
      <c r="G127" s="870"/>
      <c r="H127" s="870"/>
      <c r="I127" s="870"/>
      <c r="J127" s="870"/>
      <c r="K127" s="870"/>
      <c r="L127" s="870"/>
      <c r="M127" s="870"/>
      <c r="N127" s="870"/>
      <c r="O127" s="870"/>
      <c r="P127" s="870"/>
      <c r="Q127" s="870"/>
      <c r="R127" s="870"/>
      <c r="S127" s="870"/>
      <c r="T127" s="870"/>
      <c r="U127" s="870"/>
      <c r="V127" s="870"/>
      <c r="W127" s="870"/>
      <c r="X127" s="870"/>
      <c r="Y127" s="870"/>
      <c r="Z127" s="871"/>
      <c r="AA127" s="810" t="s">
        <v>396</v>
      </c>
      <c r="AB127" s="811"/>
      <c r="AC127" s="811"/>
      <c r="AD127" s="811"/>
      <c r="AE127" s="812"/>
      <c r="AF127" s="813" t="s">
        <v>129</v>
      </c>
      <c r="AG127" s="811"/>
      <c r="AH127" s="811"/>
      <c r="AI127" s="811"/>
      <c r="AJ127" s="812"/>
      <c r="AK127" s="813" t="s">
        <v>129</v>
      </c>
      <c r="AL127" s="811"/>
      <c r="AM127" s="811"/>
      <c r="AN127" s="811"/>
      <c r="AO127" s="812"/>
      <c r="AP127" s="855" t="s">
        <v>396</v>
      </c>
      <c r="AQ127" s="856"/>
      <c r="AR127" s="856"/>
      <c r="AS127" s="856"/>
      <c r="AT127" s="857"/>
      <c r="AU127" s="221"/>
      <c r="AV127" s="221"/>
      <c r="AW127" s="221"/>
      <c r="AX127" s="872" t="s">
        <v>498</v>
      </c>
      <c r="AY127" s="843"/>
      <c r="AZ127" s="843"/>
      <c r="BA127" s="843"/>
      <c r="BB127" s="843"/>
      <c r="BC127" s="843"/>
      <c r="BD127" s="843"/>
      <c r="BE127" s="844"/>
      <c r="BF127" s="842" t="s">
        <v>499</v>
      </c>
      <c r="BG127" s="843"/>
      <c r="BH127" s="843"/>
      <c r="BI127" s="843"/>
      <c r="BJ127" s="843"/>
      <c r="BK127" s="843"/>
      <c r="BL127" s="844"/>
      <c r="BM127" s="842" t="s">
        <v>500</v>
      </c>
      <c r="BN127" s="843"/>
      <c r="BO127" s="843"/>
      <c r="BP127" s="843"/>
      <c r="BQ127" s="843"/>
      <c r="BR127" s="843"/>
      <c r="BS127" s="844"/>
      <c r="BT127" s="842" t="s">
        <v>501</v>
      </c>
      <c r="BU127" s="843"/>
      <c r="BV127" s="843"/>
      <c r="BW127" s="843"/>
      <c r="BX127" s="843"/>
      <c r="BY127" s="843"/>
      <c r="BZ127" s="845"/>
      <c r="CA127" s="221"/>
      <c r="CB127" s="221"/>
      <c r="CC127" s="221"/>
      <c r="CD127" s="244"/>
      <c r="CE127" s="244"/>
      <c r="CF127" s="244"/>
      <c r="CG127" s="221"/>
      <c r="CH127" s="221"/>
      <c r="CI127" s="221"/>
      <c r="CJ127" s="243"/>
      <c r="CK127" s="885"/>
      <c r="CL127" s="886"/>
      <c r="CM127" s="886"/>
      <c r="CN127" s="886"/>
      <c r="CO127" s="887"/>
      <c r="CP127" s="846" t="s">
        <v>502</v>
      </c>
      <c r="CQ127" s="783"/>
      <c r="CR127" s="783"/>
      <c r="CS127" s="783"/>
      <c r="CT127" s="783"/>
      <c r="CU127" s="783"/>
      <c r="CV127" s="783"/>
      <c r="CW127" s="783"/>
      <c r="CX127" s="783"/>
      <c r="CY127" s="783"/>
      <c r="CZ127" s="783"/>
      <c r="DA127" s="783"/>
      <c r="DB127" s="783"/>
      <c r="DC127" s="783"/>
      <c r="DD127" s="783"/>
      <c r="DE127" s="783"/>
      <c r="DF127" s="784"/>
      <c r="DG127" s="847" t="s">
        <v>129</v>
      </c>
      <c r="DH127" s="848"/>
      <c r="DI127" s="848"/>
      <c r="DJ127" s="848"/>
      <c r="DK127" s="848"/>
      <c r="DL127" s="848" t="s">
        <v>129</v>
      </c>
      <c r="DM127" s="848"/>
      <c r="DN127" s="848"/>
      <c r="DO127" s="848"/>
      <c r="DP127" s="848"/>
      <c r="DQ127" s="848" t="s">
        <v>129</v>
      </c>
      <c r="DR127" s="848"/>
      <c r="DS127" s="848"/>
      <c r="DT127" s="848"/>
      <c r="DU127" s="848"/>
      <c r="DV127" s="825" t="s">
        <v>396</v>
      </c>
      <c r="DW127" s="825"/>
      <c r="DX127" s="825"/>
      <c r="DY127" s="825"/>
      <c r="DZ127" s="826"/>
    </row>
    <row r="128" spans="1:130" s="219" customFormat="1" ht="26.25" customHeight="1" thickBot="1" x14ac:dyDescent="0.25">
      <c r="A128" s="827" t="s">
        <v>503</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504</v>
      </c>
      <c r="X128" s="829"/>
      <c r="Y128" s="829"/>
      <c r="Z128" s="830"/>
      <c r="AA128" s="831">
        <v>84249353</v>
      </c>
      <c r="AB128" s="832"/>
      <c r="AC128" s="832"/>
      <c r="AD128" s="832"/>
      <c r="AE128" s="833"/>
      <c r="AF128" s="834">
        <v>80872856</v>
      </c>
      <c r="AG128" s="832"/>
      <c r="AH128" s="832"/>
      <c r="AI128" s="832"/>
      <c r="AJ128" s="833"/>
      <c r="AK128" s="834">
        <v>80176771</v>
      </c>
      <c r="AL128" s="832"/>
      <c r="AM128" s="832"/>
      <c r="AN128" s="832"/>
      <c r="AO128" s="833"/>
      <c r="AP128" s="835"/>
      <c r="AQ128" s="836"/>
      <c r="AR128" s="836"/>
      <c r="AS128" s="836"/>
      <c r="AT128" s="837"/>
      <c r="AU128" s="221"/>
      <c r="AV128" s="221"/>
      <c r="AW128" s="221"/>
      <c r="AX128" s="838" t="s">
        <v>505</v>
      </c>
      <c r="AY128" s="839"/>
      <c r="AZ128" s="839"/>
      <c r="BA128" s="839"/>
      <c r="BB128" s="839"/>
      <c r="BC128" s="839"/>
      <c r="BD128" s="839"/>
      <c r="BE128" s="840"/>
      <c r="BF128" s="817" t="s">
        <v>129</v>
      </c>
      <c r="BG128" s="818"/>
      <c r="BH128" s="818"/>
      <c r="BI128" s="818"/>
      <c r="BJ128" s="818"/>
      <c r="BK128" s="818"/>
      <c r="BL128" s="841"/>
      <c r="BM128" s="817">
        <v>11.25</v>
      </c>
      <c r="BN128" s="818"/>
      <c r="BO128" s="818"/>
      <c r="BP128" s="818"/>
      <c r="BQ128" s="818"/>
      <c r="BR128" s="818"/>
      <c r="BS128" s="841"/>
      <c r="BT128" s="817">
        <v>20</v>
      </c>
      <c r="BU128" s="818"/>
      <c r="BV128" s="818"/>
      <c r="BW128" s="818"/>
      <c r="BX128" s="818"/>
      <c r="BY128" s="818"/>
      <c r="BZ128" s="819"/>
      <c r="CA128" s="244"/>
      <c r="CB128" s="244"/>
      <c r="CC128" s="244"/>
      <c r="CD128" s="244"/>
      <c r="CE128" s="244"/>
      <c r="CF128" s="244"/>
      <c r="CG128" s="221"/>
      <c r="CH128" s="221"/>
      <c r="CI128" s="221"/>
      <c r="CJ128" s="243"/>
      <c r="CK128" s="888"/>
      <c r="CL128" s="889"/>
      <c r="CM128" s="889"/>
      <c r="CN128" s="889"/>
      <c r="CO128" s="890"/>
      <c r="CP128" s="820" t="s">
        <v>506</v>
      </c>
      <c r="CQ128" s="761"/>
      <c r="CR128" s="761"/>
      <c r="CS128" s="761"/>
      <c r="CT128" s="761"/>
      <c r="CU128" s="761"/>
      <c r="CV128" s="761"/>
      <c r="CW128" s="761"/>
      <c r="CX128" s="761"/>
      <c r="CY128" s="761"/>
      <c r="CZ128" s="761"/>
      <c r="DA128" s="761"/>
      <c r="DB128" s="761"/>
      <c r="DC128" s="761"/>
      <c r="DD128" s="761"/>
      <c r="DE128" s="761"/>
      <c r="DF128" s="762"/>
      <c r="DG128" s="821">
        <v>27322817</v>
      </c>
      <c r="DH128" s="822"/>
      <c r="DI128" s="822"/>
      <c r="DJ128" s="822"/>
      <c r="DK128" s="822"/>
      <c r="DL128" s="822">
        <v>25577600</v>
      </c>
      <c r="DM128" s="822"/>
      <c r="DN128" s="822"/>
      <c r="DO128" s="822"/>
      <c r="DP128" s="822"/>
      <c r="DQ128" s="822">
        <v>23831768</v>
      </c>
      <c r="DR128" s="822"/>
      <c r="DS128" s="822"/>
      <c r="DT128" s="822"/>
      <c r="DU128" s="822"/>
      <c r="DV128" s="823">
        <v>3</v>
      </c>
      <c r="DW128" s="823"/>
      <c r="DX128" s="823"/>
      <c r="DY128" s="823"/>
      <c r="DZ128" s="824"/>
    </row>
    <row r="129" spans="1:131" s="219" customFormat="1" ht="26.25" customHeight="1" x14ac:dyDescent="0.2">
      <c r="A129" s="805" t="s">
        <v>106</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07" t="s">
        <v>507</v>
      </c>
      <c r="X129" s="808"/>
      <c r="Y129" s="808"/>
      <c r="Z129" s="809"/>
      <c r="AA129" s="810">
        <v>851840443</v>
      </c>
      <c r="AB129" s="811"/>
      <c r="AC129" s="811"/>
      <c r="AD129" s="811"/>
      <c r="AE129" s="812"/>
      <c r="AF129" s="813">
        <v>864930635</v>
      </c>
      <c r="AG129" s="811"/>
      <c r="AH129" s="811"/>
      <c r="AI129" s="811"/>
      <c r="AJ129" s="812"/>
      <c r="AK129" s="813">
        <v>899578624</v>
      </c>
      <c r="AL129" s="811"/>
      <c r="AM129" s="811"/>
      <c r="AN129" s="811"/>
      <c r="AO129" s="812"/>
      <c r="AP129" s="814"/>
      <c r="AQ129" s="815"/>
      <c r="AR129" s="815"/>
      <c r="AS129" s="815"/>
      <c r="AT129" s="816"/>
      <c r="AU129" s="222"/>
      <c r="AV129" s="222"/>
      <c r="AW129" s="222"/>
      <c r="AX129" s="782" t="s">
        <v>508</v>
      </c>
      <c r="AY129" s="783"/>
      <c r="AZ129" s="783"/>
      <c r="BA129" s="783"/>
      <c r="BB129" s="783"/>
      <c r="BC129" s="783"/>
      <c r="BD129" s="783"/>
      <c r="BE129" s="784"/>
      <c r="BF129" s="801" t="s">
        <v>396</v>
      </c>
      <c r="BG129" s="802"/>
      <c r="BH129" s="802"/>
      <c r="BI129" s="802"/>
      <c r="BJ129" s="802"/>
      <c r="BK129" s="802"/>
      <c r="BL129" s="803"/>
      <c r="BM129" s="801">
        <v>16.25</v>
      </c>
      <c r="BN129" s="802"/>
      <c r="BO129" s="802"/>
      <c r="BP129" s="802"/>
      <c r="BQ129" s="802"/>
      <c r="BR129" s="802"/>
      <c r="BS129" s="803"/>
      <c r="BT129" s="801">
        <v>30</v>
      </c>
      <c r="BU129" s="802"/>
      <c r="BV129" s="802"/>
      <c r="BW129" s="802"/>
      <c r="BX129" s="802"/>
      <c r="BY129" s="802"/>
      <c r="BZ129" s="804"/>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22"/>
      <c r="DQ129" s="222"/>
      <c r="DR129" s="222"/>
      <c r="DS129" s="222"/>
      <c r="DT129" s="222"/>
      <c r="DU129" s="222"/>
      <c r="DV129" s="222"/>
      <c r="DW129" s="222"/>
      <c r="DX129" s="222"/>
      <c r="DY129" s="222"/>
      <c r="DZ129" s="222"/>
    </row>
    <row r="130" spans="1:131" s="219" customFormat="1" ht="26.25" customHeight="1" x14ac:dyDescent="0.2">
      <c r="A130" s="805" t="s">
        <v>509</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07" t="s">
        <v>510</v>
      </c>
      <c r="X130" s="808"/>
      <c r="Y130" s="808"/>
      <c r="Z130" s="809"/>
      <c r="AA130" s="810">
        <v>104504968</v>
      </c>
      <c r="AB130" s="811"/>
      <c r="AC130" s="811"/>
      <c r="AD130" s="811"/>
      <c r="AE130" s="812"/>
      <c r="AF130" s="813">
        <v>101010301</v>
      </c>
      <c r="AG130" s="811"/>
      <c r="AH130" s="811"/>
      <c r="AI130" s="811"/>
      <c r="AJ130" s="812"/>
      <c r="AK130" s="813">
        <v>99571902</v>
      </c>
      <c r="AL130" s="811"/>
      <c r="AM130" s="811"/>
      <c r="AN130" s="811"/>
      <c r="AO130" s="812"/>
      <c r="AP130" s="814"/>
      <c r="AQ130" s="815"/>
      <c r="AR130" s="815"/>
      <c r="AS130" s="815"/>
      <c r="AT130" s="816"/>
      <c r="AU130" s="222"/>
      <c r="AV130" s="222"/>
      <c r="AW130" s="222"/>
      <c r="AX130" s="782" t="s">
        <v>511</v>
      </c>
      <c r="AY130" s="783"/>
      <c r="AZ130" s="783"/>
      <c r="BA130" s="783"/>
      <c r="BB130" s="783"/>
      <c r="BC130" s="783"/>
      <c r="BD130" s="783"/>
      <c r="BE130" s="784"/>
      <c r="BF130" s="785">
        <v>1.8</v>
      </c>
      <c r="BG130" s="786"/>
      <c r="BH130" s="786"/>
      <c r="BI130" s="786"/>
      <c r="BJ130" s="786"/>
      <c r="BK130" s="786"/>
      <c r="BL130" s="787"/>
      <c r="BM130" s="785">
        <v>25</v>
      </c>
      <c r="BN130" s="786"/>
      <c r="BO130" s="786"/>
      <c r="BP130" s="786"/>
      <c r="BQ130" s="786"/>
      <c r="BR130" s="786"/>
      <c r="BS130" s="787"/>
      <c r="BT130" s="785">
        <v>35</v>
      </c>
      <c r="BU130" s="786"/>
      <c r="BV130" s="786"/>
      <c r="BW130" s="786"/>
      <c r="BX130" s="786"/>
      <c r="BY130" s="786"/>
      <c r="BZ130" s="788"/>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22"/>
      <c r="DQ130" s="222"/>
      <c r="DR130" s="222"/>
      <c r="DS130" s="222"/>
      <c r="DT130" s="222"/>
      <c r="DU130" s="222"/>
      <c r="DV130" s="222"/>
      <c r="DW130" s="222"/>
      <c r="DX130" s="222"/>
      <c r="DY130" s="222"/>
      <c r="DZ130" s="222"/>
    </row>
    <row r="131" spans="1:131" s="219" customFormat="1" ht="26.25" customHeight="1" thickBot="1" x14ac:dyDescent="0.2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512</v>
      </c>
      <c r="X131" s="792"/>
      <c r="Y131" s="792"/>
      <c r="Z131" s="793"/>
      <c r="AA131" s="794">
        <v>747335475</v>
      </c>
      <c r="AB131" s="795"/>
      <c r="AC131" s="795"/>
      <c r="AD131" s="795"/>
      <c r="AE131" s="796"/>
      <c r="AF131" s="797">
        <v>763920334</v>
      </c>
      <c r="AG131" s="795"/>
      <c r="AH131" s="795"/>
      <c r="AI131" s="795"/>
      <c r="AJ131" s="796"/>
      <c r="AK131" s="797">
        <v>800006722</v>
      </c>
      <c r="AL131" s="795"/>
      <c r="AM131" s="795"/>
      <c r="AN131" s="795"/>
      <c r="AO131" s="796"/>
      <c r="AP131" s="798"/>
      <c r="AQ131" s="799"/>
      <c r="AR131" s="799"/>
      <c r="AS131" s="799"/>
      <c r="AT131" s="800"/>
      <c r="AU131" s="222"/>
      <c r="AV131" s="222"/>
      <c r="AW131" s="222"/>
      <c r="AX131" s="760" t="s">
        <v>513</v>
      </c>
      <c r="AY131" s="761"/>
      <c r="AZ131" s="761"/>
      <c r="BA131" s="761"/>
      <c r="BB131" s="761"/>
      <c r="BC131" s="761"/>
      <c r="BD131" s="761"/>
      <c r="BE131" s="762"/>
      <c r="BF131" s="763" t="s">
        <v>129</v>
      </c>
      <c r="BG131" s="764"/>
      <c r="BH131" s="764"/>
      <c r="BI131" s="764"/>
      <c r="BJ131" s="764"/>
      <c r="BK131" s="764"/>
      <c r="BL131" s="765"/>
      <c r="BM131" s="763">
        <v>400</v>
      </c>
      <c r="BN131" s="764"/>
      <c r="BO131" s="764"/>
      <c r="BP131" s="764"/>
      <c r="BQ131" s="764"/>
      <c r="BR131" s="764"/>
      <c r="BS131" s="765"/>
      <c r="BT131" s="766"/>
      <c r="BU131" s="767"/>
      <c r="BV131" s="767"/>
      <c r="BW131" s="767"/>
      <c r="BX131" s="767"/>
      <c r="BY131" s="767"/>
      <c r="BZ131" s="768"/>
      <c r="CA131" s="245"/>
      <c r="CB131" s="245"/>
      <c r="CC131" s="245"/>
      <c r="CD131" s="245"/>
      <c r="CE131" s="245"/>
      <c r="CF131" s="245"/>
      <c r="CG131" s="245"/>
      <c r="CH131" s="245"/>
      <c r="CI131" s="245"/>
      <c r="CJ131" s="245"/>
      <c r="CK131" s="245"/>
      <c r="CL131" s="245"/>
      <c r="CM131" s="245"/>
      <c r="CN131" s="245"/>
      <c r="CO131" s="245"/>
      <c r="CP131" s="245"/>
      <c r="CQ131" s="245"/>
      <c r="CR131" s="245"/>
      <c r="CS131" s="245"/>
      <c r="CT131" s="245"/>
      <c r="CU131" s="245"/>
      <c r="CV131" s="245"/>
      <c r="CW131" s="245"/>
      <c r="CX131" s="245"/>
      <c r="CY131" s="245"/>
      <c r="CZ131" s="245"/>
      <c r="DA131" s="245"/>
      <c r="DB131" s="245"/>
      <c r="DC131" s="245"/>
      <c r="DD131" s="245"/>
      <c r="DE131" s="245"/>
      <c r="DF131" s="245"/>
      <c r="DG131" s="245"/>
      <c r="DH131" s="245"/>
      <c r="DI131" s="245"/>
      <c r="DJ131" s="245"/>
      <c r="DK131" s="245"/>
      <c r="DL131" s="245"/>
      <c r="DM131" s="245"/>
      <c r="DN131" s="245"/>
      <c r="DO131" s="245"/>
      <c r="DP131" s="222"/>
      <c r="DQ131" s="222"/>
      <c r="DR131" s="222"/>
      <c r="DS131" s="222"/>
      <c r="DT131" s="222"/>
      <c r="DU131" s="222"/>
      <c r="DV131" s="222"/>
      <c r="DW131" s="222"/>
      <c r="DX131" s="222"/>
      <c r="DY131" s="222"/>
      <c r="DZ131" s="222"/>
    </row>
    <row r="132" spans="1:131" s="219" customFormat="1" ht="26.25" customHeight="1" x14ac:dyDescent="0.2">
      <c r="A132" s="769" t="s">
        <v>514</v>
      </c>
      <c r="B132" s="770"/>
      <c r="C132" s="770"/>
      <c r="D132" s="770"/>
      <c r="E132" s="770"/>
      <c r="F132" s="770"/>
      <c r="G132" s="770"/>
      <c r="H132" s="770"/>
      <c r="I132" s="770"/>
      <c r="J132" s="770"/>
      <c r="K132" s="770"/>
      <c r="L132" s="770"/>
      <c r="M132" s="770"/>
      <c r="N132" s="770"/>
      <c r="O132" s="770"/>
      <c r="P132" s="770"/>
      <c r="Q132" s="770"/>
      <c r="R132" s="770"/>
      <c r="S132" s="770"/>
      <c r="T132" s="770"/>
      <c r="U132" s="770"/>
      <c r="V132" s="773" t="s">
        <v>515</v>
      </c>
      <c r="W132" s="773"/>
      <c r="X132" s="773"/>
      <c r="Y132" s="773"/>
      <c r="Z132" s="774"/>
      <c r="AA132" s="775">
        <v>2.2506377070000001</v>
      </c>
      <c r="AB132" s="776"/>
      <c r="AC132" s="776"/>
      <c r="AD132" s="776"/>
      <c r="AE132" s="777"/>
      <c r="AF132" s="778">
        <v>1.8001089100000001</v>
      </c>
      <c r="AG132" s="776"/>
      <c r="AH132" s="776"/>
      <c r="AI132" s="776"/>
      <c r="AJ132" s="777"/>
      <c r="AK132" s="778">
        <v>1.357160846</v>
      </c>
      <c r="AL132" s="776"/>
      <c r="AM132" s="776"/>
      <c r="AN132" s="776"/>
      <c r="AO132" s="777"/>
      <c r="AP132" s="779"/>
      <c r="AQ132" s="780"/>
      <c r="AR132" s="780"/>
      <c r="AS132" s="780"/>
      <c r="AT132" s="781"/>
      <c r="AU132" s="246"/>
      <c r="AV132" s="222"/>
      <c r="AW132" s="222"/>
      <c r="AX132" s="222"/>
      <c r="AY132" s="222"/>
      <c r="AZ132" s="222"/>
      <c r="BA132" s="222"/>
      <c r="BB132" s="222"/>
      <c r="BC132" s="222"/>
      <c r="BD132" s="222"/>
      <c r="BE132" s="222"/>
      <c r="BF132" s="222"/>
      <c r="BG132" s="222"/>
      <c r="BH132" s="222"/>
      <c r="BI132" s="222"/>
      <c r="BJ132" s="222"/>
      <c r="BK132" s="222"/>
      <c r="BL132" s="222"/>
      <c r="BM132" s="222"/>
      <c r="BN132" s="222"/>
      <c r="BO132" s="222"/>
      <c r="BP132" s="222"/>
      <c r="BQ132" s="222"/>
      <c r="BR132" s="222"/>
      <c r="BS132" s="223"/>
      <c r="BT132" s="222"/>
      <c r="BU132" s="222"/>
      <c r="BV132" s="222"/>
      <c r="BW132" s="222"/>
      <c r="BX132" s="222"/>
      <c r="BY132" s="222"/>
      <c r="BZ132" s="222"/>
      <c r="CA132" s="245"/>
      <c r="CB132" s="245"/>
      <c r="CC132" s="245"/>
      <c r="CD132" s="245"/>
      <c r="CE132" s="245"/>
      <c r="CF132" s="245"/>
      <c r="CG132" s="245"/>
      <c r="CH132" s="245"/>
      <c r="CI132" s="245"/>
      <c r="CJ132" s="245"/>
      <c r="CK132" s="245"/>
      <c r="CL132" s="245"/>
      <c r="CM132" s="245"/>
      <c r="CN132" s="245"/>
      <c r="CO132" s="245"/>
      <c r="CP132" s="245"/>
      <c r="CQ132" s="245"/>
      <c r="CR132" s="245"/>
      <c r="CS132" s="245"/>
      <c r="CT132" s="245"/>
      <c r="CU132" s="245"/>
      <c r="CV132" s="245"/>
      <c r="CW132" s="245"/>
      <c r="CX132" s="245"/>
      <c r="CY132" s="245"/>
      <c r="CZ132" s="245"/>
      <c r="DA132" s="245"/>
      <c r="DB132" s="245"/>
      <c r="DC132" s="245"/>
      <c r="DD132" s="245"/>
      <c r="DE132" s="245"/>
      <c r="DF132" s="245"/>
      <c r="DG132" s="245"/>
      <c r="DH132" s="245"/>
      <c r="DI132" s="245"/>
      <c r="DJ132" s="245"/>
      <c r="DK132" s="245"/>
      <c r="DL132" s="245"/>
      <c r="DM132" s="245"/>
      <c r="DN132" s="245"/>
      <c r="DO132" s="245"/>
      <c r="DP132" s="222"/>
      <c r="DQ132" s="222"/>
      <c r="DR132" s="222"/>
      <c r="DS132" s="222"/>
      <c r="DT132" s="222"/>
      <c r="DU132" s="222"/>
      <c r="DV132" s="222"/>
      <c r="DW132" s="222"/>
      <c r="DX132" s="222"/>
      <c r="DY132" s="222"/>
      <c r="DZ132" s="222"/>
    </row>
    <row r="133" spans="1:131" s="219" customFormat="1" ht="26.25" customHeight="1" thickBot="1" x14ac:dyDescent="0.25">
      <c r="A133" s="771"/>
      <c r="B133" s="772"/>
      <c r="C133" s="772"/>
      <c r="D133" s="772"/>
      <c r="E133" s="772"/>
      <c r="F133" s="772"/>
      <c r="G133" s="772"/>
      <c r="H133" s="772"/>
      <c r="I133" s="772"/>
      <c r="J133" s="772"/>
      <c r="K133" s="772"/>
      <c r="L133" s="772"/>
      <c r="M133" s="772"/>
      <c r="N133" s="772"/>
      <c r="O133" s="772"/>
      <c r="P133" s="772"/>
      <c r="Q133" s="772"/>
      <c r="R133" s="772"/>
      <c r="S133" s="772"/>
      <c r="T133" s="772"/>
      <c r="U133" s="772"/>
      <c r="V133" s="752" t="s">
        <v>516</v>
      </c>
      <c r="W133" s="752"/>
      <c r="X133" s="752"/>
      <c r="Y133" s="752"/>
      <c r="Z133" s="753"/>
      <c r="AA133" s="754">
        <v>3.2</v>
      </c>
      <c r="AB133" s="755"/>
      <c r="AC133" s="755"/>
      <c r="AD133" s="755"/>
      <c r="AE133" s="756"/>
      <c r="AF133" s="754">
        <v>2.7</v>
      </c>
      <c r="AG133" s="755"/>
      <c r="AH133" s="755"/>
      <c r="AI133" s="755"/>
      <c r="AJ133" s="756"/>
      <c r="AK133" s="754">
        <v>1.8</v>
      </c>
      <c r="AL133" s="755"/>
      <c r="AM133" s="755"/>
      <c r="AN133" s="755"/>
      <c r="AO133" s="756"/>
      <c r="AP133" s="757"/>
      <c r="AQ133" s="758"/>
      <c r="AR133" s="758"/>
      <c r="AS133" s="758"/>
      <c r="AT133" s="759"/>
      <c r="AU133" s="222"/>
      <c r="AV133" s="222"/>
      <c r="AW133" s="222"/>
      <c r="AX133" s="222"/>
      <c r="AY133" s="222"/>
      <c r="AZ133" s="222"/>
      <c r="BA133" s="222"/>
      <c r="BB133" s="222"/>
      <c r="BC133" s="222"/>
      <c r="BD133" s="222"/>
      <c r="BE133" s="222"/>
      <c r="BF133" s="222"/>
      <c r="BG133" s="222"/>
      <c r="BH133" s="222"/>
      <c r="BI133" s="222"/>
      <c r="BJ133" s="222"/>
      <c r="BK133" s="222"/>
      <c r="BL133" s="222"/>
      <c r="BM133" s="222"/>
      <c r="BN133" s="245"/>
      <c r="BO133" s="245"/>
      <c r="BP133" s="245"/>
      <c r="BQ133" s="245"/>
      <c r="BR133" s="245"/>
      <c r="BS133" s="245"/>
      <c r="BT133" s="245"/>
      <c r="BU133" s="245"/>
      <c r="BV133" s="245"/>
      <c r="BW133" s="245"/>
      <c r="BX133" s="245"/>
      <c r="BY133" s="245"/>
      <c r="BZ133" s="245"/>
      <c r="CA133" s="245"/>
      <c r="CB133" s="245"/>
      <c r="CC133" s="245"/>
      <c r="CD133" s="245"/>
      <c r="CE133" s="245"/>
      <c r="CF133" s="245"/>
      <c r="CG133" s="245"/>
      <c r="CH133" s="245"/>
      <c r="CI133" s="245"/>
      <c r="CJ133" s="245"/>
      <c r="CK133" s="245"/>
      <c r="CL133" s="245"/>
      <c r="CM133" s="245"/>
      <c r="CN133" s="245"/>
      <c r="CO133" s="245"/>
      <c r="CP133" s="245"/>
      <c r="CQ133" s="245"/>
      <c r="CR133" s="245"/>
      <c r="CS133" s="245"/>
      <c r="CT133" s="245"/>
      <c r="CU133" s="245"/>
      <c r="CV133" s="245"/>
      <c r="CW133" s="245"/>
      <c r="CX133" s="245"/>
      <c r="CY133" s="245"/>
      <c r="CZ133" s="245"/>
      <c r="DA133" s="245"/>
      <c r="DB133" s="245"/>
      <c r="DC133" s="245"/>
      <c r="DD133" s="245"/>
      <c r="DE133" s="245"/>
      <c r="DF133" s="245"/>
      <c r="DG133" s="245"/>
      <c r="DH133" s="245"/>
      <c r="DI133" s="245"/>
      <c r="DJ133" s="245"/>
      <c r="DK133" s="245"/>
      <c r="DL133" s="245"/>
      <c r="DM133" s="245"/>
      <c r="DN133" s="245"/>
      <c r="DO133" s="245"/>
      <c r="DP133" s="222"/>
      <c r="DQ133" s="222"/>
      <c r="DR133" s="222"/>
      <c r="DS133" s="222"/>
      <c r="DT133" s="222"/>
      <c r="DU133" s="222"/>
      <c r="DV133" s="222"/>
      <c r="DW133" s="222"/>
      <c r="DX133" s="222"/>
      <c r="DY133" s="222"/>
      <c r="DZ133" s="222"/>
    </row>
    <row r="134" spans="1:131" ht="11.25" customHeight="1" x14ac:dyDescent="0.2">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22"/>
      <c r="AV134" s="222"/>
      <c r="AW134" s="222"/>
      <c r="AX134" s="222"/>
      <c r="AY134" s="222"/>
      <c r="AZ134" s="222"/>
      <c r="BA134" s="222"/>
      <c r="BB134" s="222"/>
      <c r="BC134" s="222"/>
      <c r="BD134" s="222"/>
      <c r="BE134" s="222"/>
      <c r="BF134" s="222"/>
      <c r="BG134" s="222"/>
      <c r="BH134" s="222"/>
      <c r="BI134" s="222"/>
      <c r="BJ134" s="222"/>
      <c r="BK134" s="222"/>
      <c r="BL134" s="222"/>
      <c r="BM134" s="222"/>
      <c r="BN134" s="245"/>
      <c r="BO134" s="245"/>
      <c r="BP134" s="245"/>
      <c r="BQ134" s="245"/>
      <c r="BR134" s="245"/>
      <c r="BS134" s="245"/>
      <c r="BT134" s="245"/>
      <c r="BU134" s="245"/>
      <c r="BV134" s="245"/>
      <c r="BW134" s="245"/>
      <c r="BX134" s="245"/>
      <c r="BY134" s="245"/>
      <c r="BZ134" s="245"/>
      <c r="CA134" s="245"/>
      <c r="CB134" s="245"/>
      <c r="CC134" s="245"/>
      <c r="CD134" s="245"/>
      <c r="CE134" s="245"/>
      <c r="CF134" s="245"/>
      <c r="CG134" s="245"/>
      <c r="CH134" s="245"/>
      <c r="CI134" s="245"/>
      <c r="CJ134" s="245"/>
      <c r="CK134" s="245"/>
      <c r="CL134" s="245"/>
      <c r="CM134" s="245"/>
      <c r="CN134" s="245"/>
      <c r="CO134" s="245"/>
      <c r="CP134" s="245"/>
      <c r="CQ134" s="245"/>
      <c r="CR134" s="245"/>
      <c r="CS134" s="245"/>
      <c r="CT134" s="245"/>
      <c r="CU134" s="245"/>
      <c r="CV134" s="245"/>
      <c r="CW134" s="245"/>
      <c r="CX134" s="245"/>
      <c r="CY134" s="245"/>
      <c r="CZ134" s="245"/>
      <c r="DA134" s="245"/>
      <c r="DB134" s="245"/>
      <c r="DC134" s="245"/>
      <c r="DD134" s="245"/>
      <c r="DE134" s="245"/>
      <c r="DF134" s="245"/>
      <c r="DG134" s="245"/>
      <c r="DH134" s="245"/>
      <c r="DI134" s="245"/>
      <c r="DJ134" s="245"/>
      <c r="DK134" s="245"/>
      <c r="DL134" s="245"/>
      <c r="DM134" s="245"/>
      <c r="DN134" s="245"/>
      <c r="DO134" s="245"/>
      <c r="DP134" s="222"/>
      <c r="DQ134" s="222"/>
      <c r="DR134" s="222"/>
      <c r="DS134" s="222"/>
      <c r="DT134" s="222"/>
      <c r="DU134" s="222"/>
      <c r="DV134" s="222"/>
      <c r="DW134" s="222"/>
      <c r="DX134" s="222"/>
      <c r="DY134" s="222"/>
      <c r="DZ134" s="222"/>
      <c r="EA134" s="219"/>
    </row>
    <row r="135" spans="1:131" ht="14" hidden="1" x14ac:dyDescent="0.2">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c r="CO135" s="247"/>
      <c r="CP135" s="247"/>
      <c r="CQ135" s="247"/>
      <c r="CR135" s="247"/>
      <c r="CS135" s="247"/>
      <c r="CT135" s="247"/>
      <c r="CU135" s="247"/>
      <c r="CV135" s="247"/>
      <c r="CW135" s="247"/>
      <c r="CX135" s="247"/>
      <c r="CY135" s="247"/>
      <c r="CZ135" s="247"/>
      <c r="DA135" s="247"/>
      <c r="DB135" s="247"/>
      <c r="DC135" s="247"/>
      <c r="DD135" s="247"/>
      <c r="DE135" s="247"/>
      <c r="DF135" s="247"/>
      <c r="DG135" s="247"/>
      <c r="DH135" s="247"/>
      <c r="DI135" s="247"/>
      <c r="DJ135" s="247"/>
      <c r="DK135" s="247"/>
      <c r="DL135" s="247"/>
      <c r="DM135" s="247"/>
      <c r="DN135" s="247"/>
      <c r="DO135" s="247"/>
      <c r="DP135" s="247"/>
      <c r="DQ135" s="247"/>
      <c r="DR135" s="247"/>
      <c r="DS135" s="247"/>
      <c r="DT135" s="247"/>
      <c r="DU135" s="247"/>
      <c r="DV135" s="247"/>
      <c r="DW135" s="247"/>
      <c r="DX135" s="247"/>
      <c r="DY135" s="247"/>
      <c r="DZ135" s="247"/>
    </row>
  </sheetData>
  <sheetProtection algorithmName="SHA-512" hashValue="FXJfo+ksYqRW9cFg3CFe9OD35nDyVUJ1FqJ9uEQIvhNBD9X37R6lwYuHXcqfaCrctfKZguIr1tzLVS/KPl2YWQ==" saltValue="WbNVllqwTAJsD2z2Jggdn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49" customWidth="1"/>
    <col min="121" max="121" width="0" style="248" hidden="1" customWidth="1"/>
    <col min="122" max="16384" width="9" style="248" hidden="1"/>
  </cols>
  <sheetData>
    <row r="1" spans="1:120" ht="13"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48"/>
    </row>
    <row r="17" spans="119:120" ht="13" x14ac:dyDescent="0.2">
      <c r="DP17" s="248"/>
    </row>
    <row r="18" spans="119:120" ht="13" x14ac:dyDescent="0.2"/>
    <row r="19" spans="119:120" ht="13" x14ac:dyDescent="0.2"/>
    <row r="20" spans="119:120" ht="13" x14ac:dyDescent="0.2">
      <c r="DO20" s="248"/>
      <c r="DP20" s="248"/>
    </row>
    <row r="21" spans="119:120" ht="13" x14ac:dyDescent="0.2">
      <c r="DP21" s="248"/>
    </row>
    <row r="22" spans="119:120" ht="13" x14ac:dyDescent="0.2"/>
    <row r="23" spans="119:120" ht="13" x14ac:dyDescent="0.2">
      <c r="DO23" s="248"/>
      <c r="DP23" s="248"/>
    </row>
    <row r="24" spans="119:120" ht="13" x14ac:dyDescent="0.2">
      <c r="DP24" s="248"/>
    </row>
    <row r="25" spans="119:120" ht="13" x14ac:dyDescent="0.2">
      <c r="DP25" s="248"/>
    </row>
    <row r="26" spans="119:120" ht="13" x14ac:dyDescent="0.2">
      <c r="DO26" s="248"/>
      <c r="DP26" s="248"/>
    </row>
    <row r="27" spans="119:120" ht="13" x14ac:dyDescent="0.2"/>
    <row r="28" spans="119:120" ht="13" x14ac:dyDescent="0.2">
      <c r="DO28" s="248"/>
      <c r="DP28" s="248"/>
    </row>
    <row r="29" spans="119:120" ht="13" x14ac:dyDescent="0.2">
      <c r="DP29" s="248"/>
    </row>
    <row r="30" spans="119:120" ht="13" x14ac:dyDescent="0.2"/>
    <row r="31" spans="119:120" ht="13" x14ac:dyDescent="0.2">
      <c r="DO31" s="248"/>
      <c r="DP31" s="248"/>
    </row>
    <row r="32" spans="119:120" ht="13" x14ac:dyDescent="0.2"/>
    <row r="33" spans="98:120" ht="13" x14ac:dyDescent="0.2">
      <c r="DO33" s="248"/>
      <c r="DP33" s="248"/>
    </row>
    <row r="34" spans="98:120" ht="13" x14ac:dyDescent="0.2">
      <c r="DM34" s="248"/>
    </row>
    <row r="35" spans="98:120" ht="13" x14ac:dyDescent="0.2">
      <c r="CT35" s="248"/>
      <c r="CU35" s="248"/>
      <c r="CV35" s="248"/>
      <c r="CY35" s="248"/>
      <c r="CZ35" s="248"/>
      <c r="DA35" s="248"/>
      <c r="DD35" s="248"/>
      <c r="DE35" s="248"/>
      <c r="DF35" s="248"/>
      <c r="DI35" s="248"/>
      <c r="DJ35" s="248"/>
      <c r="DK35" s="248"/>
      <c r="DM35" s="248"/>
      <c r="DN35" s="248"/>
      <c r="DO35" s="248"/>
      <c r="DP35" s="248"/>
    </row>
    <row r="36" spans="98:120" ht="13" x14ac:dyDescent="0.2"/>
    <row r="37" spans="98:120" ht="13" x14ac:dyDescent="0.2">
      <c r="CW37" s="248"/>
      <c r="DB37" s="248"/>
      <c r="DG37" s="248"/>
      <c r="DL37" s="248"/>
      <c r="DP37" s="248"/>
    </row>
    <row r="38" spans="98:120" ht="13" x14ac:dyDescent="0.2">
      <c r="CT38" s="248"/>
      <c r="CU38" s="248"/>
      <c r="CV38" s="248"/>
      <c r="CW38" s="248"/>
      <c r="CY38" s="248"/>
      <c r="CZ38" s="248"/>
      <c r="DA38" s="248"/>
      <c r="DB38" s="248"/>
      <c r="DD38" s="248"/>
      <c r="DE38" s="248"/>
      <c r="DF38" s="248"/>
      <c r="DG38" s="248"/>
      <c r="DI38" s="248"/>
      <c r="DJ38" s="248"/>
      <c r="DK38" s="248"/>
      <c r="DL38" s="248"/>
      <c r="DN38" s="248"/>
      <c r="DO38" s="248"/>
      <c r="DP38" s="24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48"/>
      <c r="DO49" s="248"/>
      <c r="DP49" s="24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48"/>
      <c r="CS63" s="248"/>
      <c r="CX63" s="248"/>
      <c r="DC63" s="248"/>
      <c r="DH63" s="248"/>
    </row>
    <row r="64" spans="22:120" ht="13" x14ac:dyDescent="0.2">
      <c r="V64" s="248"/>
    </row>
    <row r="65" spans="15:120" ht="13" x14ac:dyDescent="0.2">
      <c r="X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8"/>
      <c r="CK65" s="248"/>
      <c r="CL65" s="248"/>
      <c r="CM65" s="248"/>
      <c r="CN65" s="248"/>
      <c r="CO65" s="248"/>
      <c r="CP65" s="248"/>
      <c r="CQ65" s="248"/>
      <c r="CR65" s="248"/>
      <c r="CU65" s="248"/>
      <c r="CZ65" s="248"/>
      <c r="DE65" s="248"/>
      <c r="DJ65" s="248"/>
    </row>
    <row r="66" spans="15:120" ht="13" x14ac:dyDescent="0.2">
      <c r="Q66" s="248"/>
      <c r="S66" s="248"/>
      <c r="U66" s="248"/>
      <c r="DM66" s="248"/>
    </row>
    <row r="67" spans="15:120" ht="13" x14ac:dyDescent="0.2">
      <c r="O67" s="248"/>
      <c r="P67" s="248"/>
      <c r="R67" s="248"/>
      <c r="T67" s="248"/>
      <c r="Y67" s="248"/>
      <c r="CT67" s="248"/>
      <c r="CV67" s="248"/>
      <c r="CW67" s="248"/>
      <c r="CY67" s="248"/>
      <c r="DA67" s="248"/>
      <c r="DB67" s="248"/>
      <c r="DD67" s="248"/>
      <c r="DF67" s="248"/>
      <c r="DG67" s="248"/>
      <c r="DI67" s="248"/>
      <c r="DK67" s="248"/>
      <c r="DL67" s="248"/>
      <c r="DN67" s="248"/>
      <c r="DO67" s="248"/>
      <c r="DP67" s="248"/>
    </row>
    <row r="68" spans="15:120" ht="13" x14ac:dyDescent="0.2"/>
    <row r="69" spans="15:120" ht="13" x14ac:dyDescent="0.2"/>
    <row r="70" spans="15:120" ht="13" x14ac:dyDescent="0.2"/>
    <row r="71" spans="15:120" ht="13" x14ac:dyDescent="0.2"/>
    <row r="72" spans="15:120" ht="13" x14ac:dyDescent="0.2">
      <c r="DP72" s="248"/>
    </row>
    <row r="73" spans="15:120" ht="13" x14ac:dyDescent="0.2">
      <c r="DP73" s="24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48"/>
      <c r="CX96" s="248"/>
      <c r="DC96" s="248"/>
      <c r="DH96" s="248"/>
    </row>
    <row r="97" spans="24:120" ht="13" x14ac:dyDescent="0.2">
      <c r="CS97" s="248"/>
      <c r="CX97" s="248"/>
      <c r="DC97" s="248"/>
      <c r="DH97" s="248"/>
      <c r="DP97" s="249" t="s">
        <v>517</v>
      </c>
    </row>
    <row r="98" spans="24:120" ht="13" hidden="1" x14ac:dyDescent="0.2">
      <c r="CS98" s="248"/>
      <c r="CX98" s="248"/>
      <c r="DC98" s="248"/>
      <c r="DH98" s="248"/>
    </row>
    <row r="99" spans="24:120" ht="13" hidden="1" x14ac:dyDescent="0.2">
      <c r="CS99" s="248"/>
      <c r="CX99" s="248"/>
      <c r="DC99" s="248"/>
      <c r="DH99" s="248"/>
    </row>
    <row r="101" spans="24:120" ht="12" hidden="1" customHeight="1" x14ac:dyDescent="0.2">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8"/>
      <c r="BA101" s="248"/>
      <c r="BB101" s="248"/>
      <c r="BC101" s="248"/>
      <c r="BD101" s="248"/>
      <c r="BE101" s="248"/>
      <c r="BF101" s="248"/>
      <c r="BG101" s="248"/>
      <c r="BH101" s="248"/>
      <c r="BI101" s="248"/>
      <c r="BJ101" s="248"/>
      <c r="BK101" s="248"/>
      <c r="BL101" s="248"/>
      <c r="BM101" s="248"/>
      <c r="BN101" s="248"/>
      <c r="BO101" s="248"/>
      <c r="BP101" s="248"/>
      <c r="BQ101" s="248"/>
      <c r="BR101" s="248"/>
      <c r="BS101" s="248"/>
      <c r="BT101" s="248"/>
      <c r="BU101" s="248"/>
      <c r="BV101" s="248"/>
      <c r="BW101" s="248"/>
      <c r="BX101" s="248"/>
      <c r="BY101" s="248"/>
      <c r="BZ101" s="248"/>
      <c r="CA101" s="248"/>
      <c r="CB101" s="248"/>
      <c r="CC101" s="248"/>
      <c r="CD101" s="248"/>
      <c r="CE101" s="248"/>
      <c r="CF101" s="248"/>
      <c r="CG101" s="248"/>
      <c r="CH101" s="248"/>
      <c r="CI101" s="248"/>
      <c r="CJ101" s="248"/>
      <c r="CK101" s="248"/>
      <c r="CL101" s="248"/>
      <c r="CM101" s="248"/>
      <c r="CN101" s="248"/>
      <c r="CO101" s="248"/>
      <c r="CP101" s="248"/>
      <c r="CQ101" s="248"/>
      <c r="CR101" s="248"/>
      <c r="CU101" s="248"/>
      <c r="CZ101" s="248"/>
      <c r="DE101" s="248"/>
      <c r="DJ101" s="248"/>
    </row>
    <row r="102" spans="24:120" ht="1.5" hidden="1" customHeight="1" x14ac:dyDescent="0.2">
      <c r="CU102" s="248"/>
      <c r="CZ102" s="248"/>
      <c r="DE102" s="248"/>
      <c r="DJ102" s="248"/>
      <c r="DM102" s="248"/>
    </row>
    <row r="103" spans="24:120" ht="13" hidden="1" x14ac:dyDescent="0.2">
      <c r="CT103" s="248"/>
      <c r="CV103" s="248"/>
      <c r="CW103" s="248"/>
      <c r="CY103" s="248"/>
      <c r="DA103" s="248"/>
      <c r="DB103" s="248"/>
      <c r="DD103" s="248"/>
      <c r="DF103" s="248"/>
      <c r="DG103" s="248"/>
      <c r="DI103" s="248"/>
      <c r="DK103" s="248"/>
      <c r="DL103" s="248"/>
      <c r="DM103" s="248"/>
      <c r="DN103" s="248"/>
      <c r="DO103" s="248"/>
      <c r="DP103" s="248"/>
    </row>
    <row r="104" spans="24:120" ht="13" hidden="1" x14ac:dyDescent="0.2">
      <c r="CV104" s="248"/>
      <c r="CW104" s="248"/>
      <c r="DA104" s="248"/>
      <c r="DB104" s="248"/>
      <c r="DF104" s="248"/>
      <c r="DG104" s="248"/>
      <c r="DK104" s="248"/>
      <c r="DL104" s="248"/>
      <c r="DN104" s="248"/>
      <c r="DO104" s="248"/>
      <c r="DP104" s="248"/>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U1" zoomScaleNormal="100" zoomScaleSheetLayoutView="55" workbookViewId="0"/>
  </sheetViews>
  <sheetFormatPr defaultColWidth="0" defaultRowHeight="13.5" customHeight="1" zeroHeight="1" x14ac:dyDescent="0.2"/>
  <cols>
    <col min="1" max="116" width="2.6328125" style="249" customWidth="1"/>
    <col min="117" max="16384" width="9" style="248" hidden="1"/>
  </cols>
  <sheetData>
    <row r="1" spans="2:116" ht="13" x14ac:dyDescent="0.2">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row>
    <row r="2" spans="2:116" ht="13" x14ac:dyDescent="0.2"/>
    <row r="3" spans="2:116" ht="13" x14ac:dyDescent="0.2"/>
    <row r="4" spans="2:116" ht="13" x14ac:dyDescent="0.2">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row>
    <row r="5" spans="2:116" ht="13" x14ac:dyDescent="0.2">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248"/>
      <c r="CN5" s="248"/>
      <c r="CO5" s="248"/>
      <c r="CP5" s="248"/>
      <c r="CQ5" s="248"/>
      <c r="CR5" s="248"/>
      <c r="CS5" s="248"/>
      <c r="CT5" s="248"/>
      <c r="CU5" s="248"/>
      <c r="CV5" s="248"/>
      <c r="CW5" s="248"/>
      <c r="CX5" s="248"/>
      <c r="CY5" s="248"/>
      <c r="CZ5" s="248"/>
      <c r="DA5" s="248"/>
      <c r="DB5" s="248"/>
      <c r="DC5" s="248"/>
      <c r="DD5" s="248"/>
      <c r="DE5" s="248"/>
      <c r="DF5" s="248"/>
      <c r="DG5" s="248"/>
      <c r="DH5" s="248"/>
      <c r="DI5" s="248"/>
      <c r="DJ5" s="248"/>
      <c r="DK5" s="248"/>
      <c r="DL5" s="248"/>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c r="AS18" s="248"/>
      <c r="AT18" s="248"/>
      <c r="AU18" s="248"/>
      <c r="AV18" s="248"/>
      <c r="AW18" s="248"/>
      <c r="AX18" s="248"/>
      <c r="AY18" s="248"/>
      <c r="AZ18" s="248"/>
      <c r="BA18" s="248"/>
      <c r="BB18" s="248"/>
      <c r="BC18" s="248"/>
      <c r="BD18" s="248"/>
      <c r="BE18" s="248"/>
      <c r="BF18" s="248"/>
      <c r="BG18" s="248"/>
      <c r="BH18" s="248"/>
      <c r="BI18" s="248"/>
      <c r="BJ18" s="248"/>
      <c r="BK18" s="248"/>
      <c r="BL18" s="248"/>
      <c r="BM18" s="248"/>
      <c r="BN18" s="248"/>
      <c r="BO18" s="248"/>
      <c r="BP18" s="248"/>
      <c r="BQ18" s="248"/>
      <c r="BR18" s="248"/>
      <c r="BS18" s="248"/>
      <c r="BT18" s="248"/>
      <c r="BU18" s="248"/>
      <c r="BV18" s="248"/>
      <c r="BW18" s="248"/>
      <c r="BX18" s="248"/>
      <c r="BY18" s="248"/>
      <c r="BZ18" s="248"/>
      <c r="CA18" s="248"/>
      <c r="CB18" s="248"/>
      <c r="CC18" s="248"/>
      <c r="CD18" s="248"/>
      <c r="CE18" s="248"/>
      <c r="CF18" s="248"/>
      <c r="CG18" s="248"/>
      <c r="CH18" s="248"/>
      <c r="CI18" s="248"/>
      <c r="CJ18" s="248"/>
      <c r="CK18" s="248"/>
      <c r="CL18" s="248"/>
      <c r="CM18" s="248"/>
      <c r="CN18" s="248"/>
      <c r="CO18" s="248"/>
      <c r="CP18" s="248"/>
      <c r="CQ18" s="248"/>
      <c r="CR18" s="248"/>
      <c r="CS18" s="248"/>
      <c r="CT18" s="248"/>
      <c r="CU18" s="248"/>
      <c r="CV18" s="248"/>
      <c r="CW18" s="248"/>
      <c r="CX18" s="248"/>
      <c r="CY18" s="248"/>
      <c r="CZ18" s="248"/>
      <c r="DA18" s="248"/>
      <c r="DB18" s="248"/>
      <c r="DC18" s="248"/>
      <c r="DD18" s="248"/>
      <c r="DE18" s="248"/>
      <c r="DF18" s="248"/>
      <c r="DG18" s="248"/>
      <c r="DH18" s="248"/>
      <c r="DI18" s="248"/>
      <c r="DJ18" s="248"/>
      <c r="DK18" s="248"/>
      <c r="DL18" s="248"/>
    </row>
    <row r="19" spans="9:116" ht="13" x14ac:dyDescent="0.2"/>
    <row r="20" spans="9:116" ht="13" x14ac:dyDescent="0.2"/>
    <row r="21" spans="9:116" ht="13" x14ac:dyDescent="0.2">
      <c r="DL21" s="248"/>
    </row>
    <row r="22" spans="9:116" ht="13" x14ac:dyDescent="0.2">
      <c r="DI22" s="248"/>
      <c r="DJ22" s="248"/>
      <c r="DK22" s="248"/>
      <c r="DL22" s="248"/>
    </row>
    <row r="23" spans="9:116" ht="13" x14ac:dyDescent="0.2">
      <c r="CY23" s="248"/>
      <c r="CZ23" s="248"/>
      <c r="DA23" s="248"/>
      <c r="DB23" s="248"/>
      <c r="DC23" s="248"/>
      <c r="DD23" s="248"/>
      <c r="DE23" s="248"/>
      <c r="DF23" s="248"/>
      <c r="DG23" s="248"/>
      <c r="DH23" s="248"/>
      <c r="DI23" s="248"/>
      <c r="DJ23" s="248"/>
      <c r="DK23" s="248"/>
      <c r="DL23" s="248"/>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48"/>
      <c r="DA35" s="248"/>
      <c r="DB35" s="248"/>
      <c r="DC35" s="248"/>
      <c r="DD35" s="248"/>
      <c r="DE35" s="248"/>
      <c r="DF35" s="248"/>
      <c r="DG35" s="248"/>
      <c r="DH35" s="248"/>
      <c r="DI35" s="248"/>
      <c r="DJ35" s="248"/>
      <c r="DK35" s="248"/>
      <c r="DL35" s="248"/>
    </row>
    <row r="36" spans="15:116" ht="13" x14ac:dyDescent="0.2"/>
    <row r="37" spans="15:116" ht="13" x14ac:dyDescent="0.2">
      <c r="DL37" s="248"/>
    </row>
    <row r="38" spans="15:116" ht="13" x14ac:dyDescent="0.2">
      <c r="DI38" s="248"/>
      <c r="DJ38" s="248"/>
      <c r="DK38" s="248"/>
      <c r="DL38" s="248"/>
    </row>
    <row r="39" spans="15:116" ht="13" x14ac:dyDescent="0.2"/>
    <row r="40" spans="15:116" ht="13" x14ac:dyDescent="0.2"/>
    <row r="41" spans="15:116" ht="13" x14ac:dyDescent="0.2"/>
    <row r="42" spans="15:116" ht="13" x14ac:dyDescent="0.2"/>
    <row r="43" spans="15:116" ht="13" x14ac:dyDescent="0.2">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E43" s="248"/>
      <c r="DF43" s="248"/>
      <c r="DG43" s="248"/>
      <c r="DH43" s="248"/>
      <c r="DI43" s="248"/>
      <c r="DJ43" s="248"/>
      <c r="DK43" s="248"/>
      <c r="DL43" s="248"/>
    </row>
    <row r="44" spans="15:116" ht="13" x14ac:dyDescent="0.2">
      <c r="DL44" s="248"/>
    </row>
    <row r="45" spans="15:116" ht="13" x14ac:dyDescent="0.2"/>
    <row r="46" spans="15:116" ht="13" x14ac:dyDescent="0.2">
      <c r="DA46" s="248"/>
      <c r="DB46" s="248"/>
      <c r="DC46" s="248"/>
      <c r="DD46" s="248"/>
      <c r="DE46" s="248"/>
      <c r="DF46" s="248"/>
      <c r="DG46" s="248"/>
      <c r="DH46" s="248"/>
      <c r="DI46" s="248"/>
      <c r="DJ46" s="248"/>
      <c r="DK46" s="248"/>
      <c r="DL46" s="248"/>
    </row>
    <row r="47" spans="15:116" ht="13" x14ac:dyDescent="0.2"/>
    <row r="48" spans="15:116" ht="13" x14ac:dyDescent="0.2"/>
    <row r="49" spans="104:116" ht="13" x14ac:dyDescent="0.2"/>
    <row r="50" spans="104:116" ht="13" x14ac:dyDescent="0.2">
      <c r="CZ50" s="248"/>
      <c r="DA50" s="248"/>
      <c r="DB50" s="248"/>
      <c r="DC50" s="248"/>
      <c r="DD50" s="248"/>
      <c r="DE50" s="248"/>
      <c r="DF50" s="248"/>
      <c r="DG50" s="248"/>
      <c r="DH50" s="248"/>
      <c r="DI50" s="248"/>
      <c r="DJ50" s="248"/>
      <c r="DK50" s="248"/>
      <c r="DL50" s="248"/>
    </row>
    <row r="51" spans="104:116" ht="13" x14ac:dyDescent="0.2"/>
    <row r="52" spans="104:116" ht="13" x14ac:dyDescent="0.2"/>
    <row r="53" spans="104:116" ht="13" x14ac:dyDescent="0.2">
      <c r="DL53" s="248"/>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48"/>
      <c r="DD67" s="248"/>
      <c r="DE67" s="248"/>
      <c r="DF67" s="248"/>
      <c r="DG67" s="248"/>
      <c r="DH67" s="248"/>
      <c r="DI67" s="248"/>
      <c r="DJ67" s="248"/>
      <c r="DK67" s="248"/>
      <c r="DL67" s="248"/>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X8bHxdnIAKr6JojL2+5WWxDjSxzzewtNgwjqYb03sq6Tm6txHA29F9nxeXuH7ba6StwA40eKlm2LY7cOwhd2Q==" saltValue="uVz3MSe2vpouJb7qzZgn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9" sqref="AK39:AN39"/>
    </sheetView>
  </sheetViews>
  <sheetFormatPr defaultColWidth="0" defaultRowHeight="13.5" customHeight="1" zeroHeight="1" x14ac:dyDescent="0.2"/>
  <cols>
    <col min="1" max="36" width="2.453125" style="250" customWidth="1"/>
    <col min="37" max="44" width="17" style="250" customWidth="1"/>
    <col min="45" max="45" width="6.08984375" style="257" customWidth="1"/>
    <col min="46" max="46" width="3" style="255" customWidth="1"/>
    <col min="47" max="47" width="19.08984375" style="250" hidden="1" customWidth="1"/>
    <col min="48" max="52" width="12.6328125" style="250" hidden="1" customWidth="1"/>
    <col min="53" max="16384" width="8.6328125" style="250" hidden="1"/>
  </cols>
  <sheetData>
    <row r="1" spans="1:46" ht="13" x14ac:dyDescent="0.2">
      <c r="AS1" s="251"/>
      <c r="AT1" s="251"/>
    </row>
    <row r="2" spans="1:46" ht="13" x14ac:dyDescent="0.2">
      <c r="AS2" s="251"/>
      <c r="AT2" s="251"/>
    </row>
    <row r="3" spans="1:46" ht="13" x14ac:dyDescent="0.2">
      <c r="AS3" s="251"/>
      <c r="AT3" s="251"/>
    </row>
    <row r="4" spans="1:46" ht="13" x14ac:dyDescent="0.2">
      <c r="AS4" s="251"/>
      <c r="AT4" s="251"/>
    </row>
    <row r="5" spans="1:46" ht="16.5" x14ac:dyDescent="0.2">
      <c r="A5" s="252" t="s">
        <v>518</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4"/>
    </row>
    <row r="6" spans="1:46" ht="13" x14ac:dyDescent="0.2">
      <c r="A6" s="255"/>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6" t="s">
        <v>519</v>
      </c>
      <c r="AL6" s="256"/>
      <c r="AM6" s="256"/>
      <c r="AN6" s="256"/>
      <c r="AO6" s="251"/>
      <c r="AP6" s="251"/>
      <c r="AQ6" s="251"/>
      <c r="AR6" s="251"/>
    </row>
    <row r="7" spans="1:46" ht="13.5" customHeight="1" x14ac:dyDescent="0.2">
      <c r="A7" s="255"/>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8"/>
      <c r="AL7" s="259"/>
      <c r="AM7" s="259"/>
      <c r="AN7" s="260"/>
      <c r="AO7" s="1149" t="s">
        <v>520</v>
      </c>
      <c r="AP7" s="261"/>
      <c r="AQ7" s="262" t="s">
        <v>521</v>
      </c>
      <c r="AR7" s="263"/>
    </row>
    <row r="8" spans="1:46" ht="13" x14ac:dyDescent="0.2">
      <c r="A8" s="255"/>
      <c r="B8" s="251"/>
      <c r="C8" s="251"/>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64"/>
      <c r="AL8" s="265"/>
      <c r="AM8" s="265"/>
      <c r="AN8" s="266"/>
      <c r="AO8" s="1150"/>
      <c r="AP8" s="267" t="s">
        <v>522</v>
      </c>
      <c r="AQ8" s="268" t="s">
        <v>523</v>
      </c>
      <c r="AR8" s="269" t="s">
        <v>524</v>
      </c>
    </row>
    <row r="9" spans="1:46" ht="13" x14ac:dyDescent="0.2">
      <c r="A9" s="255"/>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1161" t="s">
        <v>525</v>
      </c>
      <c r="AL9" s="1162"/>
      <c r="AM9" s="1162"/>
      <c r="AN9" s="1163"/>
      <c r="AO9" s="270">
        <v>307224797</v>
      </c>
      <c r="AP9" s="270">
        <v>112446</v>
      </c>
      <c r="AQ9" s="271">
        <v>105428</v>
      </c>
      <c r="AR9" s="272">
        <v>6.7</v>
      </c>
    </row>
    <row r="10" spans="1:46" ht="13.5" customHeight="1" x14ac:dyDescent="0.2">
      <c r="A10" s="255"/>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1161" t="s">
        <v>526</v>
      </c>
      <c r="AL10" s="1162"/>
      <c r="AM10" s="1162"/>
      <c r="AN10" s="1163"/>
      <c r="AO10" s="273">
        <v>1969432</v>
      </c>
      <c r="AP10" s="273">
        <v>721</v>
      </c>
      <c r="AQ10" s="274">
        <v>108</v>
      </c>
      <c r="AR10" s="275">
        <v>567.6</v>
      </c>
    </row>
    <row r="11" spans="1:46" ht="13.5" customHeight="1" x14ac:dyDescent="0.2">
      <c r="A11" s="255"/>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251"/>
      <c r="AK11" s="1161" t="s">
        <v>527</v>
      </c>
      <c r="AL11" s="1162"/>
      <c r="AM11" s="1162"/>
      <c r="AN11" s="1163"/>
      <c r="AO11" s="273">
        <v>649761</v>
      </c>
      <c r="AP11" s="273">
        <v>238</v>
      </c>
      <c r="AQ11" s="274">
        <v>1092</v>
      </c>
      <c r="AR11" s="275">
        <v>-78.2</v>
      </c>
    </row>
    <row r="12" spans="1:46" ht="13.5" customHeight="1" x14ac:dyDescent="0.2">
      <c r="A12" s="255"/>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1161" t="s">
        <v>528</v>
      </c>
      <c r="AL12" s="1162"/>
      <c r="AM12" s="1162"/>
      <c r="AN12" s="1163"/>
      <c r="AO12" s="273" t="s">
        <v>529</v>
      </c>
      <c r="AP12" s="273" t="s">
        <v>529</v>
      </c>
      <c r="AQ12" s="274">
        <v>5</v>
      </c>
      <c r="AR12" s="275" t="s">
        <v>529</v>
      </c>
    </row>
    <row r="13" spans="1:46" ht="13.5" customHeight="1" x14ac:dyDescent="0.2">
      <c r="A13" s="255"/>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1161" t="s">
        <v>530</v>
      </c>
      <c r="AL13" s="1162"/>
      <c r="AM13" s="1162"/>
      <c r="AN13" s="1163"/>
      <c r="AO13" s="273">
        <v>5482491</v>
      </c>
      <c r="AP13" s="273">
        <v>2007</v>
      </c>
      <c r="AQ13" s="274">
        <v>1959</v>
      </c>
      <c r="AR13" s="275">
        <v>2.5</v>
      </c>
    </row>
    <row r="14" spans="1:46" ht="13.5" customHeight="1" x14ac:dyDescent="0.2">
      <c r="A14" s="255"/>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1161" t="s">
        <v>531</v>
      </c>
      <c r="AL14" s="1162"/>
      <c r="AM14" s="1162"/>
      <c r="AN14" s="1163"/>
      <c r="AO14" s="273">
        <v>3944148</v>
      </c>
      <c r="AP14" s="273">
        <v>1444</v>
      </c>
      <c r="AQ14" s="274">
        <v>1267</v>
      </c>
      <c r="AR14" s="275">
        <v>14</v>
      </c>
    </row>
    <row r="15" spans="1:46" ht="13.5" customHeight="1" x14ac:dyDescent="0.2">
      <c r="A15" s="255"/>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1164" t="s">
        <v>532</v>
      </c>
      <c r="AL15" s="1165"/>
      <c r="AM15" s="1165"/>
      <c r="AN15" s="1166"/>
      <c r="AO15" s="273">
        <v>-20346718</v>
      </c>
      <c r="AP15" s="273">
        <v>-7447</v>
      </c>
      <c r="AQ15" s="274">
        <v>-7422</v>
      </c>
      <c r="AR15" s="275">
        <v>0.3</v>
      </c>
    </row>
    <row r="16" spans="1:46" ht="13" x14ac:dyDescent="0.2">
      <c r="A16" s="255"/>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1164" t="s">
        <v>187</v>
      </c>
      <c r="AL16" s="1165"/>
      <c r="AM16" s="1165"/>
      <c r="AN16" s="1166"/>
      <c r="AO16" s="273">
        <v>298923911</v>
      </c>
      <c r="AP16" s="273">
        <v>109408</v>
      </c>
      <c r="AQ16" s="274">
        <v>102438</v>
      </c>
      <c r="AR16" s="275">
        <v>6.8</v>
      </c>
    </row>
    <row r="17" spans="1:46" ht="13" x14ac:dyDescent="0.2">
      <c r="A17" s="255"/>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76"/>
    </row>
    <row r="18" spans="1:46" ht="13" x14ac:dyDescent="0.2">
      <c r="A18" s="255"/>
      <c r="B18" s="251"/>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77"/>
      <c r="AR18" s="277"/>
    </row>
    <row r="19" spans="1:46" ht="13" x14ac:dyDescent="0.2">
      <c r="A19" s="255"/>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t="s">
        <v>533</v>
      </c>
      <c r="AL19" s="251"/>
      <c r="AM19" s="251"/>
      <c r="AN19" s="251"/>
      <c r="AO19" s="251"/>
      <c r="AP19" s="251"/>
      <c r="AQ19" s="251"/>
      <c r="AR19" s="251"/>
    </row>
    <row r="20" spans="1:46" ht="13" x14ac:dyDescent="0.2">
      <c r="A20" s="255"/>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78"/>
      <c r="AL20" s="279"/>
      <c r="AM20" s="279"/>
      <c r="AN20" s="280"/>
      <c r="AO20" s="281" t="s">
        <v>534</v>
      </c>
      <c r="AP20" s="282" t="s">
        <v>535</v>
      </c>
      <c r="AQ20" s="283" t="s">
        <v>536</v>
      </c>
      <c r="AR20" s="284"/>
    </row>
    <row r="21" spans="1:46" s="290" customFormat="1" ht="13" x14ac:dyDescent="0.2">
      <c r="A21" s="285"/>
      <c r="B21" s="256"/>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1167" t="s">
        <v>537</v>
      </c>
      <c r="AL21" s="1168"/>
      <c r="AM21" s="1168"/>
      <c r="AN21" s="1169"/>
      <c r="AO21" s="286">
        <v>12.42</v>
      </c>
      <c r="AP21" s="287">
        <v>11.31</v>
      </c>
      <c r="AQ21" s="288">
        <v>1.1100000000000001</v>
      </c>
      <c r="AR21" s="256"/>
      <c r="AS21" s="289"/>
      <c r="AT21" s="285"/>
    </row>
    <row r="22" spans="1:46" s="290" customFormat="1" ht="13" x14ac:dyDescent="0.2">
      <c r="A22" s="285"/>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1167" t="s">
        <v>538</v>
      </c>
      <c r="AL22" s="1168"/>
      <c r="AM22" s="1168"/>
      <c r="AN22" s="1169"/>
      <c r="AO22" s="291">
        <v>96.7</v>
      </c>
      <c r="AP22" s="292">
        <v>99.7</v>
      </c>
      <c r="AQ22" s="293">
        <v>-3</v>
      </c>
      <c r="AR22" s="277"/>
      <c r="AS22" s="289"/>
      <c r="AT22" s="285"/>
    </row>
    <row r="23" spans="1:46" s="290" customFormat="1" ht="13" x14ac:dyDescent="0.2">
      <c r="A23" s="285"/>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77"/>
      <c r="AQ23" s="277"/>
      <c r="AR23" s="277"/>
      <c r="AS23" s="289"/>
      <c r="AT23" s="285"/>
    </row>
    <row r="24" spans="1:46" s="290" customFormat="1" ht="13" x14ac:dyDescent="0.2">
      <c r="A24" s="285"/>
      <c r="B24" s="256"/>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77"/>
      <c r="AQ24" s="277"/>
      <c r="AR24" s="277"/>
      <c r="AS24" s="289"/>
      <c r="AT24" s="285"/>
    </row>
    <row r="25" spans="1:46" s="290" customFormat="1" ht="13" x14ac:dyDescent="0.2">
      <c r="A25" s="294"/>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6"/>
      <c r="AQ25" s="296"/>
      <c r="AR25" s="296"/>
      <c r="AS25" s="297"/>
      <c r="AT25" s="285"/>
    </row>
    <row r="26" spans="1:46" s="290" customFormat="1" ht="13" x14ac:dyDescent="0.2">
      <c r="A26" s="1160" t="s">
        <v>539</v>
      </c>
      <c r="B26" s="1160"/>
      <c r="C26" s="1160"/>
      <c r="D26" s="1160"/>
      <c r="E26" s="1160"/>
      <c r="F26" s="1160"/>
      <c r="G26" s="1160"/>
      <c r="H26" s="1160"/>
      <c r="I26" s="1160"/>
      <c r="J26" s="1160"/>
      <c r="K26" s="1160"/>
      <c r="L26" s="1160"/>
      <c r="M26" s="1160"/>
      <c r="N26" s="1160"/>
      <c r="O26" s="1160"/>
      <c r="P26" s="1160"/>
      <c r="Q26" s="1160"/>
      <c r="R26" s="1160"/>
      <c r="S26" s="1160"/>
      <c r="T26" s="1160"/>
      <c r="U26" s="1160"/>
      <c r="V26" s="1160"/>
      <c r="W26" s="1160"/>
      <c r="X26" s="1160"/>
      <c r="Y26" s="1160"/>
      <c r="Z26" s="1160"/>
      <c r="AA26" s="1160"/>
      <c r="AB26" s="1160"/>
      <c r="AC26" s="1160"/>
      <c r="AD26" s="1160"/>
      <c r="AE26" s="1160"/>
      <c r="AF26" s="1160"/>
      <c r="AG26" s="1160"/>
      <c r="AH26" s="1160"/>
      <c r="AI26" s="1160"/>
      <c r="AJ26" s="1160"/>
      <c r="AK26" s="1160"/>
      <c r="AL26" s="1160"/>
      <c r="AM26" s="1160"/>
      <c r="AN26" s="1160"/>
      <c r="AO26" s="1160"/>
      <c r="AP26" s="1160"/>
      <c r="AQ26" s="1160"/>
      <c r="AR26" s="1160"/>
      <c r="AS26" s="1160"/>
      <c r="AT26" s="256"/>
    </row>
    <row r="27" spans="1:46" ht="13" x14ac:dyDescent="0.2">
      <c r="A27" s="298"/>
      <c r="AO27" s="251"/>
      <c r="AP27" s="251"/>
      <c r="AQ27" s="251"/>
      <c r="AR27" s="251"/>
      <c r="AS27" s="251"/>
      <c r="AT27" s="251"/>
    </row>
    <row r="28" spans="1:46" ht="16.5" x14ac:dyDescent="0.2">
      <c r="A28" s="252" t="s">
        <v>540</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99"/>
    </row>
    <row r="29" spans="1:46" ht="13" x14ac:dyDescent="0.2">
      <c r="A29" s="255"/>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6" t="s">
        <v>541</v>
      </c>
      <c r="AL29" s="256"/>
      <c r="AM29" s="256"/>
      <c r="AN29" s="256"/>
      <c r="AO29" s="251"/>
      <c r="AP29" s="251"/>
      <c r="AQ29" s="251"/>
      <c r="AR29" s="251"/>
      <c r="AS29" s="300"/>
    </row>
    <row r="30" spans="1:46" ht="13.5" customHeight="1" x14ac:dyDescent="0.2">
      <c r="A30" s="255"/>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8"/>
      <c r="AL30" s="259"/>
      <c r="AM30" s="259"/>
      <c r="AN30" s="260"/>
      <c r="AO30" s="1149" t="s">
        <v>520</v>
      </c>
      <c r="AP30" s="261"/>
      <c r="AQ30" s="262" t="s">
        <v>521</v>
      </c>
      <c r="AR30" s="263"/>
    </row>
    <row r="31" spans="1:46" ht="13" x14ac:dyDescent="0.2">
      <c r="A31" s="255"/>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64"/>
      <c r="AL31" s="265"/>
      <c r="AM31" s="265"/>
      <c r="AN31" s="266"/>
      <c r="AO31" s="1150"/>
      <c r="AP31" s="267" t="s">
        <v>522</v>
      </c>
      <c r="AQ31" s="268" t="s">
        <v>523</v>
      </c>
      <c r="AR31" s="269" t="s">
        <v>524</v>
      </c>
    </row>
    <row r="32" spans="1:46" ht="27" customHeight="1" x14ac:dyDescent="0.2">
      <c r="A32" s="255"/>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1151" t="s">
        <v>542</v>
      </c>
      <c r="AL32" s="1152"/>
      <c r="AM32" s="1152"/>
      <c r="AN32" s="1153"/>
      <c r="AO32" s="301">
        <v>85462826</v>
      </c>
      <c r="AP32" s="301">
        <v>31280</v>
      </c>
      <c r="AQ32" s="302">
        <v>31345</v>
      </c>
      <c r="AR32" s="303">
        <v>-0.2</v>
      </c>
    </row>
    <row r="33" spans="1:46" ht="13.5" customHeight="1" x14ac:dyDescent="0.2">
      <c r="A33" s="255"/>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1151" t="s">
        <v>543</v>
      </c>
      <c r="AL33" s="1152"/>
      <c r="AM33" s="1152"/>
      <c r="AN33" s="1153"/>
      <c r="AO33" s="301" t="s">
        <v>529</v>
      </c>
      <c r="AP33" s="301" t="s">
        <v>529</v>
      </c>
      <c r="AQ33" s="302">
        <v>2339</v>
      </c>
      <c r="AR33" s="303" t="s">
        <v>529</v>
      </c>
    </row>
    <row r="34" spans="1:46" ht="27" customHeight="1" x14ac:dyDescent="0.2">
      <c r="A34" s="255"/>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1151" t="s">
        <v>544</v>
      </c>
      <c r="AL34" s="1152"/>
      <c r="AM34" s="1152"/>
      <c r="AN34" s="1153"/>
      <c r="AO34" s="301">
        <v>73889994</v>
      </c>
      <c r="AP34" s="301">
        <v>27044</v>
      </c>
      <c r="AQ34" s="302">
        <v>20945</v>
      </c>
      <c r="AR34" s="303">
        <v>29.1</v>
      </c>
    </row>
    <row r="35" spans="1:46" ht="27" customHeight="1" x14ac:dyDescent="0.2">
      <c r="A35" s="255"/>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1151" t="s">
        <v>545</v>
      </c>
      <c r="AL35" s="1152"/>
      <c r="AM35" s="1152"/>
      <c r="AN35" s="1153"/>
      <c r="AO35" s="301">
        <v>19393580</v>
      </c>
      <c r="AP35" s="301">
        <v>7098</v>
      </c>
      <c r="AQ35" s="302">
        <v>9788</v>
      </c>
      <c r="AR35" s="303">
        <v>-27.5</v>
      </c>
    </row>
    <row r="36" spans="1:46" ht="27" customHeight="1" x14ac:dyDescent="0.2">
      <c r="A36" s="255"/>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1151" t="s">
        <v>546</v>
      </c>
      <c r="AL36" s="1152"/>
      <c r="AM36" s="1152"/>
      <c r="AN36" s="1153"/>
      <c r="AO36" s="301">
        <v>600357</v>
      </c>
      <c r="AP36" s="301">
        <v>220</v>
      </c>
      <c r="AQ36" s="302">
        <v>145</v>
      </c>
      <c r="AR36" s="303">
        <v>51.7</v>
      </c>
    </row>
    <row r="37" spans="1:46" ht="13.5" customHeight="1" x14ac:dyDescent="0.2">
      <c r="A37" s="255"/>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1151" t="s">
        <v>547</v>
      </c>
      <c r="AL37" s="1152"/>
      <c r="AM37" s="1152"/>
      <c r="AN37" s="1153"/>
      <c r="AO37" s="301">
        <v>11259294</v>
      </c>
      <c r="AP37" s="301">
        <v>4121</v>
      </c>
      <c r="AQ37" s="302">
        <v>1430</v>
      </c>
      <c r="AR37" s="303">
        <v>188.2</v>
      </c>
    </row>
    <row r="38" spans="1:46" ht="27" customHeight="1" x14ac:dyDescent="0.2">
      <c r="A38" s="255"/>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1154" t="s">
        <v>548</v>
      </c>
      <c r="AL38" s="1155"/>
      <c r="AM38" s="1155"/>
      <c r="AN38" s="1156"/>
      <c r="AO38" s="304" t="s">
        <v>529</v>
      </c>
      <c r="AP38" s="304" t="s">
        <v>529</v>
      </c>
      <c r="AQ38" s="305">
        <v>1</v>
      </c>
      <c r="AR38" s="293" t="s">
        <v>529</v>
      </c>
      <c r="AS38" s="300"/>
    </row>
    <row r="39" spans="1:46" ht="13" x14ac:dyDescent="0.2">
      <c r="A39" s="255"/>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1154" t="s">
        <v>549</v>
      </c>
      <c r="AL39" s="1155"/>
      <c r="AM39" s="1155"/>
      <c r="AN39" s="1156"/>
      <c r="AO39" s="301">
        <v>-80176771</v>
      </c>
      <c r="AP39" s="301">
        <v>-29345</v>
      </c>
      <c r="AQ39" s="302">
        <v>-16549</v>
      </c>
      <c r="AR39" s="303">
        <v>77.3</v>
      </c>
      <c r="AS39" s="300"/>
    </row>
    <row r="40" spans="1:46" ht="27" customHeight="1" x14ac:dyDescent="0.2">
      <c r="A40" s="255"/>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1151" t="s">
        <v>550</v>
      </c>
      <c r="AL40" s="1152"/>
      <c r="AM40" s="1152"/>
      <c r="AN40" s="1153"/>
      <c r="AO40" s="301">
        <v>-99571902</v>
      </c>
      <c r="AP40" s="301">
        <v>-36444</v>
      </c>
      <c r="AQ40" s="302">
        <v>-31989</v>
      </c>
      <c r="AR40" s="303">
        <v>13.9</v>
      </c>
      <c r="AS40" s="300"/>
    </row>
    <row r="41" spans="1:46" ht="13" x14ac:dyDescent="0.2">
      <c r="A41" s="255"/>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1157" t="s">
        <v>300</v>
      </c>
      <c r="AL41" s="1158"/>
      <c r="AM41" s="1158"/>
      <c r="AN41" s="1159"/>
      <c r="AO41" s="301">
        <v>10857378</v>
      </c>
      <c r="AP41" s="301">
        <v>3974</v>
      </c>
      <c r="AQ41" s="302">
        <v>17454</v>
      </c>
      <c r="AR41" s="303">
        <v>-77.2</v>
      </c>
      <c r="AS41" s="300"/>
    </row>
    <row r="42" spans="1:46" ht="13" x14ac:dyDescent="0.2">
      <c r="A42" s="255"/>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306" t="s">
        <v>551</v>
      </c>
      <c r="AL42" s="251"/>
      <c r="AM42" s="251"/>
      <c r="AN42" s="251"/>
      <c r="AO42" s="251"/>
      <c r="AP42" s="251"/>
      <c r="AQ42" s="277"/>
      <c r="AR42" s="277"/>
      <c r="AS42" s="300"/>
    </row>
    <row r="43" spans="1:46" ht="13" x14ac:dyDescent="0.2">
      <c r="A43" s="25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307"/>
      <c r="AQ43" s="277"/>
      <c r="AR43" s="251"/>
      <c r="AS43" s="300"/>
    </row>
    <row r="44" spans="1:46" ht="13" x14ac:dyDescent="0.2">
      <c r="A44" s="255"/>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Q44" s="277"/>
      <c r="AR44" s="251"/>
    </row>
    <row r="45" spans="1:46" ht="13" x14ac:dyDescent="0.2">
      <c r="A45" s="253"/>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308"/>
      <c r="AR45" s="253"/>
      <c r="AS45" s="253"/>
      <c r="AT45" s="251"/>
    </row>
    <row r="46" spans="1:46" ht="13" x14ac:dyDescent="0.2">
      <c r="A46" s="309"/>
      <c r="B46" s="309"/>
      <c r="C46" s="309"/>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251"/>
    </row>
    <row r="47" spans="1:46" ht="17.25" customHeight="1" x14ac:dyDescent="0.2">
      <c r="A47" s="310" t="s">
        <v>552</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row>
    <row r="48" spans="1:46" ht="13" x14ac:dyDescent="0.2">
      <c r="A48" s="255"/>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311" t="s">
        <v>553</v>
      </c>
      <c r="AL48" s="311"/>
      <c r="AM48" s="311"/>
      <c r="AN48" s="311"/>
      <c r="AO48" s="311"/>
      <c r="AP48" s="311"/>
      <c r="AQ48" s="312"/>
      <c r="AR48" s="311"/>
    </row>
    <row r="49" spans="1:44" ht="13.5" customHeight="1" x14ac:dyDescent="0.2">
      <c r="A49" s="255"/>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313"/>
      <c r="AL49" s="314"/>
      <c r="AM49" s="1144" t="s">
        <v>520</v>
      </c>
      <c r="AN49" s="1146" t="s">
        <v>554</v>
      </c>
      <c r="AO49" s="1147"/>
      <c r="AP49" s="1147"/>
      <c r="AQ49" s="1147"/>
      <c r="AR49" s="1148"/>
    </row>
    <row r="50" spans="1:44" ht="13" x14ac:dyDescent="0.2">
      <c r="A50" s="255"/>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315"/>
      <c r="AL50" s="316"/>
      <c r="AM50" s="1145"/>
      <c r="AN50" s="317" t="s">
        <v>555</v>
      </c>
      <c r="AO50" s="318" t="s">
        <v>556</v>
      </c>
      <c r="AP50" s="319" t="s">
        <v>557</v>
      </c>
      <c r="AQ50" s="320" t="s">
        <v>558</v>
      </c>
      <c r="AR50" s="321" t="s">
        <v>559</v>
      </c>
    </row>
    <row r="51" spans="1:44" ht="13" x14ac:dyDescent="0.2">
      <c r="A51" s="25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313" t="s">
        <v>560</v>
      </c>
      <c r="AL51" s="314"/>
      <c r="AM51" s="322">
        <v>115756512</v>
      </c>
      <c r="AN51" s="323">
        <v>42834</v>
      </c>
      <c r="AO51" s="324">
        <v>15.2</v>
      </c>
      <c r="AP51" s="325">
        <v>52897</v>
      </c>
      <c r="AQ51" s="326">
        <v>2.2999999999999998</v>
      </c>
      <c r="AR51" s="327">
        <v>12.9</v>
      </c>
    </row>
    <row r="52" spans="1:44" ht="13" x14ac:dyDescent="0.2">
      <c r="A52" s="25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328"/>
      <c r="AL52" s="329" t="s">
        <v>561</v>
      </c>
      <c r="AM52" s="330">
        <v>41661382</v>
      </c>
      <c r="AN52" s="331">
        <v>15416</v>
      </c>
      <c r="AO52" s="332">
        <v>0.7</v>
      </c>
      <c r="AP52" s="333">
        <v>27013</v>
      </c>
      <c r="AQ52" s="334">
        <v>1.3</v>
      </c>
      <c r="AR52" s="335">
        <v>-0.6</v>
      </c>
    </row>
    <row r="53" spans="1:44" ht="13" x14ac:dyDescent="0.2">
      <c r="A53" s="255"/>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313" t="s">
        <v>562</v>
      </c>
      <c r="AL53" s="314"/>
      <c r="AM53" s="322">
        <v>121547422</v>
      </c>
      <c r="AN53" s="323">
        <v>44777</v>
      </c>
      <c r="AO53" s="324">
        <v>4.5</v>
      </c>
      <c r="AP53" s="325">
        <v>54945</v>
      </c>
      <c r="AQ53" s="326">
        <v>3.9</v>
      </c>
      <c r="AR53" s="327">
        <v>0.6</v>
      </c>
    </row>
    <row r="54" spans="1:44" ht="13" x14ac:dyDescent="0.2">
      <c r="A54" s="255"/>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328"/>
      <c r="AL54" s="329" t="s">
        <v>561</v>
      </c>
      <c r="AM54" s="330">
        <v>51672771</v>
      </c>
      <c r="AN54" s="331">
        <v>19036</v>
      </c>
      <c r="AO54" s="332">
        <v>23.5</v>
      </c>
      <c r="AP54" s="333">
        <v>29293</v>
      </c>
      <c r="AQ54" s="334">
        <v>8.4</v>
      </c>
      <c r="AR54" s="335">
        <v>15.1</v>
      </c>
    </row>
    <row r="55" spans="1:44" ht="13" x14ac:dyDescent="0.2">
      <c r="A55" s="255"/>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313" t="s">
        <v>563</v>
      </c>
      <c r="AL55" s="314"/>
      <c r="AM55" s="322">
        <v>156343461</v>
      </c>
      <c r="AN55" s="323">
        <v>57260</v>
      </c>
      <c r="AO55" s="324">
        <v>27.9</v>
      </c>
      <c r="AP55" s="325">
        <v>57132</v>
      </c>
      <c r="AQ55" s="326">
        <v>4</v>
      </c>
      <c r="AR55" s="327">
        <v>23.9</v>
      </c>
    </row>
    <row r="56" spans="1:44" ht="13" x14ac:dyDescent="0.2">
      <c r="A56" s="255"/>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328"/>
      <c r="AL56" s="329" t="s">
        <v>561</v>
      </c>
      <c r="AM56" s="330">
        <v>65289022</v>
      </c>
      <c r="AN56" s="331">
        <v>23912</v>
      </c>
      <c r="AO56" s="332">
        <v>25.6</v>
      </c>
      <c r="AP56" s="333">
        <v>30126</v>
      </c>
      <c r="AQ56" s="334">
        <v>2.8</v>
      </c>
      <c r="AR56" s="335">
        <v>22.8</v>
      </c>
    </row>
    <row r="57" spans="1:44" ht="13" x14ac:dyDescent="0.2">
      <c r="A57" s="255"/>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313" t="s">
        <v>564</v>
      </c>
      <c r="AL57" s="314"/>
      <c r="AM57" s="322">
        <v>177486388</v>
      </c>
      <c r="AN57" s="323">
        <v>64777</v>
      </c>
      <c r="AO57" s="324">
        <v>13.1</v>
      </c>
      <c r="AP57" s="325">
        <v>58766</v>
      </c>
      <c r="AQ57" s="326">
        <v>2.9</v>
      </c>
      <c r="AR57" s="327">
        <v>10.199999999999999</v>
      </c>
    </row>
    <row r="58" spans="1:44" ht="13" x14ac:dyDescent="0.2">
      <c r="A58" s="255"/>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328"/>
      <c r="AL58" s="329" t="s">
        <v>561</v>
      </c>
      <c r="AM58" s="330">
        <v>75309158</v>
      </c>
      <c r="AN58" s="331">
        <v>27485</v>
      </c>
      <c r="AO58" s="332">
        <v>14.9</v>
      </c>
      <c r="AP58" s="333">
        <v>29363</v>
      </c>
      <c r="AQ58" s="334">
        <v>-2.5</v>
      </c>
      <c r="AR58" s="335">
        <v>17.399999999999999</v>
      </c>
    </row>
    <row r="59" spans="1:44" ht="13" x14ac:dyDescent="0.2">
      <c r="A59" s="255"/>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313" t="s">
        <v>565</v>
      </c>
      <c r="AL59" s="314"/>
      <c r="AM59" s="322">
        <v>213337472</v>
      </c>
      <c r="AN59" s="323">
        <v>78083</v>
      </c>
      <c r="AO59" s="324">
        <v>20.5</v>
      </c>
      <c r="AP59" s="325">
        <v>62482</v>
      </c>
      <c r="AQ59" s="326">
        <v>6.3</v>
      </c>
      <c r="AR59" s="327">
        <v>14.2</v>
      </c>
    </row>
    <row r="60" spans="1:44" ht="13" x14ac:dyDescent="0.2">
      <c r="A60" s="255"/>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328"/>
      <c r="AL60" s="329" t="s">
        <v>561</v>
      </c>
      <c r="AM60" s="330">
        <v>92886795</v>
      </c>
      <c r="AN60" s="331">
        <v>33997</v>
      </c>
      <c r="AO60" s="332">
        <v>23.7</v>
      </c>
      <c r="AP60" s="333">
        <v>34626</v>
      </c>
      <c r="AQ60" s="334">
        <v>17.899999999999999</v>
      </c>
      <c r="AR60" s="335">
        <v>5.8</v>
      </c>
    </row>
    <row r="61" spans="1:44" ht="13" x14ac:dyDescent="0.2">
      <c r="A61" s="255"/>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313" t="s">
        <v>566</v>
      </c>
      <c r="AL61" s="336"/>
      <c r="AM61" s="337">
        <v>156894251</v>
      </c>
      <c r="AN61" s="338">
        <v>57546</v>
      </c>
      <c r="AO61" s="339">
        <v>16.2</v>
      </c>
      <c r="AP61" s="340">
        <v>57244</v>
      </c>
      <c r="AQ61" s="341">
        <v>3.9</v>
      </c>
      <c r="AR61" s="327">
        <v>12.3</v>
      </c>
    </row>
    <row r="62" spans="1:44" ht="13" x14ac:dyDescent="0.2">
      <c r="A62" s="255"/>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328"/>
      <c r="AL62" s="329" t="s">
        <v>561</v>
      </c>
      <c r="AM62" s="330">
        <v>65363826</v>
      </c>
      <c r="AN62" s="331">
        <v>23969</v>
      </c>
      <c r="AO62" s="332">
        <v>17.7</v>
      </c>
      <c r="AP62" s="333">
        <v>30084</v>
      </c>
      <c r="AQ62" s="334">
        <v>5.6</v>
      </c>
      <c r="AR62" s="335">
        <v>12.1</v>
      </c>
    </row>
    <row r="63" spans="1:44" ht="13" x14ac:dyDescent="0.2">
      <c r="A63" s="255"/>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row>
    <row r="64" spans="1:44" ht="13" x14ac:dyDescent="0.2">
      <c r="A64" s="255"/>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row>
    <row r="65" spans="1:46" ht="13" x14ac:dyDescent="0.2">
      <c r="A65" s="255"/>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row>
    <row r="66" spans="1:46" ht="13" x14ac:dyDescent="0.2">
      <c r="A66" s="342"/>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09"/>
      <c r="AK66" s="309"/>
      <c r="AL66" s="309"/>
      <c r="AM66" s="309"/>
      <c r="AN66" s="309"/>
      <c r="AO66" s="309"/>
      <c r="AP66" s="309"/>
      <c r="AQ66" s="309"/>
      <c r="AR66" s="309"/>
      <c r="AS66" s="343"/>
    </row>
    <row r="67" spans="1:46" ht="13.5" hidden="1" customHeight="1" x14ac:dyDescent="0.2">
      <c r="AK67" s="251"/>
      <c r="AL67" s="251"/>
      <c r="AM67" s="251"/>
      <c r="AN67" s="251"/>
      <c r="AO67" s="251"/>
      <c r="AP67" s="251"/>
      <c r="AQ67" s="251"/>
      <c r="AR67" s="251"/>
      <c r="AS67" s="251"/>
      <c r="AT67" s="251"/>
    </row>
    <row r="68" spans="1:46" ht="13.5" hidden="1" customHeight="1" x14ac:dyDescent="0.2">
      <c r="AK68" s="251"/>
      <c r="AL68" s="251"/>
      <c r="AM68" s="251"/>
      <c r="AN68" s="251"/>
      <c r="AO68" s="251"/>
      <c r="AP68" s="251"/>
      <c r="AQ68" s="251"/>
      <c r="AR68" s="251"/>
    </row>
    <row r="69" spans="1:46" ht="13.5" hidden="1" customHeight="1" x14ac:dyDescent="0.2">
      <c r="AK69" s="251"/>
      <c r="AL69" s="251"/>
      <c r="AM69" s="251"/>
      <c r="AN69" s="251"/>
      <c r="AO69" s="251"/>
      <c r="AP69" s="251"/>
      <c r="AQ69" s="251"/>
      <c r="AR69" s="251"/>
    </row>
    <row r="70" spans="1:46" ht="13" hidden="1" x14ac:dyDescent="0.2">
      <c r="AK70" s="251"/>
      <c r="AL70" s="251"/>
      <c r="AM70" s="251"/>
      <c r="AN70" s="251"/>
      <c r="AO70" s="251"/>
      <c r="AP70" s="251"/>
      <c r="AQ70" s="251"/>
      <c r="AR70" s="251"/>
    </row>
    <row r="71" spans="1:46" ht="13" hidden="1" x14ac:dyDescent="0.2">
      <c r="AK71" s="251"/>
      <c r="AL71" s="251"/>
      <c r="AM71" s="251"/>
      <c r="AN71" s="251"/>
      <c r="AO71" s="251"/>
      <c r="AP71" s="251"/>
      <c r="AQ71" s="251"/>
      <c r="AR71" s="251"/>
    </row>
    <row r="72" spans="1:46" ht="13" hidden="1" x14ac:dyDescent="0.2">
      <c r="AK72" s="251"/>
      <c r="AL72" s="251"/>
      <c r="AM72" s="251"/>
      <c r="AN72" s="251"/>
      <c r="AO72" s="251"/>
      <c r="AP72" s="251"/>
      <c r="AQ72" s="251"/>
      <c r="AR72" s="251"/>
    </row>
    <row r="73" spans="1:46" ht="13" hidden="1" x14ac:dyDescent="0.2">
      <c r="AK73" s="251"/>
      <c r="AL73" s="251"/>
      <c r="AM73" s="251"/>
      <c r="AN73" s="251"/>
      <c r="AO73" s="251"/>
      <c r="AP73" s="251"/>
      <c r="AQ73" s="251"/>
      <c r="AR73" s="251"/>
    </row>
  </sheetData>
  <sheetProtection algorithmName="SHA-512" hashValue="TrVSIqr2/Q5niPTF26dUtvH/PYPxYK+M3cKfrZtoVbqg8Vxs8b6L1Psnmys5zFCeSQ/9rDP5rlzuWt3XbBIbsg==" saltValue="V9OIyA9BK6/faP8DdH2V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Normal="100" zoomScaleSheetLayoutView="55" workbookViewId="0">
      <selection activeCell="AD116" sqref="AD116"/>
    </sheetView>
  </sheetViews>
  <sheetFormatPr defaultColWidth="0" defaultRowHeight="13.5" customHeight="1" zeroHeight="1" x14ac:dyDescent="0.2"/>
  <cols>
    <col min="1" max="125" width="2.453125" style="249" customWidth="1"/>
    <col min="126" max="16384" width="9" style="248" hidden="1"/>
  </cols>
  <sheetData>
    <row r="1" spans="2:125" ht="13.5" customHeight="1" x14ac:dyDescent="0.2">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2:125" ht="13" x14ac:dyDescent="0.2">
      <c r="B2" s="248"/>
      <c r="DG2" s="248"/>
    </row>
    <row r="3" spans="2:125" ht="13" x14ac:dyDescent="0.2">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H3" s="248"/>
      <c r="DI3" s="248"/>
      <c r="DJ3" s="248"/>
      <c r="DK3" s="248"/>
      <c r="DL3" s="248"/>
      <c r="DM3" s="248"/>
      <c r="DN3" s="248"/>
      <c r="DO3" s="248"/>
      <c r="DP3" s="248"/>
      <c r="DQ3" s="248"/>
      <c r="DR3" s="248"/>
      <c r="DS3" s="248"/>
      <c r="DT3" s="248"/>
      <c r="DU3" s="248"/>
    </row>
    <row r="4" spans="2:125" ht="13" x14ac:dyDescent="0.2"/>
    <row r="5" spans="2:125" ht="13" x14ac:dyDescent="0.2"/>
    <row r="6" spans="2:125" ht="13" x14ac:dyDescent="0.2"/>
    <row r="7" spans="2:125" ht="13" x14ac:dyDescent="0.2"/>
    <row r="8" spans="2:125" ht="13" x14ac:dyDescent="0.2"/>
    <row r="9" spans="2:125" ht="13" x14ac:dyDescent="0.2">
      <c r="DU9" s="24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48"/>
    </row>
    <row r="18" spans="125:125" ht="13" x14ac:dyDescent="0.2"/>
    <row r="19" spans="125:125" ht="13" x14ac:dyDescent="0.2"/>
    <row r="20" spans="125:125" ht="13" x14ac:dyDescent="0.2">
      <c r="DU20" s="248"/>
    </row>
    <row r="21" spans="125:125" ht="13" x14ac:dyDescent="0.2">
      <c r="DU21" s="24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48"/>
    </row>
    <row r="29" spans="125:125" ht="13" x14ac:dyDescent="0.2"/>
    <row r="30" spans="125:125" ht="13" x14ac:dyDescent="0.2"/>
    <row r="31" spans="125:125" ht="13" x14ac:dyDescent="0.2"/>
    <row r="32" spans="125:125" ht="13" x14ac:dyDescent="0.2"/>
    <row r="33" spans="2:125" ht="13" x14ac:dyDescent="0.2">
      <c r="B33" s="248"/>
      <c r="G33" s="248"/>
      <c r="I33" s="248"/>
    </row>
    <row r="34" spans="2:125" ht="13" x14ac:dyDescent="0.2">
      <c r="C34" s="248"/>
      <c r="P34" s="248"/>
      <c r="DE34" s="248"/>
      <c r="DH34" s="248"/>
    </row>
    <row r="35" spans="2:125" ht="13" x14ac:dyDescent="0.2">
      <c r="D35" s="248"/>
      <c r="E35" s="248"/>
      <c r="DG35" s="248"/>
      <c r="DJ35" s="248"/>
      <c r="DP35" s="248"/>
      <c r="DQ35" s="248"/>
      <c r="DR35" s="248"/>
      <c r="DS35" s="248"/>
      <c r="DT35" s="248"/>
      <c r="DU35" s="248"/>
    </row>
    <row r="36" spans="2:125" ht="13" x14ac:dyDescent="0.2">
      <c r="F36" s="248"/>
      <c r="H36" s="248"/>
      <c r="J36" s="248"/>
      <c r="K36" s="248"/>
      <c r="L36" s="248"/>
      <c r="M36" s="248"/>
      <c r="N36" s="248"/>
      <c r="O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8"/>
      <c r="BH36" s="248"/>
      <c r="BI36" s="248"/>
      <c r="BJ36" s="248"/>
      <c r="BK36" s="248"/>
      <c r="BL36" s="248"/>
      <c r="BM36" s="248"/>
      <c r="BN36" s="248"/>
      <c r="BO36" s="248"/>
      <c r="BP36" s="248"/>
      <c r="BQ36" s="248"/>
      <c r="BR36" s="248"/>
      <c r="BS36" s="248"/>
      <c r="BT36" s="248"/>
      <c r="BU36" s="248"/>
      <c r="BV36" s="248"/>
      <c r="BW36" s="248"/>
      <c r="BX36" s="248"/>
      <c r="BY36" s="248"/>
      <c r="BZ36" s="248"/>
      <c r="CA36" s="248"/>
      <c r="CB36" s="248"/>
      <c r="CC36" s="248"/>
      <c r="CD36" s="248"/>
      <c r="CE36" s="248"/>
      <c r="CF36" s="248"/>
      <c r="CG36" s="248"/>
      <c r="CH36" s="248"/>
      <c r="CI36" s="248"/>
      <c r="CJ36" s="248"/>
      <c r="CK36" s="248"/>
      <c r="CL36" s="248"/>
      <c r="CM36" s="248"/>
      <c r="CN36" s="248"/>
      <c r="CO36" s="248"/>
      <c r="CP36" s="248"/>
      <c r="CQ36" s="248"/>
      <c r="CR36" s="248"/>
      <c r="CS36" s="248"/>
      <c r="CT36" s="248"/>
      <c r="CU36" s="248"/>
      <c r="CV36" s="248"/>
      <c r="CW36" s="248"/>
      <c r="CX36" s="248"/>
      <c r="CY36" s="248"/>
      <c r="CZ36" s="248"/>
      <c r="DA36" s="248"/>
      <c r="DB36" s="248"/>
      <c r="DC36" s="248"/>
      <c r="DD36" s="248"/>
      <c r="DF36" s="248"/>
      <c r="DI36" s="248"/>
      <c r="DK36" s="248"/>
      <c r="DL36" s="248"/>
      <c r="DM36" s="248"/>
      <c r="DN36" s="248"/>
      <c r="DO36" s="248"/>
      <c r="DP36" s="248"/>
      <c r="DQ36" s="248"/>
      <c r="DR36" s="248"/>
      <c r="DS36" s="248"/>
      <c r="DT36" s="248"/>
      <c r="DU36" s="248"/>
    </row>
    <row r="37" spans="2:125" ht="13" x14ac:dyDescent="0.2">
      <c r="DU37" s="248"/>
    </row>
    <row r="38" spans="2:125" ht="13" x14ac:dyDescent="0.2">
      <c r="DT38" s="248"/>
      <c r="DU38" s="248"/>
    </row>
    <row r="39" spans="2:125" ht="13" x14ac:dyDescent="0.2"/>
    <row r="40" spans="2:125" ht="13" x14ac:dyDescent="0.2">
      <c r="DH40" s="248"/>
    </row>
    <row r="41" spans="2:125" ht="13" x14ac:dyDescent="0.2">
      <c r="DE41" s="248"/>
    </row>
    <row r="42" spans="2:125" ht="13" x14ac:dyDescent="0.2">
      <c r="DG42" s="248"/>
      <c r="DJ42" s="248"/>
    </row>
    <row r="43" spans="2:125" ht="13" x14ac:dyDescent="0.2">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48"/>
      <c r="BR43" s="248"/>
      <c r="BS43" s="248"/>
      <c r="BT43" s="248"/>
      <c r="BU43" s="248"/>
      <c r="BV43" s="248"/>
      <c r="BW43" s="248"/>
      <c r="BX43" s="248"/>
      <c r="BY43" s="248"/>
      <c r="BZ43" s="248"/>
      <c r="CA43" s="248"/>
      <c r="CB43" s="248"/>
      <c r="CC43" s="248"/>
      <c r="CD43" s="248"/>
      <c r="CE43" s="248"/>
      <c r="CF43" s="248"/>
      <c r="CG43" s="248"/>
      <c r="CH43" s="248"/>
      <c r="CI43" s="248"/>
      <c r="CJ43" s="248"/>
      <c r="CK43" s="248"/>
      <c r="CL43" s="248"/>
      <c r="CM43" s="248"/>
      <c r="CN43" s="248"/>
      <c r="CO43" s="248"/>
      <c r="CP43" s="248"/>
      <c r="CQ43" s="248"/>
      <c r="CR43" s="248"/>
      <c r="CS43" s="248"/>
      <c r="CT43" s="248"/>
      <c r="CU43" s="248"/>
      <c r="CV43" s="248"/>
      <c r="CW43" s="248"/>
      <c r="CX43" s="248"/>
      <c r="CY43" s="248"/>
      <c r="CZ43" s="248"/>
      <c r="DA43" s="248"/>
      <c r="DB43" s="248"/>
      <c r="DC43" s="248"/>
      <c r="DD43" s="248"/>
      <c r="DF43" s="248"/>
      <c r="DI43" s="248"/>
      <c r="DK43" s="248"/>
      <c r="DL43" s="248"/>
      <c r="DM43" s="248"/>
      <c r="DN43" s="248"/>
      <c r="DO43" s="248"/>
      <c r="DP43" s="248"/>
      <c r="DQ43" s="248"/>
      <c r="DR43" s="248"/>
      <c r="DS43" s="248"/>
      <c r="DT43" s="248"/>
      <c r="DU43" s="248"/>
    </row>
    <row r="44" spans="2:125" ht="13" x14ac:dyDescent="0.2">
      <c r="DU44" s="248"/>
    </row>
    <row r="45" spans="2:125" ht="13" x14ac:dyDescent="0.2"/>
    <row r="46" spans="2:125" ht="13" x14ac:dyDescent="0.2"/>
    <row r="47" spans="2:125" ht="13" x14ac:dyDescent="0.2"/>
    <row r="48" spans="2:125" ht="13" x14ac:dyDescent="0.2">
      <c r="DT48" s="248"/>
      <c r="DU48" s="248"/>
    </row>
    <row r="49" spans="120:125" ht="13" x14ac:dyDescent="0.2">
      <c r="DU49" s="248"/>
    </row>
    <row r="50" spans="120:125" ht="13" x14ac:dyDescent="0.2">
      <c r="DU50" s="248"/>
    </row>
    <row r="51" spans="120:125" ht="13" x14ac:dyDescent="0.2">
      <c r="DP51" s="248"/>
      <c r="DQ51" s="248"/>
      <c r="DR51" s="248"/>
      <c r="DS51" s="248"/>
      <c r="DT51" s="248"/>
      <c r="DU51" s="248"/>
    </row>
    <row r="52" spans="120:125" ht="13" x14ac:dyDescent="0.2"/>
    <row r="53" spans="120:125" ht="13" x14ac:dyDescent="0.2"/>
    <row r="54" spans="120:125" ht="13" x14ac:dyDescent="0.2">
      <c r="DU54" s="248"/>
    </row>
    <row r="55" spans="120:125" ht="13" x14ac:dyDescent="0.2"/>
    <row r="56" spans="120:125" ht="13" x14ac:dyDescent="0.2"/>
    <row r="57" spans="120:125" ht="13" x14ac:dyDescent="0.2"/>
    <row r="58" spans="120:125" ht="13" x14ac:dyDescent="0.2">
      <c r="DU58" s="248"/>
    </row>
    <row r="59" spans="120:125" ht="13" x14ac:dyDescent="0.2"/>
    <row r="60" spans="120:125" ht="13" x14ac:dyDescent="0.2"/>
    <row r="61" spans="120:125" ht="13" x14ac:dyDescent="0.2"/>
    <row r="62" spans="120:125" ht="13" x14ac:dyDescent="0.2"/>
    <row r="63" spans="120:125" ht="13" x14ac:dyDescent="0.2">
      <c r="DU63" s="248"/>
    </row>
    <row r="64" spans="120:125" ht="13" x14ac:dyDescent="0.2">
      <c r="DT64" s="248"/>
      <c r="DU64" s="248"/>
    </row>
    <row r="65" spans="123:125" ht="13" x14ac:dyDescent="0.2"/>
    <row r="66" spans="123:125" ht="13" x14ac:dyDescent="0.2"/>
    <row r="67" spans="123:125" ht="13" x14ac:dyDescent="0.2"/>
    <row r="68" spans="123:125" ht="13" x14ac:dyDescent="0.2"/>
    <row r="69" spans="123:125" ht="13" x14ac:dyDescent="0.2">
      <c r="DS69" s="248"/>
      <c r="DT69" s="248"/>
      <c r="DU69" s="24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48"/>
    </row>
    <row r="83" spans="116:125" ht="13" x14ac:dyDescent="0.2">
      <c r="DM83" s="248"/>
      <c r="DN83" s="248"/>
      <c r="DO83" s="248"/>
      <c r="DP83" s="248"/>
      <c r="DQ83" s="248"/>
      <c r="DR83" s="248"/>
      <c r="DS83" s="248"/>
      <c r="DT83" s="248"/>
      <c r="DU83" s="248"/>
    </row>
    <row r="84" spans="116:125" ht="13" x14ac:dyDescent="0.2"/>
    <row r="85" spans="116:125" ht="13" x14ac:dyDescent="0.2"/>
    <row r="86" spans="116:125" ht="13" x14ac:dyDescent="0.2"/>
    <row r="87" spans="116:125" ht="13" x14ac:dyDescent="0.2"/>
    <row r="88" spans="116:125" ht="13" x14ac:dyDescent="0.2">
      <c r="DU88" s="24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48"/>
      <c r="DT94" s="248"/>
      <c r="DU94" s="248"/>
    </row>
    <row r="95" spans="116:125" ht="13.5" customHeight="1" x14ac:dyDescent="0.2">
      <c r="DU95" s="24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8"/>
    </row>
    <row r="102" spans="124:125" ht="13.5" customHeight="1" x14ac:dyDescent="0.2"/>
    <row r="103" spans="124:125" ht="13.5" customHeight="1" x14ac:dyDescent="0.2"/>
    <row r="104" spans="124:125" ht="13.5" customHeight="1" x14ac:dyDescent="0.2">
      <c r="DT104" s="248"/>
      <c r="DU104" s="24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8" t="s">
        <v>568</v>
      </c>
    </row>
    <row r="120" spans="125:125" ht="13.5" hidden="1" customHeight="1" x14ac:dyDescent="0.2"/>
    <row r="121" spans="125:125" ht="13.5" hidden="1" customHeight="1" x14ac:dyDescent="0.2">
      <c r="DU121" s="248"/>
    </row>
  </sheetData>
  <sheetProtection algorithmName="SHA-512" hashValue="wZynx7kQDDC9kgaE8gjQJo0ISGAqN6Dj+TjOyrXs45YX7bcp7dBdOM5AKYSMcmxU0RRMzxYzFCXMqmyh7Fyhqw==" saltValue="veeggnrml3RRA8kgiJD8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heetViews>
  <sheetFormatPr defaultColWidth="0" defaultRowHeight="13.5" customHeight="1" zeroHeight="1" x14ac:dyDescent="0.2"/>
  <cols>
    <col min="1" max="125" width="2.453125" style="249" customWidth="1"/>
    <col min="126" max="142" width="0" style="248" hidden="1" customWidth="1"/>
    <col min="143" max="16384" width="9" style="248" hidden="1"/>
  </cols>
  <sheetData>
    <row r="1" spans="1:125" ht="13.5" customHeight="1" x14ac:dyDescent="0.2">
      <c r="A1" s="248"/>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8"/>
      <c r="DQ1" s="248"/>
      <c r="DR1" s="248"/>
      <c r="DS1" s="248"/>
      <c r="DT1" s="248"/>
      <c r="DU1" s="248"/>
    </row>
    <row r="2" spans="1:125" ht="13" x14ac:dyDescent="0.2">
      <c r="B2" s="248"/>
      <c r="T2" s="248"/>
    </row>
    <row r="3" spans="1:125" ht="13" x14ac:dyDescent="0.2">
      <c r="C3" s="248"/>
      <c r="D3" s="248"/>
      <c r="E3" s="248"/>
      <c r="F3" s="248"/>
      <c r="G3" s="248"/>
      <c r="H3" s="248"/>
      <c r="I3" s="248"/>
      <c r="J3" s="248"/>
      <c r="K3" s="248"/>
      <c r="L3" s="248"/>
      <c r="M3" s="248"/>
      <c r="N3" s="248"/>
      <c r="O3" s="248"/>
      <c r="P3" s="248"/>
      <c r="Q3" s="248"/>
      <c r="R3" s="248"/>
      <c r="S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48"/>
      <c r="G33" s="248"/>
      <c r="I33" s="248"/>
    </row>
    <row r="34" spans="2:125" ht="13" x14ac:dyDescent="0.2">
      <c r="C34" s="248"/>
      <c r="P34" s="248"/>
      <c r="R34" s="248"/>
      <c r="U34" s="248"/>
    </row>
    <row r="35" spans="2:125" ht="13" x14ac:dyDescent="0.2">
      <c r="D35" s="248"/>
      <c r="E35" s="248"/>
      <c r="T35" s="248"/>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8"/>
      <c r="BH35" s="248"/>
      <c r="BI35" s="248"/>
      <c r="BJ35" s="248"/>
      <c r="BK35" s="248"/>
      <c r="BL35" s="248"/>
      <c r="BM35" s="248"/>
      <c r="BN35" s="248"/>
      <c r="BO35" s="248"/>
      <c r="BP35" s="248"/>
      <c r="BQ35" s="248"/>
      <c r="BR35" s="248"/>
      <c r="BS35" s="248"/>
      <c r="BT35" s="248"/>
      <c r="BU35" s="248"/>
      <c r="BV35" s="248"/>
      <c r="BW35" s="248"/>
      <c r="BX35" s="248"/>
      <c r="BY35" s="248"/>
      <c r="BZ35" s="248"/>
      <c r="CA35" s="248"/>
      <c r="CB35" s="248"/>
      <c r="CC35" s="248"/>
      <c r="CD35" s="248"/>
      <c r="CE35" s="248"/>
      <c r="CF35" s="248"/>
      <c r="CG35" s="248"/>
      <c r="CH35" s="248"/>
      <c r="CI35" s="248"/>
      <c r="CJ35" s="248"/>
      <c r="CK35" s="248"/>
      <c r="CL35" s="248"/>
      <c r="CM35" s="248"/>
      <c r="CN35" s="248"/>
      <c r="CO35" s="248"/>
      <c r="CP35" s="248"/>
      <c r="CQ35" s="248"/>
      <c r="CR35" s="248"/>
      <c r="CS35" s="248"/>
      <c r="CT35" s="248"/>
      <c r="CU35" s="248"/>
      <c r="CV35" s="248"/>
      <c r="CW35" s="248"/>
      <c r="CX35" s="248"/>
      <c r="CY35" s="248"/>
      <c r="CZ35" s="248"/>
      <c r="DA35" s="248"/>
      <c r="DB35" s="248"/>
      <c r="DC35" s="248"/>
      <c r="DD35" s="248"/>
      <c r="DE35" s="248"/>
      <c r="DF35" s="248"/>
      <c r="DG35" s="248"/>
      <c r="DH35" s="248"/>
      <c r="DI35" s="248"/>
      <c r="DJ35" s="248"/>
      <c r="DK35" s="248"/>
      <c r="DL35" s="248"/>
      <c r="DM35" s="248"/>
      <c r="DN35" s="248"/>
      <c r="DO35" s="248"/>
      <c r="DP35" s="248"/>
      <c r="DQ35" s="248"/>
      <c r="DR35" s="248"/>
      <c r="DS35" s="248"/>
      <c r="DT35" s="248"/>
      <c r="DU35" s="248"/>
    </row>
    <row r="36" spans="2:125" ht="13" x14ac:dyDescent="0.2">
      <c r="F36" s="248"/>
      <c r="H36" s="248"/>
      <c r="J36" s="248"/>
      <c r="K36" s="248"/>
      <c r="L36" s="248"/>
      <c r="M36" s="248"/>
      <c r="N36" s="248"/>
      <c r="O36" s="248"/>
      <c r="Q36" s="248"/>
      <c r="S36" s="248"/>
      <c r="V36" s="248"/>
    </row>
    <row r="37" spans="2:125" ht="13" x14ac:dyDescent="0.2"/>
    <row r="38" spans="2:125" ht="13" x14ac:dyDescent="0.2"/>
    <row r="39" spans="2:125" ht="13" x14ac:dyDescent="0.2"/>
    <row r="40" spans="2:125" ht="13" x14ac:dyDescent="0.2">
      <c r="U40" s="248"/>
    </row>
    <row r="41" spans="2:125" ht="13" x14ac:dyDescent="0.2">
      <c r="R41" s="248"/>
    </row>
    <row r="42" spans="2:125" ht="13" x14ac:dyDescent="0.2">
      <c r="T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8"/>
      <c r="BH42" s="248"/>
      <c r="BI42" s="248"/>
      <c r="BJ42" s="248"/>
      <c r="BK42" s="248"/>
      <c r="BL42" s="248"/>
      <c r="BM42" s="248"/>
      <c r="BN42" s="248"/>
      <c r="BO42" s="248"/>
      <c r="BP42" s="248"/>
      <c r="BQ42" s="248"/>
      <c r="BR42" s="248"/>
      <c r="BS42" s="248"/>
      <c r="BT42" s="248"/>
      <c r="BU42" s="248"/>
      <c r="BV42" s="248"/>
      <c r="BW42" s="248"/>
      <c r="BX42" s="248"/>
      <c r="BY42" s="248"/>
      <c r="BZ42" s="248"/>
      <c r="CA42" s="248"/>
      <c r="CB42" s="248"/>
      <c r="CC42" s="248"/>
      <c r="CD42" s="248"/>
      <c r="CE42" s="248"/>
      <c r="CF42" s="248"/>
      <c r="CG42" s="248"/>
      <c r="CH42" s="248"/>
      <c r="CI42" s="248"/>
      <c r="CJ42" s="248"/>
      <c r="CK42" s="248"/>
      <c r="CL42" s="248"/>
      <c r="CM42" s="248"/>
      <c r="CN42" s="248"/>
      <c r="CO42" s="248"/>
      <c r="CP42" s="248"/>
      <c r="CQ42" s="248"/>
      <c r="CR42" s="248"/>
      <c r="CS42" s="248"/>
      <c r="CT42" s="248"/>
      <c r="CU42" s="248"/>
      <c r="CV42" s="248"/>
      <c r="CW42" s="248"/>
      <c r="CX42" s="248"/>
      <c r="CY42" s="248"/>
      <c r="CZ42" s="248"/>
      <c r="DA42" s="248"/>
      <c r="DB42" s="248"/>
      <c r="DC42" s="248"/>
      <c r="DD42" s="248"/>
      <c r="DE42" s="248"/>
      <c r="DF42" s="248"/>
      <c r="DG42" s="248"/>
      <c r="DH42" s="248"/>
      <c r="DI42" s="248"/>
      <c r="DJ42" s="248"/>
      <c r="DK42" s="248"/>
      <c r="DL42" s="248"/>
      <c r="DM42" s="248"/>
      <c r="DN42" s="248"/>
      <c r="DO42" s="248"/>
      <c r="DP42" s="248"/>
      <c r="DQ42" s="248"/>
      <c r="DR42" s="248"/>
      <c r="DS42" s="248"/>
      <c r="DT42" s="248"/>
      <c r="DU42" s="248"/>
    </row>
    <row r="43" spans="2:125" ht="13" x14ac:dyDescent="0.2">
      <c r="Q43" s="248"/>
      <c r="S43" s="248"/>
      <c r="V43" s="24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9" t="s">
        <v>569</v>
      </c>
    </row>
  </sheetData>
  <sheetProtection algorithmName="SHA-512" hashValue="esmhpslA4Y/PtWbOYjF7RBXuatKkQKW98+qekuNz72JjgRXq6JshAks5ad1YN8AGo7f4f+pqpHmzXhKqgUGQ7A==" saltValue="I9XRzqA3YKxF2Kv01ipL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28" zoomScaleSheetLayoutView="100" workbookViewId="0">
      <selection activeCell="K45" sqref="K45"/>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70" t="s">
        <v>3</v>
      </c>
      <c r="D47" s="1170"/>
      <c r="E47" s="1171"/>
      <c r="F47" s="11">
        <v>19.21</v>
      </c>
      <c r="G47" s="12">
        <v>18.829999999999998</v>
      </c>
      <c r="H47" s="12">
        <v>18.97</v>
      </c>
      <c r="I47" s="12">
        <v>19.239999999999998</v>
      </c>
      <c r="J47" s="13">
        <v>23.65</v>
      </c>
    </row>
    <row r="48" spans="2:10" ht="57.75" customHeight="1" x14ac:dyDescent="0.2">
      <c r="B48" s="14"/>
      <c r="C48" s="1172" t="s">
        <v>4</v>
      </c>
      <c r="D48" s="1172"/>
      <c r="E48" s="1173"/>
      <c r="F48" s="15">
        <v>0.05</v>
      </c>
      <c r="G48" s="16">
        <v>0.05</v>
      </c>
      <c r="H48" s="16">
        <v>0.31</v>
      </c>
      <c r="I48" s="16">
        <v>1.51</v>
      </c>
      <c r="J48" s="17">
        <v>3.42</v>
      </c>
    </row>
    <row r="49" spans="2:10" ht="57.75" customHeight="1" thickBot="1" x14ac:dyDescent="0.25">
      <c r="B49" s="18"/>
      <c r="C49" s="1174" t="s">
        <v>5</v>
      </c>
      <c r="D49" s="1174"/>
      <c r="E49" s="1175"/>
      <c r="F49" s="19" t="s">
        <v>575</v>
      </c>
      <c r="G49" s="20" t="s">
        <v>576</v>
      </c>
      <c r="H49" s="20">
        <v>0.4</v>
      </c>
      <c r="I49" s="20">
        <v>1.75</v>
      </c>
      <c r="J49" s="21">
        <v>7.13</v>
      </c>
    </row>
    <row r="50" spans="2:10" ht="13" x14ac:dyDescent="0.2"/>
  </sheetData>
  <sheetProtection algorithmName="SHA-512" hashValue="Njk90IBSWFRWP6K1skLhVKbg2m0KUnNwEe+TpbesvOVj9uX1ySCvYQ2KUNvXn3bQ5Hdg75hd0x17X3420zAYxg==" saltValue="L+I3oNkyJqXle+ZUVZIR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蛭田　哲也</cp:lastModifiedBy>
  <cp:lastPrinted>2023-03-17T06:04:18Z</cp:lastPrinted>
  <dcterms:created xsi:type="dcterms:W3CDTF">2023-02-20T06:02:14Z</dcterms:created>
  <dcterms:modified xsi:type="dcterms:W3CDTF">2023-10-02T05:29:32Z</dcterms:modified>
  <cp:category/>
</cp:coreProperties>
</file>