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6B71C27B-D36B-4355-95E8-782ABD5980B5}" xr6:coauthVersionLast="36" xr6:coauthVersionMax="47" xr10:uidLastSave="{00000000-0000-0000-0000-000000000000}"/>
  <bookViews>
    <workbookView xWindow="28680" yWindow="-120" windowWidth="29040" windowHeight="1584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0" i="12" l="1"/>
  <c r="AA69" i="12"/>
  <c r="AA68" i="12"/>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U38" i="10"/>
  <c r="BW37" i="10"/>
  <c r="BE37" i="10"/>
  <c r="BE36" i="10"/>
  <c r="BE35" i="10"/>
  <c r="CO34" i="10"/>
  <c r="CO35" i="10" s="1"/>
  <c r="CO36" i="10" s="1"/>
  <c r="CO37" i="10" s="1"/>
  <c r="CO38" i="10" s="1"/>
  <c r="CO39" i="10" s="1"/>
  <c r="CO40" i="10" s="1"/>
  <c r="CO41" i="10" s="1"/>
  <c r="CO42" i="10" s="1"/>
  <c r="BW34" i="10"/>
  <c r="BW35" i="10" s="1"/>
  <c r="BW36" i="10" s="1"/>
  <c r="C34" i="10"/>
  <c r="C35" i="10" s="1"/>
  <c r="U34" i="10" l="1"/>
  <c r="U35" i="10" s="1"/>
  <c r="U36" i="10" s="1"/>
  <c r="U37" i="10" s="1"/>
  <c r="C36" i="10"/>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l="1"/>
</calcChain>
</file>

<file path=xl/sharedStrings.xml><?xml version="1.0" encoding="utf-8"?>
<sst xmlns="http://schemas.openxmlformats.org/spreadsheetml/2006/main" count="1028" uniqueCount="632">
  <si>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</si>
  <si>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</si>
  <si>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</si>
  <si>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</si>
  <si>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</si>
  <si>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</si>
  <si>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</si>
  <si>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</si>
  <si>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</si>
  <si>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</si>
  <si>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</si>
  <si>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</si>
  <si>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</si>
  <si>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</si>
  <si>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</si>
  <si>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</si>
  <si>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</si>
  <si>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</si>
  <si>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</si>
  <si>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</si>
  <si>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</si>
  <si>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</si>
  <si>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</si>
  <si>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</si>
  <si>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</si>
  <si>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</si>
  <si>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</si>
  <si>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</si>
  <si>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</si>
  <si>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</si>
  <si>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</si>
  <si>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</si>
  <si>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</si>
  <si>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</si>
  <si>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</si>
  <si>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</si>
  <si>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</si>
  <si>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</si>
  <si>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</si>
  <si>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</si>
  <si>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</si>
  <si>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</si>
  <si>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</si>
  <si>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</si>
  <si>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</si>
  <si>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</si>
  <si>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</si>
  <si>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</si>
  <si>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</si>
  <si>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</si>
  <si>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</si>
  <si>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</si>
  <si>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</si>
  <si>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</si>
  <si>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</si>
  <si>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</si>
  <si>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</si>
  <si>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</si>
  <si>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</si>
  <si>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</si>
  <si>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</si>
  <si>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</si>
  <si>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</si>
  <si>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</si>
  <si>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</si>
  <si>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</si>
  <si>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</si>
  <si>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</si>
  <si>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</si>
  <si>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</si>
  <si>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</si>
  <si>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</si>
  <si>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</si>
  <si>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</si>
  <si>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</si>
  <si>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</si>
  <si>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</si>
  <si>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</si>
  <si>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</si>
  <si>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</si>
  <si>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</si>
  <si>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</si>
  <si>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</si>
  <si>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</si>
  <si>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</si>
  <si>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</si>
  <si>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</si>
  <si>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</si>
  <si>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</si>
  <si>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</si>
  <si>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</si>
  <si>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</si>
  <si>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</si>
  <si>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</si>
  <si>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</si>
  <si>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</si>
  <si>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</si>
  <si>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</si>
  <si>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</si>
  <si>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</si>
  <si>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</si>
  <si>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</si>
  <si>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</si>
  <si>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</si>
  <si>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</si>
  <si>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</si>
  <si>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</si>
  <si>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</si>
  <si>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</si>
  <si>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</si>
  <si>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</si>
  <si>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</si>
  <si>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</si>
  <si>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</si>
  <si>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</si>
  <si>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</si>
  <si>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</si>
  <si>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</si>
  <si>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</si>
  <si>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</si>
  <si>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</si>
  <si>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</si>
  <si>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</si>
  <si>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</si>
  <si>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</si>
  <si>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</si>
  <si>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</si>
  <si>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</si>
  <si>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</si>
  <si>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</si>
  <si>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</si>
  <si>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</si>
  <si>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</si>
  <si>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</si>
  <si>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</si>
  <si>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</si>
  <si>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</si>
  <si>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</si>
  <si>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</si>
  <si>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</si>
  <si>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</si>
  <si>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</si>
  <si>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</si>
  <si>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</si>
  <si>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</si>
  <si>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</si>
  <si>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</si>
  <si>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</si>
  <si>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</si>
  <si>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</si>
  <si>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</si>
  <si>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</si>
  <si>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</si>
  <si>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</si>
  <si>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</si>
  <si>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</si>
  <si>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</si>
  <si>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</si>
  <si>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</si>
  <si>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</si>
  <si>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</si>
  <si>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</si>
  <si>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</si>
  <si>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</si>
  <si>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</si>
  <si>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</si>
  <si>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</si>
  <si>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</si>
  <si>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</si>
  <si>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</si>
  <si>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</si>
  <si>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</si>
  <si>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</si>
  <si>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</si>
  <si>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</si>
  <si>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</si>
  <si>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</si>
  <si>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</si>
  <si>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</si>
  <si>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</si>
  <si>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</si>
  <si>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</si>
  <si>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</si>
  <si>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</si>
  <si>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</si>
  <si>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</si>
  <si>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</si>
  <si>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</si>
  <si>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</si>
  <si>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</si>
  <si>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</si>
  <si>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</si>
  <si>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</si>
  <si>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</si>
  <si>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</si>
  <si>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</si>
  <si>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</si>
  <si>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</si>
  <si>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</si>
  <si>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</si>
  <si>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</si>
  <si>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</si>
  <si>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</si>
  <si>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</si>
  <si>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</si>
  <si>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</si>
  <si>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</si>
  <si>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</si>
  <si>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</si>
  <si>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</si>
  <si>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</si>
  <si>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</si>
  <si>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</si>
  <si>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</si>
  <si>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熊本県熊本市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</si>
  <si>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</si>
  <si>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</si>
  <si>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</si>
  <si>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</si>
  <si>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</si>
  <si>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</si>
  <si>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</si>
  <si>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</si>
  <si>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</si>
  <si>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</si>
  <si>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</si>
  <si>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</si>
  <si>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</si>
  <si>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</si>
  <si>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</si>
  <si>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</si>
  <si>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</si>
  <si>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</si>
  <si>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</si>
  <si>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</si>
  <si>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</si>
  <si>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</si>
  <si>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</si>
  <si>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</si>
  <si>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</si>
  <si>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</si>
  <si>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</si>
  <si>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</si>
  <si>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</si>
  <si>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</si>
  <si>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</si>
  <si>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</si>
  <si>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</si>
  <si>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</si>
  <si>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</si>
  <si>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</si>
  <si>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</si>
  <si>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</si>
  <si>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</si>
  <si>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</si>
  <si>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</si>
  <si>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</si>
  <si>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</si>
  <si>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</si>
  <si>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</si>
  <si>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</si>
  <si>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</si>
  <si>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</si>
  <si>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</si>
  <si>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</si>
  <si>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</si>
  <si>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</si>
  <si>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</si>
  <si>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</si>
  <si>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</si>
  <si>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</si>
  <si>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</si>
  <si>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</si>
  <si>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</si>
  <si>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</si>
  <si>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</si>
  <si>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</si>
  <si>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</si>
  <si>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</si>
  <si>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</si>
  <si>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</si>
  <si>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</si>
  <si>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</si>
  <si>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</si>
  <si>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</si>
  <si>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</si>
  <si>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</si>
  <si>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</si>
  <si>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</si>
  <si>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</si>
  <si>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</si>
  <si>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</si>
  <si>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</si>
  <si>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</si>
  <si>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</si>
  <si>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</si>
  <si>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</si>
  <si>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</si>
  <si>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</si>
  <si>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</si>
  <si>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</si>
  <si>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</si>
  <si>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</si>
  <si>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</si>
  <si>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</si>
  <si>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</si>
  <si>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</si>
  <si>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</si>
  <si>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</si>
  <si>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</si>
  <si>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</si>
  <si>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</si>
  <si>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</si>
  <si>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</si>
  <si>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</si>
  <si>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</si>
  <si>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</si>
  <si>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</si>
  <si>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</si>
  <si>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</si>
  <si>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</si>
  <si>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</si>
  <si>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</si>
  <si>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</si>
  <si>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</si>
  <si>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</si>
  <si>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</si>
  <si>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</si>
  <si>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</si>
  <si>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</si>
  <si>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</si>
  <si>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</si>
  <si>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</si>
  <si>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</si>
  <si>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</si>
  <si>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</si>
  <si>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</si>
  <si>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</si>
  <si>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</si>
  <si>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</si>
  <si>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交通</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</si>
  <si>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</si>
  <si>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</si>
  <si>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</si>
  <si>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</si>
  <si>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</si>
  <si>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</si>
  <si>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</si>
  <si>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</si>
  <si>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</si>
  <si>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</si>
  <si>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</si>
  <si>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</si>
  <si>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</si>
  <si>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</si>
  <si>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</si>
  <si>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</si>
  <si>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</si>
  <si>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</si>
  <si>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</si>
  <si>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</si>
  <si>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</si>
  <si>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</si>
  <si>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</si>
  <si>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</si>
  <si>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</si>
  <si>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</si>
  <si>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</si>
  <si>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</si>
  <si>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</si>
  <si>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</si>
  <si>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熊本県熊本市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</si>
  <si>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</si>
  <si>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</si>
  <si>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</si>
  <si>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</si>
  <si>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</si>
  <si>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</si>
  <si>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</si>
  <si>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</si>
  <si>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</si>
  <si>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</si>
  <si>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</si>
  <si>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</si>
  <si>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</si>
  <si>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</si>
  <si>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</si>
  <si>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</si>
  <si>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</si>
  <si>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</si>
  <si>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</si>
  <si>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</si>
  <si>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</si>
  <si>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</si>
  <si>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公共用地先行取得事業会計</t>
    <phoneticPr fontId="5"/>
  </si>
  <si>
    <t>植木中央土地区画整理事業会計</t>
    <phoneticPr fontId="5"/>
  </si>
  <si>
    <t>奨学金貸付事業会計</t>
    <phoneticPr fontId="5"/>
  </si>
  <si>
    <t>公債管理会計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</si>
  <si>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</si>
  <si>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</si>
  <si>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</si>
  <si>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</si>
  <si>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</si>
  <si>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</si>
  <si>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</si>
  <si>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</si>
  <si>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</si>
  <si>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</si>
  <si>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</si>
  <si>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</si>
  <si>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</si>
  <si>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</si>
  <si>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</si>
  <si>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</si>
  <si>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</si>
  <si>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</si>
  <si>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</si>
  <si>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病院事業会計</t>
    <phoneticPr fontId="5"/>
  </si>
  <si>
    <t>法適用企業</t>
    <phoneticPr fontId="5"/>
  </si>
  <si>
    <t>水道事業会計</t>
    <phoneticPr fontId="5"/>
  </si>
  <si>
    <t>工業用水道事業会計</t>
    <phoneticPr fontId="5"/>
  </si>
  <si>
    <t>下水道事業会計</t>
    <phoneticPr fontId="5"/>
  </si>
  <si>
    <t>交通事業会計</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</si>
  <si>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</si>
  <si>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</si>
  <si>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</si>
  <si>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</si>
  <si>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</si>
  <si>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</si>
  <si>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</si>
  <si>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</si>
  <si>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</si>
  <si>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</si>
  <si>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</si>
  <si>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</si>
  <si>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</si>
  <si>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</si>
  <si>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</si>
  <si>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</si>
  <si>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</si>
  <si>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</si>
  <si>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</si>
  <si>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</si>
  <si>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</si>
  <si>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</si>
  <si>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</si>
  <si>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</si>
  <si>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</si>
  <si>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</si>
  <si>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</si>
  <si>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</si>
  <si>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</si>
  <si>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</si>
  <si>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</si>
  <si>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</si>
  <si>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</si>
  <si>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</si>
  <si>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</si>
  <si>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</si>
  <si>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</si>
  <si>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</si>
  <si>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</si>
  <si>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</si>
  <si>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</si>
  <si>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</si>
  <si>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</si>
  <si>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</si>
  <si>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</si>
  <si>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</si>
  <si>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</si>
  <si>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</si>
  <si>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</si>
  <si>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</si>
  <si>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</si>
  <si>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</si>
  <si>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</si>
  <si>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</si>
  <si>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</si>
  <si>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</si>
  <si>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</si>
  <si>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</si>
  <si>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</si>
  <si>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</si>
  <si>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</si>
  <si>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</si>
  <si>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</si>
  <si>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</si>
  <si>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</si>
  <si>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</si>
  <si>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</si>
  <si>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</si>
  <si>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</si>
  <si>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</si>
  <si>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</si>
  <si>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</si>
  <si>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交通事業会計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</si>
  <si>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</si>
  <si>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</si>
  <si>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</si>
  <si>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</si>
  <si>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</si>
  <si>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</si>
  <si>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</si>
  <si>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</si>
  <si>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</si>
  <si>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</si>
  <si>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</si>
  <si>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</si>
  <si>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</si>
  <si>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</si>
  <si>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</si>
  <si>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</si>
  <si>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</si>
  <si>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</si>
  <si>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</si>
  <si>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</si>
  <si>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</si>
  <si>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</si>
  <si>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</si>
  <si>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</si>
  <si>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</si>
  <si>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</si>
  <si>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</si>
  <si>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</si>
  <si>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</si>
  <si>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</si>
  <si>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</si>
  <si>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</si>
  <si>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</si>
  <si>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</si>
  <si>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</si>
  <si>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</si>
  <si>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</si>
  <si>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</si>
  <si>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</si>
  <si>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</si>
  <si>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</si>
  <si>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</si>
  <si>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</si>
  <si>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</si>
  <si>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</si>
  <si>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</si>
  <si>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</si>
  <si>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</si>
  <si>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</si>
  <si>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</si>
  <si>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</si>
  <si>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</si>
  <si>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</si>
  <si>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</si>
  <si>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</si>
  <si>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</si>
  <si>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</si>
  <si>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</si>
  <si>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</si>
  <si>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</si>
  <si>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</si>
  <si>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</si>
  <si>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</si>
  <si>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</si>
  <si>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</si>
  <si>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</si>
  <si>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</si>
  <si>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</si>
  <si>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</si>
  <si>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</si>
  <si>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</si>
  <si>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</si>
  <si>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</si>
  <si>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</si>
  <si>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</si>
  <si>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</si>
  <si>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</si>
  <si>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</si>
  <si>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</si>
  <si>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</si>
  <si>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</si>
  <si>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</si>
  <si>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</si>
  <si>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</si>
  <si>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0.60</t>
  </si>
  <si>
    <t>▲ 0.22</t>
  </si>
  <si>
    <t>▲ 0.78</t>
  </si>
  <si>
    <t>水道事業会計</t>
  </si>
  <si>
    <t>下水道事業会計</t>
  </si>
  <si>
    <t>一般会計</t>
  </si>
  <si>
    <t>介護保険会計</t>
  </si>
  <si>
    <t>国民健康保険会計</t>
  </si>
  <si>
    <t>▲ 1.26</t>
  </si>
  <si>
    <t>▲ 1.29</t>
  </si>
  <si>
    <t>▲ 0.43</t>
  </si>
  <si>
    <t>交通事業会計</t>
  </si>
  <si>
    <t>後期高齢者医療会計</t>
  </si>
  <si>
    <t>母子父子寡婦福祉資金貸付事業会計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</si>
  <si>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</si>
  <si>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</si>
  <si>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</si>
  <si>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</si>
  <si>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</si>
  <si>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</si>
  <si>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</si>
  <si>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</si>
  <si>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熊本市公共施設長寿命化等基金</t>
    <rPh sb="0" eb="2">
      <t>クマモト</t>
    </rPh>
    <rPh sb="2" eb="3">
      <t>シ</t>
    </rPh>
    <rPh sb="3" eb="5">
      <t>コウキョウ</t>
    </rPh>
    <rPh sb="5" eb="7">
      <t>シセツ</t>
    </rPh>
    <rPh sb="7" eb="8">
      <t>チョウ</t>
    </rPh>
    <rPh sb="8" eb="10">
      <t>ジュミョウ</t>
    </rPh>
    <rPh sb="10" eb="11">
      <t>カ</t>
    </rPh>
    <rPh sb="11" eb="12">
      <t>トウ</t>
    </rPh>
    <rPh sb="12" eb="14">
      <t>キキン</t>
    </rPh>
    <phoneticPr fontId="5"/>
  </si>
  <si>
    <t>熊本城復元整備基金</t>
    <rPh sb="0" eb="3">
      <t>クマモトジョウ</t>
    </rPh>
    <rPh sb="3" eb="5">
      <t>フクゲン</t>
    </rPh>
    <rPh sb="5" eb="7">
      <t>セイビ</t>
    </rPh>
    <rPh sb="7" eb="9">
      <t>キキン</t>
    </rPh>
    <phoneticPr fontId="5"/>
  </si>
  <si>
    <t>熊本市新型コロナウイルス感染症金融対策基金</t>
    <rPh sb="0" eb="2">
      <t>クマモト</t>
    </rPh>
    <rPh sb="2" eb="3">
      <t>シ</t>
    </rPh>
    <rPh sb="3" eb="5">
      <t>シンガタ</t>
    </rPh>
    <rPh sb="12" eb="15">
      <t>カンセンショウ</t>
    </rPh>
    <rPh sb="15" eb="17">
      <t>キンユウ</t>
    </rPh>
    <rPh sb="17" eb="19">
      <t>タイサク</t>
    </rPh>
    <rPh sb="19" eb="21">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</si>
  <si>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</si>
  <si>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市制100周年記念人づくり基金</t>
    <rPh sb="0" eb="2">
      <t>シセイ</t>
    </rPh>
    <rPh sb="5" eb="7">
      <t>シュウネン</t>
    </rPh>
    <rPh sb="7" eb="9">
      <t>キネン</t>
    </rPh>
    <rPh sb="9" eb="10">
      <t>ヒト</t>
    </rPh>
    <rPh sb="13" eb="15">
      <t>キキン</t>
    </rPh>
    <phoneticPr fontId="5"/>
  </si>
  <si>
    <t>-</t>
    <phoneticPr fontId="2"/>
  </si>
  <si>
    <t>山鹿植木広域行政事務組合</t>
  </si>
  <si>
    <t>熊本県後期高齢者医療広域連合（一般会計）</t>
  </si>
  <si>
    <t>熊本県後期高齢者医療広域連合（後期高齢者医療特別会計）</t>
  </si>
  <si>
    <t>熊本市勤労福祉センター</t>
  </si>
  <si>
    <t>熊本市上下水道サービス公社</t>
  </si>
  <si>
    <t>熊本市文化スポーツ財団</t>
  </si>
  <si>
    <t>熊本市美術文化振興財団</t>
  </si>
  <si>
    <t>くまもと地下水財団</t>
  </si>
  <si>
    <t>熊本市国際交流振興事業団</t>
  </si>
  <si>
    <t>熊本市学校給食会</t>
  </si>
  <si>
    <t>熊本流通情報センター</t>
  </si>
  <si>
    <t>熊本国際観光コンベンション協会</t>
  </si>
  <si>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</si>
  <si>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</si>
  <si>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</si>
  <si>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</si>
  <si>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</si>
  <si>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</si>
  <si>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将来負担比率は、熊本地震に関連する事業の起債や臨時財政対策債の発行による地方債の現在高が増加した影響があるものの、分母となる標準財政規模の増加により前年度から減少している。
　実質公債費比率は、元利償還金が増加した影響があるものの、分母となる標準財政規模の増加により前年度から減少している。類似団体を継続して下回っているものの、熊本地震に関連する事業の起債の償還が令和3年度より本格化したことから、今後も引き続き、財政の中期見通しに基づく投資的経費の総額管理等による計画的な市債発行を行い、指標の著しい悪化を招かないよう図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</si>
  <si>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</si>
  <si>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</si>
  <si>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</si>
  <si>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熊本地震により被災した施設の復旧や、災害公営住宅、熊本城ホールの供用開始等の影響により、将来負担比率については、減少が続く類似団体と比較して概ね横ばいの状況が続く一方、有形固定資産減価償却率は、類似団体に比べて低い水準となっており、ここ数年は乖離が大きくなっている。
　今後も、既存資産の有効活用の観点から、各施設において策定を行う個別施設計画に基づき計画的な維持修繕に取り組むことで、財政負担の軽減や施設の長寿命化を図っていく。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</si>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</sst>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608579AE-CBF1-41A4-A9D2-6ACF309AA715}"/>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A066E53C-158E-4827-8365-95576AC0946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C927-473B-A838-F59796C58A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63585</c:v>
                </c:pt>
                <c:pt idx="1">
                  <c:v>77633</c:v>
                </c:pt>
                <c:pt idx="2">
                  <c:v>91725</c:v>
                </c:pt>
                <c:pt idx="3">
                  <c:v>55190</c:v>
                </c:pt>
                <c:pt idx="4">
                  <c:v>71897</c:v>
                </c:pt>
              </c:numCache>
            </c:numRef>
          </c:val>
          <c:smooth val="0"/>
          <c:extLst>
            <c:ext xmlns:c16="http://schemas.microsoft.com/office/drawing/2014/chart" uri="{C3380CC4-5D6E-409C-BE32-E72D297353CC}">
              <c16:uniqueId val="{00000001-C927-473B-A838-F59796C58A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3.31</c:v>
                </c:pt>
                <c:pt idx="1">
                  <c:v>3.36</c:v>
                </c:pt>
                <c:pt idx="2">
                  <c:v>3.46</c:v>
                </c:pt>
                <c:pt idx="3">
                  <c:v>2.84</c:v>
                </c:pt>
                <c:pt idx="4">
                  <c:v>3.19</c:v>
                </c:pt>
              </c:numCache>
            </c:numRef>
          </c:val>
          <c:extLst>
            <c:ext xmlns:c16="http://schemas.microsoft.com/office/drawing/2014/chart" uri="{C3380CC4-5D6E-409C-BE32-E72D297353CC}">
              <c16:uniqueId val="{00000000-853E-4B30-B943-AEF4A844EF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2.52</c:v>
                </c:pt>
                <c:pt idx="1">
                  <c:v>2.5</c:v>
                </c:pt>
                <c:pt idx="2">
                  <c:v>2.12</c:v>
                </c:pt>
                <c:pt idx="3">
                  <c:v>1.89</c:v>
                </c:pt>
                <c:pt idx="4">
                  <c:v>1.77</c:v>
                </c:pt>
              </c:numCache>
            </c:numRef>
          </c:val>
          <c:extLst>
            <c:ext xmlns:c16="http://schemas.microsoft.com/office/drawing/2014/chart" uri="{C3380CC4-5D6E-409C-BE32-E72D297353CC}">
              <c16:uniqueId val="{00000001-853E-4B30-B943-AEF4A844EF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c:v>
                </c:pt>
                <c:pt idx="1">
                  <c:v>0.09</c:v>
                </c:pt>
                <c:pt idx="2">
                  <c:v>-0.22</c:v>
                </c:pt>
                <c:pt idx="3">
                  <c:v>-0.78</c:v>
                </c:pt>
                <c:pt idx="4">
                  <c:v>0.54</c:v>
                </c:pt>
              </c:numCache>
            </c:numRef>
          </c:val>
          <c:smooth val="0"/>
          <c:extLst>
            <c:ext xmlns:c16="http://schemas.microsoft.com/office/drawing/2014/chart" uri="{C3380CC4-5D6E-409C-BE32-E72D297353CC}">
              <c16:uniqueId val="{00000002-853E-4B30-B943-AEF4A844EF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0.23</c:v>
                </c:pt>
                <c:pt idx="2">
                  <c:v>#N/A</c:v>
                </c:pt>
                <c:pt idx="3">
                  <c:v>0.16</c:v>
                </c:pt>
                <c:pt idx="4">
                  <c:v>#N/A</c:v>
                </c:pt>
                <c:pt idx="5">
                  <c:v>0.23</c:v>
                </c:pt>
                <c:pt idx="6">
                  <c:v>#N/A</c:v>
                </c:pt>
                <c:pt idx="7">
                  <c:v>0.25</c:v>
                </c:pt>
                <c:pt idx="8">
                  <c:v>#N/A</c:v>
                </c:pt>
                <c:pt idx="9">
                  <c:v>0.19</c:v>
                </c:pt>
              </c:numCache>
            </c:numRef>
          </c:val>
          <c:extLst>
            <c:ext xmlns:c16="http://schemas.microsoft.com/office/drawing/2014/chart" uri="{C3380CC4-5D6E-409C-BE32-E72D297353CC}">
              <c16:uniqueId val="{00000000-0C95-477B-9A23-D2B34EF9D9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95-477B-9A23-D2B34EF9D94F}"/>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0.11</c:v>
                </c:pt>
                <c:pt idx="4">
                  <c:v>#N/A</c:v>
                </c:pt>
                <c:pt idx="5">
                  <c:v>0.11</c:v>
                </c:pt>
                <c:pt idx="6">
                  <c:v>#N/A</c:v>
                </c:pt>
                <c:pt idx="7">
                  <c:v>0.11</c:v>
                </c:pt>
                <c:pt idx="8">
                  <c:v>#N/A</c:v>
                </c:pt>
                <c:pt idx="9">
                  <c:v>0.13</c:v>
                </c:pt>
              </c:numCache>
            </c:numRef>
          </c:val>
          <c:extLst>
            <c:ext xmlns:c16="http://schemas.microsoft.com/office/drawing/2014/chart" uri="{C3380CC4-5D6E-409C-BE32-E72D297353CC}">
              <c16:uniqueId val="{00000002-0C95-477B-9A23-D2B34EF9D94F}"/>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0.15</c:v>
                </c:pt>
                <c:pt idx="4">
                  <c:v>#N/A</c:v>
                </c:pt>
                <c:pt idx="5">
                  <c:v>0.15</c:v>
                </c:pt>
                <c:pt idx="6">
                  <c:v>#N/A</c:v>
                </c:pt>
                <c:pt idx="7">
                  <c:v>0.16</c:v>
                </c:pt>
                <c:pt idx="8">
                  <c:v>#N/A</c:v>
                </c:pt>
                <c:pt idx="9">
                  <c:v>0.15</c:v>
                </c:pt>
              </c:numCache>
            </c:numRef>
          </c:val>
          <c:extLst>
            <c:ext xmlns:c16="http://schemas.microsoft.com/office/drawing/2014/chart" uri="{C3380CC4-5D6E-409C-BE32-E72D297353CC}">
              <c16:uniqueId val="{00000003-0C95-477B-9A23-D2B34EF9D94F}"/>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c:v>
                </c:pt>
                <c:pt idx="2">
                  <c:v>#N/A</c:v>
                </c:pt>
                <c:pt idx="3">
                  <c:v>0.65</c:v>
                </c:pt>
                <c:pt idx="4">
                  <c:v>#N/A</c:v>
                </c:pt>
                <c:pt idx="5">
                  <c:v>0.67</c:v>
                </c:pt>
                <c:pt idx="6">
                  <c:v>#N/A</c:v>
                </c:pt>
                <c:pt idx="7">
                  <c:v>0.43</c:v>
                </c:pt>
                <c:pt idx="8">
                  <c:v>#N/A</c:v>
                </c:pt>
                <c:pt idx="9">
                  <c:v>0.3</c:v>
                </c:pt>
              </c:numCache>
            </c:numRef>
          </c:val>
          <c:extLst>
            <c:ext xmlns:c16="http://schemas.microsoft.com/office/drawing/2014/chart" uri="{C3380CC4-5D6E-409C-BE32-E72D297353CC}">
              <c16:uniqueId val="{00000004-0C95-477B-9A23-D2B34EF9D94F}"/>
            </c:ext>
          </c:extLst>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1.26</c:v>
                </c:pt>
                <c:pt idx="1">
                  <c:v>#N/A</c:v>
                </c:pt>
                <c:pt idx="2">
                  <c:v>1.29</c:v>
                </c:pt>
                <c:pt idx="3">
                  <c:v>#N/A</c:v>
                </c:pt>
                <c:pt idx="4">
                  <c:v>0.43</c:v>
                </c:pt>
                <c:pt idx="5">
                  <c:v>#N/A</c:v>
                </c:pt>
                <c:pt idx="6">
                  <c:v>#N/A</c:v>
                </c:pt>
                <c:pt idx="7">
                  <c:v>0.2</c:v>
                </c:pt>
                <c:pt idx="8">
                  <c:v>#N/A</c:v>
                </c:pt>
                <c:pt idx="9">
                  <c:v>0.7</c:v>
                </c:pt>
              </c:numCache>
            </c:numRef>
          </c:val>
          <c:extLst>
            <c:ext xmlns:c16="http://schemas.microsoft.com/office/drawing/2014/chart" uri="{C3380CC4-5D6E-409C-BE32-E72D297353CC}">
              <c16:uniqueId val="{00000005-0C95-477B-9A23-D2B34EF9D94F}"/>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0.97</c:v>
                </c:pt>
                <c:pt idx="2">
                  <c:v>#N/A</c:v>
                </c:pt>
                <c:pt idx="3">
                  <c:v>2.0099999999999998</c:v>
                </c:pt>
                <c:pt idx="4">
                  <c:v>#N/A</c:v>
                </c:pt>
                <c:pt idx="5">
                  <c:v>2.4900000000000002</c:v>
                </c:pt>
                <c:pt idx="6">
                  <c:v>#N/A</c:v>
                </c:pt>
                <c:pt idx="7">
                  <c:v>3.52</c:v>
                </c:pt>
                <c:pt idx="8">
                  <c:v>#N/A</c:v>
                </c:pt>
                <c:pt idx="9">
                  <c:v>1.0900000000000001</c:v>
                </c:pt>
              </c:numCache>
            </c:numRef>
          </c:val>
          <c:extLst>
            <c:ext xmlns:c16="http://schemas.microsoft.com/office/drawing/2014/chart" uri="{C3380CC4-5D6E-409C-BE32-E72D297353CC}">
              <c16:uniqueId val="{00000006-0C95-477B-9A23-D2B34EF9D94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3.07</c:v>
                </c:pt>
                <c:pt idx="2">
                  <c:v>#N/A</c:v>
                </c:pt>
                <c:pt idx="3">
                  <c:v>3.12</c:v>
                </c:pt>
                <c:pt idx="4">
                  <c:v>#N/A</c:v>
                </c:pt>
                <c:pt idx="5">
                  <c:v>3.22</c:v>
                </c:pt>
                <c:pt idx="6">
                  <c:v>#N/A</c:v>
                </c:pt>
                <c:pt idx="7">
                  <c:v>2.6</c:v>
                </c:pt>
                <c:pt idx="8">
                  <c:v>#N/A</c:v>
                </c:pt>
                <c:pt idx="9">
                  <c:v>2.95</c:v>
                </c:pt>
              </c:numCache>
            </c:numRef>
          </c:val>
          <c:extLst>
            <c:ext xmlns:c16="http://schemas.microsoft.com/office/drawing/2014/chart" uri="{C3380CC4-5D6E-409C-BE32-E72D297353CC}">
              <c16:uniqueId val="{00000007-0C95-477B-9A23-D2B34EF9D94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5.34</c:v>
                </c:pt>
                <c:pt idx="2">
                  <c:v>#N/A</c:v>
                </c:pt>
                <c:pt idx="3">
                  <c:v>5.5</c:v>
                </c:pt>
                <c:pt idx="4">
                  <c:v>#N/A</c:v>
                </c:pt>
                <c:pt idx="5">
                  <c:v>5.91</c:v>
                </c:pt>
                <c:pt idx="6">
                  <c:v>#N/A</c:v>
                </c:pt>
                <c:pt idx="7">
                  <c:v>5.48</c:v>
                </c:pt>
                <c:pt idx="8">
                  <c:v>#N/A</c:v>
                </c:pt>
                <c:pt idx="9">
                  <c:v>4.0199999999999996</c:v>
                </c:pt>
              </c:numCache>
            </c:numRef>
          </c:val>
          <c:extLst>
            <c:ext xmlns:c16="http://schemas.microsoft.com/office/drawing/2014/chart" uri="{C3380CC4-5D6E-409C-BE32-E72D297353CC}">
              <c16:uniqueId val="{00000008-0C95-477B-9A23-D2B34EF9D9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6.56</c:v>
                </c:pt>
                <c:pt idx="2">
                  <c:v>#N/A</c:v>
                </c:pt>
                <c:pt idx="3">
                  <c:v>6.89</c:v>
                </c:pt>
                <c:pt idx="4">
                  <c:v>#N/A</c:v>
                </c:pt>
                <c:pt idx="5">
                  <c:v>7.54</c:v>
                </c:pt>
                <c:pt idx="6">
                  <c:v>#N/A</c:v>
                </c:pt>
                <c:pt idx="7">
                  <c:v>7.27</c:v>
                </c:pt>
                <c:pt idx="8">
                  <c:v>#N/A</c:v>
                </c:pt>
                <c:pt idx="9">
                  <c:v>7.4</c:v>
                </c:pt>
              </c:numCache>
            </c:numRef>
          </c:val>
          <c:extLst>
            <c:ext xmlns:c16="http://schemas.microsoft.com/office/drawing/2014/chart" uri="{C3380CC4-5D6E-409C-BE32-E72D297353CC}">
              <c16:uniqueId val="{00000009-0C95-477B-9A23-D2B34EF9D9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26294</c:v>
                </c:pt>
                <c:pt idx="5">
                  <c:v>27272</c:v>
                </c:pt>
                <c:pt idx="8">
                  <c:v>32428</c:v>
                </c:pt>
                <c:pt idx="11">
                  <c:v>26360</c:v>
                </c:pt>
                <c:pt idx="14">
                  <c:v>30763</c:v>
                </c:pt>
              </c:numCache>
            </c:numRef>
          </c:val>
          <c:extLst>
            <c:ext xmlns:c16="http://schemas.microsoft.com/office/drawing/2014/chart" uri="{C3380CC4-5D6E-409C-BE32-E72D297353CC}">
              <c16:uniqueId val="{00000000-2108-4981-A54B-7EC70CBE59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1-2108-4981-A54B-7EC70CBE59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221</c:v>
                </c:pt>
                <c:pt idx="3">
                  <c:v>193</c:v>
                </c:pt>
                <c:pt idx="6">
                  <c:v>104</c:v>
                </c:pt>
                <c:pt idx="9">
                  <c:v>194</c:v>
                </c:pt>
                <c:pt idx="12">
                  <c:v>229</c:v>
                </c:pt>
              </c:numCache>
            </c:numRef>
          </c:val>
          <c:extLst>
            <c:ext xmlns:c16="http://schemas.microsoft.com/office/drawing/2014/chart" uri="{C3380CC4-5D6E-409C-BE32-E72D297353CC}">
              <c16:uniqueId val="{00000002-2108-4981-A54B-7EC70CBE59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c:v>
                </c:pt>
                <c:pt idx="3">
                  <c:v>0</c:v>
                </c:pt>
                <c:pt idx="6">
                  <c:v>0</c:v>
                </c:pt>
                <c:pt idx="9">
                  <c:v>0</c:v>
                </c:pt>
                <c:pt idx="12">
                  <c:v>0</c:v>
                </c:pt>
              </c:numCache>
            </c:numRef>
          </c:val>
          <c:extLst>
            <c:ext xmlns:c16="http://schemas.microsoft.com/office/drawing/2014/chart" uri="{C3380CC4-5D6E-409C-BE32-E72D297353CC}">
              <c16:uniqueId val="{00000003-2108-4981-A54B-7EC70CBE59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6418</c:v>
                </c:pt>
                <c:pt idx="3">
                  <c:v>5383</c:v>
                </c:pt>
                <c:pt idx="6">
                  <c:v>4994</c:v>
                </c:pt>
                <c:pt idx="9">
                  <c:v>4903</c:v>
                </c:pt>
                <c:pt idx="12">
                  <c:v>4966</c:v>
                </c:pt>
              </c:numCache>
            </c:numRef>
          </c:val>
          <c:extLst>
            <c:ext xmlns:c16="http://schemas.microsoft.com/office/drawing/2014/chart" uri="{C3380CC4-5D6E-409C-BE32-E72D297353CC}">
              <c16:uniqueId val="{00000004-2108-4981-A54B-7EC70CBE59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1667</c:v>
                </c:pt>
                <c:pt idx="3">
                  <c:v>2000</c:v>
                </c:pt>
                <c:pt idx="6">
                  <c:v>2333</c:v>
                </c:pt>
                <c:pt idx="9">
                  <c:v>2667</c:v>
                </c:pt>
                <c:pt idx="12">
                  <c:v>3000</c:v>
                </c:pt>
              </c:numCache>
            </c:numRef>
          </c:val>
          <c:extLst>
            <c:ext xmlns:c16="http://schemas.microsoft.com/office/drawing/2014/chart" uri="{C3380CC4-5D6E-409C-BE32-E72D297353CC}">
              <c16:uniqueId val="{00000005-2108-4981-A54B-7EC70CBE59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08-4981-A54B-7EC70CBE59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30941</c:v>
                </c:pt>
                <c:pt idx="3">
                  <c:v>30780</c:v>
                </c:pt>
                <c:pt idx="6">
                  <c:v>35115</c:v>
                </c:pt>
                <c:pt idx="9">
                  <c:v>28559</c:v>
                </c:pt>
                <c:pt idx="12">
                  <c:v>31368</c:v>
                </c:pt>
              </c:numCache>
            </c:numRef>
          </c:val>
          <c:extLst>
            <c:ext xmlns:c16="http://schemas.microsoft.com/office/drawing/2014/chart" uri="{C3380CC4-5D6E-409C-BE32-E72D297353CC}">
              <c16:uniqueId val="{00000007-2108-4981-A54B-7EC70CBE59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13004</c:v>
                </c:pt>
                <c:pt idx="2">
                  <c:v>#N/A</c:v>
                </c:pt>
                <c:pt idx="3">
                  <c:v>#N/A</c:v>
                </c:pt>
                <c:pt idx="4">
                  <c:v>11084</c:v>
                </c:pt>
                <c:pt idx="5">
                  <c:v>#N/A</c:v>
                </c:pt>
                <c:pt idx="6">
                  <c:v>#N/A</c:v>
                </c:pt>
                <c:pt idx="7">
                  <c:v>10119</c:v>
                </c:pt>
                <c:pt idx="8">
                  <c:v>#N/A</c:v>
                </c:pt>
                <c:pt idx="9">
                  <c:v>#N/A</c:v>
                </c:pt>
                <c:pt idx="10">
                  <c:v>9963</c:v>
                </c:pt>
                <c:pt idx="11">
                  <c:v>#N/A</c:v>
                </c:pt>
                <c:pt idx="12">
                  <c:v>#N/A</c:v>
                </c:pt>
                <c:pt idx="13">
                  <c:v>8800</c:v>
                </c:pt>
                <c:pt idx="14">
                  <c:v>#N/A</c:v>
                </c:pt>
              </c:numCache>
            </c:numRef>
          </c:val>
          <c:smooth val="0"/>
          <c:extLst>
            <c:ext xmlns:c16="http://schemas.microsoft.com/office/drawing/2014/chart" uri="{C3380CC4-5D6E-409C-BE32-E72D297353CC}">
              <c16:uniqueId val="{00000008-2108-4981-A54B-7EC70CBE59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327057</c:v>
                </c:pt>
                <c:pt idx="5">
                  <c:v>347856</c:v>
                </c:pt>
                <c:pt idx="8">
                  <c:v>357674</c:v>
                </c:pt>
                <c:pt idx="11">
                  <c:v>366350</c:v>
                </c:pt>
                <c:pt idx="14">
                  <c:v>372310</c:v>
                </c:pt>
              </c:numCache>
            </c:numRef>
          </c:val>
          <c:extLst>
            <c:ext xmlns:c16="http://schemas.microsoft.com/office/drawing/2014/chart" uri="{C3380CC4-5D6E-409C-BE32-E72D297353CC}">
              <c16:uniqueId val="{00000000-2C30-4859-873F-26F88606F0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32191</c:v>
                </c:pt>
                <c:pt idx="5">
                  <c:v>31561</c:v>
                </c:pt>
                <c:pt idx="8">
                  <c:v>28793</c:v>
                </c:pt>
                <c:pt idx="11">
                  <c:v>29581</c:v>
                </c:pt>
                <c:pt idx="14">
                  <c:v>37212</c:v>
                </c:pt>
              </c:numCache>
            </c:numRef>
          </c:val>
          <c:extLst>
            <c:ext xmlns:c16="http://schemas.microsoft.com/office/drawing/2014/chart" uri="{C3380CC4-5D6E-409C-BE32-E72D297353CC}">
              <c16:uniqueId val="{00000001-2C30-4859-873F-26F88606F0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18732</c:v>
                </c:pt>
                <c:pt idx="5">
                  <c:v>22511</c:v>
                </c:pt>
                <c:pt idx="8">
                  <c:v>22532</c:v>
                </c:pt>
                <c:pt idx="11">
                  <c:v>28210</c:v>
                </c:pt>
                <c:pt idx="14">
                  <c:v>39349</c:v>
                </c:pt>
              </c:numCache>
            </c:numRef>
          </c:val>
          <c:extLst>
            <c:ext xmlns:c16="http://schemas.microsoft.com/office/drawing/2014/chart" uri="{C3380CC4-5D6E-409C-BE32-E72D297353CC}">
              <c16:uniqueId val="{00000002-2C30-4859-873F-26F88606F0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30-4859-873F-26F88606F0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30-4859-873F-26F88606F0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30-4859-873F-26F88606F0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75498</c:v>
                </c:pt>
                <c:pt idx="3">
                  <c:v>74247</c:v>
                </c:pt>
                <c:pt idx="6">
                  <c:v>72459</c:v>
                </c:pt>
                <c:pt idx="9">
                  <c:v>69225</c:v>
                </c:pt>
                <c:pt idx="12">
                  <c:v>66494</c:v>
                </c:pt>
              </c:numCache>
            </c:numRef>
          </c:val>
          <c:extLst>
            <c:ext xmlns:c16="http://schemas.microsoft.com/office/drawing/2014/chart" uri="{C3380CC4-5D6E-409C-BE32-E72D297353CC}">
              <c16:uniqueId val="{00000006-2C30-4859-873F-26F88606F0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c:v>
                </c:pt>
                <c:pt idx="3">
                  <c:v>2</c:v>
                </c:pt>
                <c:pt idx="6">
                  <c:v>1</c:v>
                </c:pt>
                <c:pt idx="9">
                  <c:v>19</c:v>
                </c:pt>
                <c:pt idx="12">
                  <c:v>35</c:v>
                </c:pt>
              </c:numCache>
            </c:numRef>
          </c:val>
          <c:extLst>
            <c:ext xmlns:c16="http://schemas.microsoft.com/office/drawing/2014/chart" uri="{C3380CC4-5D6E-409C-BE32-E72D297353CC}">
              <c16:uniqueId val="{00000007-2C30-4859-873F-26F88606F0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73298</c:v>
                </c:pt>
                <c:pt idx="3">
                  <c:v>70909</c:v>
                </c:pt>
                <c:pt idx="6">
                  <c:v>72308</c:v>
                </c:pt>
                <c:pt idx="9">
                  <c:v>70323</c:v>
                </c:pt>
                <c:pt idx="12">
                  <c:v>67653</c:v>
                </c:pt>
              </c:numCache>
            </c:numRef>
          </c:val>
          <c:extLst>
            <c:ext xmlns:c16="http://schemas.microsoft.com/office/drawing/2014/chart" uri="{C3380CC4-5D6E-409C-BE32-E72D297353CC}">
              <c16:uniqueId val="{00000008-2C30-4859-873F-26F88606F0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1902</c:v>
                </c:pt>
                <c:pt idx="3">
                  <c:v>1707</c:v>
                </c:pt>
                <c:pt idx="6">
                  <c:v>1538</c:v>
                </c:pt>
                <c:pt idx="9">
                  <c:v>1353</c:v>
                </c:pt>
                <c:pt idx="12">
                  <c:v>1184</c:v>
                </c:pt>
              </c:numCache>
            </c:numRef>
          </c:val>
          <c:extLst>
            <c:ext xmlns:c16="http://schemas.microsoft.com/office/drawing/2014/chart" uri="{C3380CC4-5D6E-409C-BE32-E72D297353CC}">
              <c16:uniqueId val="{00000009-2C30-4859-873F-26F88606F0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443111</c:v>
                </c:pt>
                <c:pt idx="3">
                  <c:v>454325</c:v>
                </c:pt>
                <c:pt idx="6">
                  <c:v>481313</c:v>
                </c:pt>
                <c:pt idx="9">
                  <c:v>496551</c:v>
                </c:pt>
                <c:pt idx="12">
                  <c:v>508448</c:v>
                </c:pt>
              </c:numCache>
            </c:numRef>
          </c:val>
          <c:extLst>
            <c:ext xmlns:c16="http://schemas.microsoft.com/office/drawing/2014/chart" uri="{C3380CC4-5D6E-409C-BE32-E72D297353CC}">
              <c16:uniqueId val="{0000000A-2C30-4859-873F-26F88606F0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215831</c:v>
                </c:pt>
                <c:pt idx="2">
                  <c:v>#N/A</c:v>
                </c:pt>
                <c:pt idx="3">
                  <c:v>#N/A</c:v>
                </c:pt>
                <c:pt idx="4">
                  <c:v>199261</c:v>
                </c:pt>
                <c:pt idx="5">
                  <c:v>#N/A</c:v>
                </c:pt>
                <c:pt idx="6">
                  <c:v>#N/A</c:v>
                </c:pt>
                <c:pt idx="7">
                  <c:v>218620</c:v>
                </c:pt>
                <c:pt idx="8">
                  <c:v>#N/A</c:v>
                </c:pt>
                <c:pt idx="9">
                  <c:v>#N/A</c:v>
                </c:pt>
                <c:pt idx="10">
                  <c:v>213330</c:v>
                </c:pt>
                <c:pt idx="11">
                  <c:v>#N/A</c:v>
                </c:pt>
                <c:pt idx="12">
                  <c:v>#N/A</c:v>
                </c:pt>
                <c:pt idx="13">
                  <c:v>194944</c:v>
                </c:pt>
                <c:pt idx="14">
                  <c:v>#N/A</c:v>
                </c:pt>
              </c:numCache>
            </c:numRef>
          </c:val>
          <c:smooth val="0"/>
          <c:extLst>
            <c:ext xmlns:c16="http://schemas.microsoft.com/office/drawing/2014/chart" uri="{C3380CC4-5D6E-409C-BE32-E72D297353CC}">
              <c16:uniqueId val="{0000000B-2C30-4859-873F-26F88606F0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4096</c:v>
                </c:pt>
                <c:pt idx="1">
                  <c:v>3699</c:v>
                </c:pt>
                <c:pt idx="2">
                  <c:v>3703</c:v>
                </c:pt>
              </c:numCache>
            </c:numRef>
          </c:val>
          <c:extLst>
            <c:ext xmlns:c16="http://schemas.microsoft.com/office/drawing/2014/chart" uri="{C3380CC4-5D6E-409C-BE32-E72D297353CC}">
              <c16:uniqueId val="{00000000-99B0-468C-995E-98C15DC220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6306</c:v>
                </c:pt>
                <c:pt idx="1">
                  <c:v>6309</c:v>
                </c:pt>
                <c:pt idx="2">
                  <c:v>6240</c:v>
                </c:pt>
              </c:numCache>
            </c:numRef>
          </c:val>
          <c:extLst>
            <c:ext xmlns:c16="http://schemas.microsoft.com/office/drawing/2014/chart" uri="{C3380CC4-5D6E-409C-BE32-E72D297353CC}">
              <c16:uniqueId val="{00000001-99B0-468C-995E-98C15DC220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12490</c:v>
                </c:pt>
                <c:pt idx="1">
                  <c:v>15126</c:v>
                </c:pt>
                <c:pt idx="2">
                  <c:v>16368</c:v>
                </c:pt>
              </c:numCache>
            </c:numRef>
          </c:val>
          <c:extLst>
            <c:ext xmlns:c16="http://schemas.microsoft.com/office/drawing/2014/chart" uri="{C3380CC4-5D6E-409C-BE32-E72D297353CC}">
              <c16:uniqueId val="{00000002-99B0-468C-995E-98C15DC220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{E523B764-F665-4EA6-B130-EE986C4B6DAA}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F81-4A4F-B5B8-45639EB828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{9F086099-FBEF-418D-8120-17BB938A11CA}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81-4A4F-B5B8-45639EB828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{A5524E1C-5ACC-44B5-BA0B-34D95CCF91C1}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81-4A4F-B5B8-45639EB828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{7DC048D8-C277-4FFD-9B99-3239A1FAD76C}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81-4A4F-B5B8-45639EB828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{9E8FEBA3-126D-40A4-ACD2-7A50C77C2162}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81-4A4F-B5B8-45639EB8285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{1C103ECB-6F9E-4DE8-BB87-1A479DE4A9CC}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F81-4A4F-B5B8-45639EB8285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{DAE8C2FC-A728-4A9F-83B6-A2ED1621E61E}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F81-4A4F-B5B8-45639EB8285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{038BC99C-CF2E-4DC0-9BA8-E813EEED1DB8}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F81-4A4F-B5B8-45639EB8285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{DD81DA94-FAF1-4332-8F08-BC15C1073DEF}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F81-4A4F-B5B8-45639EB828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59.2</c:v>
                </c:pt>
                <c:pt idx="16">
                  <c:v>58.3</c:v>
                </c:pt>
                <c:pt idx="24">
                  <c:v>59.8</c:v>
                </c:pt>
                <c:pt idx="32">
                  <c:v>60.8</c:v>
                </c:pt>
              </c:numCache>
            </c:numRef>
          </c:xVal>
          <c:yVal>
            <c:numRef>
              <c:f>公会計指標分析・財政指標組合せ分析表!$BP$51:$DC$51</c:f>
              <c:numCache>
                <c:formatCode>#,##0.0;"▲ "#,##0.0</c:formatCode>
                <c:ptCount val="40"/>
                <c:pt idx="0">
                  <c:v>127.8</c:v>
                </c:pt>
                <c:pt idx="8">
                  <c:v>116.6</c:v>
                </c:pt>
                <c:pt idx="16">
                  <c:v>126.7</c:v>
                </c:pt>
                <c:pt idx="24">
                  <c:v>121.9</c:v>
                </c:pt>
                <c:pt idx="32">
                  <c:v>104.6</c:v>
                </c:pt>
              </c:numCache>
            </c:numRef>
          </c:yVal>
          <c:smooth val="0"/>
          <c:extLst>
            <c:ext xmlns:c16="http://schemas.microsoft.com/office/drawing/2014/chart" uri="{C3380CC4-5D6E-409C-BE32-E72D297353CC}">
              <c16:uniqueId val="{00000009-AF81-4A4F-B5B8-45639EB828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{35947388-0BE3-438E-BD0A-A4C6FC47FED6}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F81-4A4F-B5B8-45639EB828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{37F1B3DA-B3F9-47E9-9747-62AB3EEA0EB6}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81-4A4F-B5B8-45639EB828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{DA845EE9-8740-4AB8-A081-B52E2C9B63BC}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81-4A4F-B5B8-45639EB828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{FAD600FC-F7DB-481E-96BD-39E11B0CBB8A}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81-4A4F-B5B8-45639EB828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{871DBC69-6403-44C9-B4AD-B3DB2FC89DC6}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81-4A4F-B5B8-45639EB8285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{0084D983-E0BE-4549-99A8-4C1D51D17CA6}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F81-4A4F-B5B8-45639EB8285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{D371CB28-66E7-48A2-B922-AE080C8EA614}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F81-4A4F-B5B8-45639EB8285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{EFC52DA4-636C-4CDF-9057-40A68B58A45C}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F81-4A4F-B5B8-45639EB8285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{0144CD1A-9050-4CC0-9527-2A50F8BFA10F}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F81-4A4F-B5B8-45639EB828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AF81-4A4F-B5B8-45639EB8285B}"/>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{D7C86CE7-ABBD-42D2-8990-FF62A6C45629}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125-4F3C-8AB4-3C2C08D898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{554421F8-415F-4415-960A-73CB293798EB}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25-4F3C-8AB4-3C2C08D898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{C0EC9324-D445-4313-B151-338079DB69F0}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25-4F3C-8AB4-3C2C08D898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{B6AE6D39-29F3-425E-8B1D-855848AB36B0}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25-4F3C-8AB4-3C2C08D898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{73598B23-26ED-48B3-BB49-207702A5F79C}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25-4F3C-8AB4-3C2C08D8989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{A908F441-0163-4282-9A01-D7BDD50C0E4C}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125-4F3C-8AB4-3C2C08D8989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{A3C4573F-DEDF-4F5A-AC1F-947F8C31094E}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125-4F3C-8AB4-3C2C08D8989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{CE12BFDF-7F2D-4D4E-9A6A-6ECDBFE5A554}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125-4F3C-8AB4-3C2C08D8989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{5AD2B673-6050-4188-873F-65130BC2B4DE}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125-4F3C-8AB4-3C2C08D898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7.7</c:v>
                </c:pt>
                <c:pt idx="16">
                  <c:v>6.6</c:v>
                </c:pt>
                <c:pt idx="24">
                  <c:v>6</c:v>
                </c:pt>
                <c:pt idx="32">
                  <c:v>5.4</c:v>
                </c:pt>
              </c:numCache>
            </c:numRef>
          </c:xVal>
          <c:yVal>
            <c:numRef>
              <c:f>公会計指標分析・財政指標組合せ分析表!$BP$73:$DC$73</c:f>
              <c:numCache>
                <c:formatCode>#,##0.0;"▲ "#,##0.0</c:formatCode>
                <c:ptCount val="40"/>
                <c:pt idx="0">
                  <c:v>127.8</c:v>
                </c:pt>
                <c:pt idx="8">
                  <c:v>116.6</c:v>
                </c:pt>
                <c:pt idx="16">
                  <c:v>126.7</c:v>
                </c:pt>
                <c:pt idx="24">
                  <c:v>121.9</c:v>
                </c:pt>
                <c:pt idx="32">
                  <c:v>104.6</c:v>
                </c:pt>
              </c:numCache>
            </c:numRef>
          </c:yVal>
          <c:smooth val="0"/>
          <c:extLst>
            <c:ext xmlns:c16="http://schemas.microsoft.com/office/drawing/2014/chart" uri="{C3380CC4-5D6E-409C-BE32-E72D297353CC}">
              <c16:uniqueId val="{00000009-2125-4F3C-8AB4-3C2C08D898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{1738D81B-45D9-4BB3-AFD5-E87D864C7E59}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125-4F3C-8AB4-3C2C08D898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{FF77C672-F0F1-4891-A2DA-1816F5CE234F}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25-4F3C-8AB4-3C2C08D898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{4BE0E62A-65FF-4DB3-AC82-9467D1D6AF47}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25-4F3C-8AB4-3C2C08D898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{E03B170A-75FB-455F-B609-24049935F561}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25-4F3C-8AB4-3C2C08D898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{6D23666E-3196-4D31-B91B-155072972DF9}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25-4F3C-8AB4-3C2C08D8989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{05C970B3-B44C-4C38-8296-585FF075C5F1}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125-4F3C-8AB4-3C2C08D8989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{6D616D78-8DE5-470E-B958-3135D3571077}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125-4F3C-8AB4-3C2C08D8989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{F1FF3B6B-924A-4D23-B491-CDF2EDD88997}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125-4F3C-8AB4-3C2C08D8989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{CE7BABAE-21A5-4035-9F00-1FA6ED8F7AC2}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125-4F3C-8AB4-3C2C08D898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2125-4F3C-8AB4-3C2C08D8989B}"/>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熊本地震関連の償還に関して、据置期間終了による元金償還の本格化等により、令和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年度の元利償還金は増加に転じた。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一方で、算入公債費等として控除する都市計画税が、税率改定により増加したこと等により、実質公債費比率の分子は全体として減少した。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減債基金積立額の統一ルールでは</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年償還で設定されているものの、本市では</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年償還（</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年据置）で毎年度の発行額の積立額を設定しており、減債基金残高と減債基金積立相当額に乖離が生じる。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年熊本地震に関連する事業の市債発行に加え、公共施設等の長寿命化に関連する事業の市債発行の増等により、地方債の現在高が年々増加傾向にある。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こうした中、これまでは充当可能財源等（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である基準財政需要額算入見込額の増等により分子は</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億円前後で推移してきた。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令和３年度は、充当可能基金が介護給付費準備基金の新規設置等により増加したことや、充当可能特定歳入が都市計画税の税率改定により増加したこと等により、分子が前年度比で</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ポイント減少し、過去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年間で最少となった。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将来の公共施設の更新に備えるため「熊本市公共施設長寿命化等基金」へ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億円を積み立てたこと、熊本城の復元整備等に備えるため「熊本城復元整備基金」へ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億円を積み立てたこと、事業者に対する利子補給事業に活用するため令和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年度に積み立てた「熊本市新型コロナウイルス感染症金融対策基金」を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億円取り崩したこと、熊本地震関連事業に活用するため平成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億円取り崩したこと等により、基金全体の残高は前年度比で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の基金との性格を有しており、現時点においては、少なくとも現在の水準を維持する見通しであるが、今後も収支の状況を見極めながら、財政調整基金への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減債基金及びその他特定目的基金については、事業への活用により減少傾向で見込んでおり、基金全体としては、今後減少していく見込みである。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・熊本市公共施設長寿命化等基金：本市の公共施設の計画的な長寿命化及び更新を推進すること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・熊本城復元整備基金：本市の貴重な歴史的文化遺産である熊本城の復元整備及び災害復旧並びにその過程の公開その他これらに関連する事業を実施すること（文化振興、災害対応）</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・熊本市新型コロナウイルス感染症金融対策基金：熊本県制度融資「金融円滑化特別資金」を利用した事業者に対する利子補給事業を実施すること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年熊本地震による災害からの早期の復興を図ること（被災者への直接的な支援や防災対策等）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・熊本市公共施設長寿命化等基金：公共施設の更新に備えるための積立てによる増加（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・熊本城復元整備基金：寄附金等の積立てによる増加（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億円）、熊本城の復元事業に充てるための取崩し（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・熊本市新型コロナウイルス感染症金融対策基金：利子補給事業充当のための取崩し（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年熊本地震に関連する事業に充てるための取崩し（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・熊本市公共施設長寿命化等基金：今後の公共施設の整備を計画的に進めるため、今後、計画的に取崩しを行う予定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・熊本城復元整備基金：平成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年熊本地震により被災した熊本城の早期復旧及び復元を図るため、今後も計画的に取崩しを行う予定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・熊本市新型コロナウイルス感染症金融対策基金：新型コロナウイルス感染症の影響を受けて、売上高が減少した事業者の資金繰りの円滑化のため、今後、計画的に取崩しを行う予定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年熊本地震による災害からの早期の復興を図るため、今後も計画的に取崩しを行う予定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年度に新型コロナウイルス感染症対策関連の取り崩しにより、若干減少しているが、令和３年度については、利子のみの積立てとなり前年度から横ばいで推移。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年度間の財源の不均衡を調整するための基金との性格を有しており、現時点においては、少なくとも現在の水準を維持する見通しであるが、今後も収支の状況を見極めながら、財政調整基金への積立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年熊本地震により起債した災害復旧事業債等の償還開始のため、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年熊本地震により起債した災害復旧事業債等の償還のために積み立てたものであり、今後、償還期の到来に合わせて随時取り崩していく。その他、財政状況に応じた積立て及び取崩しを実施予定。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C7D6117-C2CC-43F1-B937-C31FB33F2D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D7DD045-3017-45DF-B4E4-F904789C99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204557C-AB6F-4A67-A886-1FE1328652C8}"/>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4E00B2C-494B-4F77-9220-D2FD1D358DB6}"/>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D766CE4-FDAD-41D1-8734-2C066823C2E4}"/>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F19DCEB-2389-476C-A284-E4DFF0D50437}"/>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CBB83AA-470A-4208-8243-CC4458C3C39E}"/>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A93A3F9-D03F-427A-9DAB-B356105653E9}"/>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A444C8D-8A4F-41F8-9742-55C6D57C6041}"/>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F65A70D-8BB6-4997-96C1-73E0294C468A}"/>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94FDCE8-7F41-4F98-B64E-C9A04A360CAE}"/>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4DA7624-C057-4AC9-AE54-67185A6ABE8B}"/>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CF8DE9C-F5E5-4A27-BDB2-30855C9AD2A8}"/>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E013E75-17FD-46AC-9D94-22D75872F591}"/>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53D82D9-BC23-438C-8E9E-0FDBC57D90FF}"/>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D508128-DF00-4A12-ACF3-698CA1108A7B}"/>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476A7B4-E9E9-4FC0-A6AD-E15E8C923CE3}"/>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F59080B-154E-4CF9-A6CB-65B9CB7C1DD2}"/>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3563B80-2DC1-4D5B-842D-F7A3A7A1EFA3}"/>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A3E0E1C-20AF-4FCD-9B17-06FE80D980BB}"/>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DC65618-9C30-475F-AE88-3ADAFA7C641B}"/>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BE3F2B5-2C5C-4DB5-B08D-11D052E59745}"/>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8550EB2-C11B-4B7F-AEFA-40D95BE9A032}"/>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86949FB-3A03-4564-A2AB-32C9239AC8AA}"/>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70843DD-0252-4768-A25C-45D0B7876BB5}"/>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9F8DD4C-1792-4F0A-89AB-96009BAF5E08}"/>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F5B5302-84AC-409C-BA03-C9C051688610}"/>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B08B4B8-23C9-421E-A2DD-F43D25A34DF2}"/>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1908B65-2CB5-430E-A5F9-2F99DF050BBC}"/>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B7DE370-AAB7-4707-931A-3DC426CD2F8A}"/>
            </a:ext>
          </a:extLst>
        </xdr:cNvPr>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C39F8C4-FD5B-4A98-8C33-B9DF059C60EB}"/>
            </a:ext>
          </a:extLst>
        </xdr:cNvPr>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7881FDB-6E29-4E31-AC9D-B48000817ED5}"/>
            </a:ext>
          </a:extLst>
        </xdr:cNvPr>
        <xdr:cNvSpPr txBox="1"/>
      </xdr:nvSpPr>
      <xdr:spPr>
        <a:xfrm>
          <a:off x="419100" y="24796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134BC45-48FB-4E58-8EE0-6C6B8F1C1618}"/>
            </a:ext>
          </a:extLst>
        </xdr:cNvPr>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C5A2171-EEE5-477E-9D27-DCAE7FE42459}"/>
            </a:ext>
          </a:extLst>
        </xdr:cNvPr>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E6893E7-FF08-4FBF-8F8A-64485C550EE5}"/>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CD48D84-8858-4FDD-A005-909BDACAA11D}"/>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BBFDCAE-9CAC-40F7-A71E-D01F4B81E5CE}"/>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B9D48E9-52BB-49C0-A099-12733DE8A992}"/>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853D7AD-13D0-406C-8EBB-7352F77C5F06}"/>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9447D80-EF09-4874-B1FF-D9B123A2500D}"/>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9574F00-373A-44ED-8D25-410664D791F0}"/>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3C83D9A-65B7-4E62-81CD-AF5770D2D786}"/>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9B734D3-FA7F-4906-82D1-AE2E07B854C5}"/>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A915FA2-2D15-4CC4-A10F-00810BCBE9DA}"/>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C9C4838-2244-44DC-908C-1C6C07EA22A7}"/>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282ECD2-7D47-461A-A4AD-B6AF14761BDE}"/>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0B22D48-C932-42C8-AE52-E88B885789EE}"/>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本市の有形固定資産減価償却率は、熊本地震により被災した施設の除却や、災害公営住宅、熊本城ホール等の供用開始により一時的に減少しているが、庁舎、学校、市営住宅等、建築から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年以上経過した建物が多く、公共施設の老朽化が進んでいる。</a:t>
          </a:r>
        </a:p>
        <a:p>
          <a:r>
            <a:rPr kumimoji="1" lang="ja-JP" altLang="en-US" sz="1100">
              <a:latin typeface="ＭＳ Ｐゴシック" panose="020B0600070205080204" pitchFamily="50" charset="-128"/>
              <a:ea typeface="ＭＳ Ｐゴシック" panose="020B0600070205080204" pitchFamily="50" charset="-128"/>
            </a:rPr>
            <a:t>　今後も、「熊本市公共施設総合管理計画」に定めた資産総量の適正化などの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つの基本方針に基づき、公共施設マネジメントの推進に取り組んでいく。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9CDA896-14D2-4958-9B64-511C027EFEFB}"/>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DC98D57-E6CB-49FE-9B8E-21E9E5901582}"/>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DC69253-EA4C-4E71-A4D1-88699B325686}"/>
            </a:ext>
          </a:extLst>
        </xdr:cNvPr>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4D291AA-1EE9-4DA6-8597-7AF283441E0D}"/>
            </a:ext>
          </a:extLst>
        </xdr:cNvPr>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4ED791B2-F4A4-4B65-B221-82BCFFA4F107}"/>
            </a:ext>
          </a:extLst>
        </xdr:cNvPr>
        <xdr:cNvSpPr txBox="1"/>
      </xdr:nvSpPr>
      <xdr:spPr>
        <a:xfrm>
          <a:off x="786781" y="56709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7776A84-5FD3-4AC5-A42B-49E0B30A8570}"/>
            </a:ext>
          </a:extLst>
        </xdr:cNvPr>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6D1FDAC-8C90-4C38-870A-4AFAC4F3A839}"/>
            </a:ext>
          </a:extLst>
        </xdr:cNvPr>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3F18CC4-A3B5-47D3-B057-1C73D4D9A7ED}"/>
            </a:ext>
          </a:extLst>
        </xdr:cNvPr>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B390DE6A-6770-46C8-99CB-8F2F8094A3F7}"/>
            </a:ext>
          </a:extLst>
        </xdr:cNvPr>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4EAF512-9729-4DDB-86A7-CC418E3ADCE9}"/>
            </a:ext>
          </a:extLst>
        </xdr:cNvPr>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CFDD148-855B-48AC-AE79-41902D7EF9E4}"/>
            </a:ext>
          </a:extLst>
        </xdr:cNvPr>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90E49EE-D304-4364-882A-F1B1D526E368}"/>
            </a:ext>
          </a:extLst>
        </xdr:cNvPr>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8A9FE5C-A1DB-471B-937D-D347E1DA29A0}"/>
            </a:ext>
          </a:extLst>
        </xdr:cNvPr>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7F53775-D21B-4C24-AD3B-E23BEFF0BEE3}"/>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26AE5DA-FAF5-4291-8826-76DC1BA0229D}"/>
            </a:ext>
          </a:extLst>
        </xdr:cNvPr>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1D3C5C3-9C69-4930-B0E9-B01860DC92EB}"/>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930C8259-0388-4268-B151-A46493FA26A1}"/>
            </a:ext>
          </a:extLst>
        </xdr:cNvPr>
        <xdr:cNvCxnSpPr/>
      </xdr:nvCxnSpPr>
      <xdr:spPr>
        <a:xfrm flipV="1">
          <a:off x="4300220" y="4520988"/>
          <a:ext cx="1270" cy="1107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DD69A252-864E-4F5A-B9ED-B5168E6BDA3D}"/>
            </a:ext>
          </a:extLst>
        </xdr:cNvPr>
        <xdr:cNvSpPr txBox="1"/>
      </xdr:nvSpPr>
      <xdr:spPr>
        <a:xfrm>
          <a:off x="4352925"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BD44C7CA-D473-4F28-B228-AE9D76D21550}"/>
            </a:ext>
          </a:extLst>
        </xdr:cNvPr>
        <xdr:cNvCxnSpPr/>
      </xdr:nvCxnSpPr>
      <xdr:spPr>
        <a:xfrm>
          <a:off x="4213225" y="562800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FA52165B-C2B5-4800-B21F-0AEE194DFDB5}"/>
            </a:ext>
          </a:extLst>
        </xdr:cNvPr>
        <xdr:cNvSpPr txBox="1"/>
      </xdr:nvSpPr>
      <xdr:spPr>
        <a:xfrm>
          <a:off x="4352925" y="430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EBE72A77-9ACF-4F5C-8D9A-123F51AB2DF2}"/>
            </a:ext>
          </a:extLst>
        </xdr:cNvPr>
        <xdr:cNvCxnSpPr/>
      </xdr:nvCxnSpPr>
      <xdr:spPr>
        <a:xfrm>
          <a:off x="4213225" y="452098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59495</xdr:rowOff>
    </xdr:from>
    <xdr:ext cx="405111" cy="259045"/>
    <xdr:sp macro="" textlink="">
      <xdr:nvSpPr>
        <xdr:cNvPr id="70" name="有形固定資産減価償却率平均値テキスト">
          <a:extLst>
            <a:ext uri="{FF2B5EF4-FFF2-40B4-BE49-F238E27FC236}">
              <a16:creationId xmlns:a16="http://schemas.microsoft.com/office/drawing/2014/main" id="{1C1952E3-9C94-46D2-8088-3977087E243B}"/>
            </a:ext>
          </a:extLst>
        </xdr:cNvPr>
        <xdr:cNvSpPr txBox="1"/>
      </xdr:nvSpPr>
      <xdr:spPr>
        <a:xfrm>
          <a:off x="4352925" y="5012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9AAA947C-6427-4947-89CE-F85758ACEE36}"/>
            </a:ext>
          </a:extLst>
        </xdr:cNvPr>
        <xdr:cNvSpPr/>
      </xdr:nvSpPr>
      <xdr:spPr>
        <a:xfrm>
          <a:off x="4251325" y="50340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9EE3D9E2-7B33-40AF-9066-0069D8D2FE7F}"/>
            </a:ext>
          </a:extLst>
        </xdr:cNvPr>
        <xdr:cNvSpPr/>
      </xdr:nvSpPr>
      <xdr:spPr>
        <a:xfrm>
          <a:off x="3616325" y="49692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4E4EB8DD-FDC0-48F3-BEC4-D914B2AF45A2}"/>
            </a:ext>
          </a:extLst>
        </xdr:cNvPr>
        <xdr:cNvSpPr/>
      </xdr:nvSpPr>
      <xdr:spPr>
        <a:xfrm>
          <a:off x="2930525" y="49108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F79217E4-AD05-4245-B2F9-7CC459F20670}"/>
            </a:ext>
          </a:extLst>
        </xdr:cNvPr>
        <xdr:cNvSpPr/>
      </xdr:nvSpPr>
      <xdr:spPr>
        <a:xfrm>
          <a:off x="2244725" y="48748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1EDCC428-AAAD-4337-9466-AC6079BE6FC2}"/>
            </a:ext>
          </a:extLst>
        </xdr:cNvPr>
        <xdr:cNvSpPr/>
      </xdr:nvSpPr>
      <xdr:spPr>
        <a:xfrm>
          <a:off x="1558925" y="48101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16A1438-F9B6-416C-A058-398023A568F0}"/>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A1357C6-4F10-48F9-92D2-2D8A67690C81}"/>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5159151-67AC-4395-AD47-F8B79F382BD8}"/>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F90F2B2-3337-43A9-86DB-BD9657C02DAD}"/>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4D9E479-DF4E-4B60-8538-2E28E3D913ED}"/>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81" name="楕円 80">
          <a:extLst>
            <a:ext uri="{FF2B5EF4-FFF2-40B4-BE49-F238E27FC236}">
              <a16:creationId xmlns:a16="http://schemas.microsoft.com/office/drawing/2014/main" id="{373D340A-573F-4CA4-8600-8DC319FCDC32}"/>
            </a:ext>
          </a:extLst>
        </xdr:cNvPr>
        <xdr:cNvSpPr/>
      </xdr:nvSpPr>
      <xdr:spPr>
        <a:xfrm>
          <a:off x="4251325" y="4730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82" name="有形固定資産減価償却率該当値テキスト">
          <a:extLst>
            <a:ext uri="{FF2B5EF4-FFF2-40B4-BE49-F238E27FC236}">
              <a16:creationId xmlns:a16="http://schemas.microsoft.com/office/drawing/2014/main" id="{5C14D472-861C-4929-8FE8-A0E95229D2E0}"/>
            </a:ext>
          </a:extLst>
        </xdr:cNvPr>
        <xdr:cNvSpPr txBox="1"/>
      </xdr:nvSpPr>
      <xdr:spPr>
        <a:xfrm>
          <a:off x="4352925" y="458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35348</xdr:rowOff>
    </xdr:from>
    <xdr:to>
      <xdr:col>19</xdr:col>
      <xdr:colOff>187325</xdr:colOff>
      <xdr:row>28</xdr:row>
      <xdr:rowOff>136948</xdr:rowOff>
    </xdr:to>
    <xdr:sp macro="" textlink="">
      <xdr:nvSpPr>
        <xdr:cNvPr id="83" name="楕円 82">
          <a:extLst>
            <a:ext uri="{FF2B5EF4-FFF2-40B4-BE49-F238E27FC236}">
              <a16:creationId xmlns:a16="http://schemas.microsoft.com/office/drawing/2014/main" id="{ABDB1EFD-85E0-4BCE-B8F7-723B1BE26D75}"/>
            </a:ext>
          </a:extLst>
        </xdr:cNvPr>
        <xdr:cNvSpPr/>
      </xdr:nvSpPr>
      <xdr:spPr>
        <a:xfrm>
          <a:off x="3616325" y="4658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86148</xdr:rowOff>
    </xdr:from>
    <xdr:to>
      <xdr:col>23</xdr:col>
      <xdr:colOff>85725</xdr:colOff>
      <xdr:row>28</xdr:row>
      <xdr:rowOff>158115</xdr:rowOff>
    </xdr:to>
    <xdr:cxnSp macro="">
      <xdr:nvCxnSpPr>
        <xdr:cNvPr id="84" name="直線コネクタ 83">
          <a:extLst>
            <a:ext uri="{FF2B5EF4-FFF2-40B4-BE49-F238E27FC236}">
              <a16:creationId xmlns:a16="http://schemas.microsoft.com/office/drawing/2014/main" id="{6D231B21-756F-40CF-9990-F8F58740C922}"/>
            </a:ext>
          </a:extLst>
        </xdr:cNvPr>
        <xdr:cNvCxnSpPr/>
      </xdr:nvCxnSpPr>
      <xdr:spPr>
        <a:xfrm>
          <a:off x="3667125" y="4708948"/>
          <a:ext cx="635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98848</xdr:rowOff>
    </xdr:from>
    <xdr:to>
      <xdr:col>15</xdr:col>
      <xdr:colOff>187325</xdr:colOff>
      <xdr:row>28</xdr:row>
      <xdr:rowOff>28998</xdr:rowOff>
    </xdr:to>
    <xdr:sp macro="" textlink="">
      <xdr:nvSpPr>
        <xdr:cNvPr id="85" name="楕円 84">
          <a:extLst>
            <a:ext uri="{FF2B5EF4-FFF2-40B4-BE49-F238E27FC236}">
              <a16:creationId xmlns:a16="http://schemas.microsoft.com/office/drawing/2014/main" id="{425621E4-AAA2-4475-B3AC-43982DE408F2}"/>
            </a:ext>
          </a:extLst>
        </xdr:cNvPr>
        <xdr:cNvSpPr/>
      </xdr:nvSpPr>
      <xdr:spPr>
        <a:xfrm>
          <a:off x="2930525" y="45565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149648</xdr:rowOff>
    </xdr:from>
    <xdr:to>
      <xdr:col>19</xdr:col>
      <xdr:colOff>136525</xdr:colOff>
      <xdr:row>28</xdr:row>
      <xdr:rowOff>86148</xdr:rowOff>
    </xdr:to>
    <xdr:cxnSp macro="">
      <xdr:nvCxnSpPr>
        <xdr:cNvPr id="86" name="直線コネクタ 85">
          <a:extLst>
            <a:ext uri="{FF2B5EF4-FFF2-40B4-BE49-F238E27FC236}">
              <a16:creationId xmlns:a16="http://schemas.microsoft.com/office/drawing/2014/main" id="{EB506E52-AD88-4EF1-8510-1E8B00E35FC6}"/>
            </a:ext>
          </a:extLst>
        </xdr:cNvPr>
        <xdr:cNvCxnSpPr/>
      </xdr:nvCxnSpPr>
      <xdr:spPr>
        <a:xfrm>
          <a:off x="2981325" y="4607348"/>
          <a:ext cx="6858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163618</xdr:rowOff>
    </xdr:from>
    <xdr:to>
      <xdr:col>11</xdr:col>
      <xdr:colOff>187325</xdr:colOff>
      <xdr:row>28</xdr:row>
      <xdr:rowOff>93768</xdr:rowOff>
    </xdr:to>
    <xdr:sp macro="" textlink="">
      <xdr:nvSpPr>
        <xdr:cNvPr id="87" name="楕円 86">
          <a:extLst>
            <a:ext uri="{FF2B5EF4-FFF2-40B4-BE49-F238E27FC236}">
              <a16:creationId xmlns:a16="http://schemas.microsoft.com/office/drawing/2014/main" id="{BC0F1652-0B54-4C4E-BA17-1D7AE7C42EF2}"/>
            </a:ext>
          </a:extLst>
        </xdr:cNvPr>
        <xdr:cNvSpPr/>
      </xdr:nvSpPr>
      <xdr:spPr>
        <a:xfrm>
          <a:off x="2244725" y="46213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149648</xdr:rowOff>
    </xdr:from>
    <xdr:to>
      <xdr:col>15</xdr:col>
      <xdr:colOff>136525</xdr:colOff>
      <xdr:row>28</xdr:row>
      <xdr:rowOff>42968</xdr:rowOff>
    </xdr:to>
    <xdr:cxnSp macro="">
      <xdr:nvCxnSpPr>
        <xdr:cNvPr id="88" name="直線コネクタ 87">
          <a:extLst>
            <a:ext uri="{FF2B5EF4-FFF2-40B4-BE49-F238E27FC236}">
              <a16:creationId xmlns:a16="http://schemas.microsoft.com/office/drawing/2014/main" id="{58B3B11F-5E13-455D-AD40-63A171A4AF4B}"/>
            </a:ext>
          </a:extLst>
        </xdr:cNvPr>
        <xdr:cNvCxnSpPr/>
      </xdr:nvCxnSpPr>
      <xdr:spPr>
        <a:xfrm flipV="1">
          <a:off x="2295525" y="4607348"/>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42545</xdr:rowOff>
    </xdr:from>
    <xdr:to>
      <xdr:col>7</xdr:col>
      <xdr:colOff>187325</xdr:colOff>
      <xdr:row>28</xdr:row>
      <xdr:rowOff>144145</xdr:rowOff>
    </xdr:to>
    <xdr:sp macro="" textlink="">
      <xdr:nvSpPr>
        <xdr:cNvPr id="89" name="楕円 88">
          <a:extLst>
            <a:ext uri="{FF2B5EF4-FFF2-40B4-BE49-F238E27FC236}">
              <a16:creationId xmlns:a16="http://schemas.microsoft.com/office/drawing/2014/main" id="{624E1597-97F6-4748-A9C6-BAE05CD6A3B8}"/>
            </a:ext>
          </a:extLst>
        </xdr:cNvPr>
        <xdr:cNvSpPr/>
      </xdr:nvSpPr>
      <xdr:spPr>
        <a:xfrm>
          <a:off x="1558925" y="4665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42968</xdr:rowOff>
    </xdr:from>
    <xdr:to>
      <xdr:col>11</xdr:col>
      <xdr:colOff>136525</xdr:colOff>
      <xdr:row>28</xdr:row>
      <xdr:rowOff>93345</xdr:rowOff>
    </xdr:to>
    <xdr:cxnSp macro="">
      <xdr:nvCxnSpPr>
        <xdr:cNvPr id="90" name="直線コネクタ 89">
          <a:extLst>
            <a:ext uri="{FF2B5EF4-FFF2-40B4-BE49-F238E27FC236}">
              <a16:creationId xmlns:a16="http://schemas.microsoft.com/office/drawing/2014/main" id="{83C090A5-F0B1-4AA4-ADDC-D8E908553F7B}"/>
            </a:ext>
          </a:extLst>
        </xdr:cNvPr>
        <xdr:cNvCxnSpPr/>
      </xdr:nvCxnSpPr>
      <xdr:spPr>
        <a:xfrm flipV="1">
          <a:off x="1609725" y="4665768"/>
          <a:ext cx="6858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109025</xdr:rowOff>
    </xdr:from>
    <xdr:ext cx="405111" cy="259045"/>
    <xdr:sp macro="" textlink="">
      <xdr:nvSpPr>
        <xdr:cNvPr id="91" name="n_1aveValue有形固定資産減価償却率">
          <a:extLst>
            <a:ext uri="{FF2B5EF4-FFF2-40B4-BE49-F238E27FC236}">
              <a16:creationId xmlns:a16="http://schemas.microsoft.com/office/drawing/2014/main" id="{033D5FD9-2F2F-4E9B-BB55-AAE926175EC2}"/>
            </a:ext>
          </a:extLst>
        </xdr:cNvPr>
        <xdr:cNvSpPr txBox="1"/>
      </xdr:nvSpPr>
      <xdr:spPr>
        <a:xfrm>
          <a:off x="3470919" y="506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44255</xdr:rowOff>
    </xdr:from>
    <xdr:ext cx="405111" cy="259045"/>
    <xdr:sp macro="" textlink="">
      <xdr:nvSpPr>
        <xdr:cNvPr id="92" name="n_2aveValue有形固定資産減価償却率">
          <a:extLst>
            <a:ext uri="{FF2B5EF4-FFF2-40B4-BE49-F238E27FC236}">
              <a16:creationId xmlns:a16="http://schemas.microsoft.com/office/drawing/2014/main" id="{04921277-29F6-4377-9408-2E75E8F234E4}"/>
            </a:ext>
          </a:extLst>
        </xdr:cNvPr>
        <xdr:cNvSpPr txBox="1"/>
      </xdr:nvSpPr>
      <xdr:spPr>
        <a:xfrm>
          <a:off x="2797819" y="499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3" name="n_3aveValue有形固定資産減価償却率">
          <a:extLst>
            <a:ext uri="{FF2B5EF4-FFF2-40B4-BE49-F238E27FC236}">
              <a16:creationId xmlns:a16="http://schemas.microsoft.com/office/drawing/2014/main" id="{0F051B47-B3DC-4103-8D0A-2333CC8352FF}"/>
            </a:ext>
          </a:extLst>
        </xdr:cNvPr>
        <xdr:cNvSpPr txBox="1"/>
      </xdr:nvSpPr>
      <xdr:spPr>
        <a:xfrm>
          <a:off x="2112019" y="496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4" name="n_4aveValue有形固定資産減価償却率">
          <a:extLst>
            <a:ext uri="{FF2B5EF4-FFF2-40B4-BE49-F238E27FC236}">
              <a16:creationId xmlns:a16="http://schemas.microsoft.com/office/drawing/2014/main" id="{715A4DBC-2BEB-4BE5-8D5F-17184AC44924}"/>
            </a:ext>
          </a:extLst>
        </xdr:cNvPr>
        <xdr:cNvSpPr txBox="1"/>
      </xdr:nvSpPr>
      <xdr:spPr>
        <a:xfrm>
          <a:off x="1426219" y="49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153475</xdr:rowOff>
    </xdr:from>
    <xdr:ext cx="405111" cy="259045"/>
    <xdr:sp macro="" textlink="">
      <xdr:nvSpPr>
        <xdr:cNvPr id="95" name="n_1mainValue有形固定資産減価償却率">
          <a:extLst>
            <a:ext uri="{FF2B5EF4-FFF2-40B4-BE49-F238E27FC236}">
              <a16:creationId xmlns:a16="http://schemas.microsoft.com/office/drawing/2014/main" id="{F8E55A77-E684-4B3C-8C04-8521F6D876B3}"/>
            </a:ext>
          </a:extLst>
        </xdr:cNvPr>
        <xdr:cNvSpPr txBox="1"/>
      </xdr:nvSpPr>
      <xdr:spPr>
        <a:xfrm>
          <a:off x="3470919" y="4446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45525</xdr:rowOff>
    </xdr:from>
    <xdr:ext cx="405111" cy="259045"/>
    <xdr:sp macro="" textlink="">
      <xdr:nvSpPr>
        <xdr:cNvPr id="96" name="n_2mainValue有形固定資産減価償却率">
          <a:extLst>
            <a:ext uri="{FF2B5EF4-FFF2-40B4-BE49-F238E27FC236}">
              <a16:creationId xmlns:a16="http://schemas.microsoft.com/office/drawing/2014/main" id="{B1ED7A89-0DB6-456D-9CF6-1EEDE5391C92}"/>
            </a:ext>
          </a:extLst>
        </xdr:cNvPr>
        <xdr:cNvSpPr txBox="1"/>
      </xdr:nvSpPr>
      <xdr:spPr>
        <a:xfrm>
          <a:off x="2797819" y="4338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110295</xdr:rowOff>
    </xdr:from>
    <xdr:ext cx="405111" cy="259045"/>
    <xdr:sp macro="" textlink="">
      <xdr:nvSpPr>
        <xdr:cNvPr id="97" name="n_3mainValue有形固定資産減価償却率">
          <a:extLst>
            <a:ext uri="{FF2B5EF4-FFF2-40B4-BE49-F238E27FC236}">
              <a16:creationId xmlns:a16="http://schemas.microsoft.com/office/drawing/2014/main" id="{55E63661-0820-4B91-80D1-045389EA66EA}"/>
            </a:ext>
          </a:extLst>
        </xdr:cNvPr>
        <xdr:cNvSpPr txBox="1"/>
      </xdr:nvSpPr>
      <xdr:spPr>
        <a:xfrm>
          <a:off x="2112019" y="440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160672</xdr:rowOff>
    </xdr:from>
    <xdr:ext cx="405111" cy="259045"/>
    <xdr:sp macro="" textlink="">
      <xdr:nvSpPr>
        <xdr:cNvPr id="98" name="n_4mainValue有形固定資産減価償却率">
          <a:extLst>
            <a:ext uri="{FF2B5EF4-FFF2-40B4-BE49-F238E27FC236}">
              <a16:creationId xmlns:a16="http://schemas.microsoft.com/office/drawing/2014/main" id="{D58C69F0-D9C6-4D29-957E-E6B745588565}"/>
            </a:ext>
          </a:extLst>
        </xdr:cNvPr>
        <xdr:cNvSpPr txBox="1"/>
      </xdr:nvSpPr>
      <xdr:spPr>
        <a:xfrm>
          <a:off x="1426219" y="44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A678653-7DFE-4214-9330-21EB570BDE4B}"/>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1B0E73F-6646-4AA1-A8E3-EA9077936531}"/>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6CD2A6C-9D14-49F4-8F8B-0B1BCD06BAB2}"/>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E9DB9D8-9E01-48DD-8CC1-13209F5121BB}"/>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20335C8-3A46-4F9F-AC57-B01F6939762F}"/>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68E4B52-5E2F-47A9-AD3E-40E5F8E9072B}"/>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CBD9106-7120-43D3-AAD1-AD4B5F545CA5}"/>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4B007E2-2D5D-4693-B673-F47D530F0D32}"/>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C6AC3E7A-1DC8-4CC7-92EF-79694E821CD3}"/>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F79641D-B008-431C-A3A8-CF2BB1775FF9}"/>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A40A036-8E7B-475A-A7BB-0B80194D2B24}"/>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F9AFD60-9CA9-441C-A19B-ED64F08B68AE}"/>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07983FD-AA3A-4992-8C97-8E8049880E6D}"/>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本市の債務償還比率は、熊本地震の被災施設の復旧、災害公営住宅、熊本城ホールの整備等による市債残高の増加により、将来負担額が増加していることから、類似団体の平均を上回っている。</a:t>
          </a:r>
        </a:p>
        <a:p>
          <a:r>
            <a:rPr kumimoji="1" lang="ja-JP" altLang="en-US" sz="1100">
              <a:latin typeface="ＭＳ Ｐゴシック" panose="020B0600070205080204" pitchFamily="50" charset="-128"/>
              <a:ea typeface="ＭＳ Ｐゴシック" panose="020B0600070205080204" pitchFamily="50" charset="-128"/>
            </a:rPr>
            <a:t>　今後も、投資的経費の総額管理等による計画的な市債発行により、比率の改善を図っていく。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52AEB1B3-8556-46EE-B521-B57309958F3B}"/>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82E9573-9292-4C06-A724-15E8AB46A333}"/>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13E8B8B-522E-4106-8473-E7AACE26B41B}"/>
            </a:ext>
          </a:extLst>
        </xdr:cNvPr>
        <xdr:cNvSpPr txBox="1"/>
      </xdr:nvSpPr>
      <xdr:spPr>
        <a:xfrm>
          <a:off x="9705751" y="6018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91FD093-A9BF-46C7-9A7D-65F33FB306CE}"/>
            </a:ext>
          </a:extLst>
        </xdr:cNvPr>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C536F026-F5B8-4761-BFEC-57DE3262C8A5}"/>
            </a:ext>
          </a:extLst>
        </xdr:cNvPr>
        <xdr:cNvSpPr txBox="1"/>
      </xdr:nvSpPr>
      <xdr:spPr>
        <a:xfrm>
          <a:off x="9705751" y="56709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F0490BAC-B934-409B-B541-29F3418FFC30}"/>
            </a:ext>
          </a:extLst>
        </xdr:cNvPr>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B5F1E5A1-94E3-4D03-B0F0-E564EBFA6040}"/>
            </a:ext>
          </a:extLst>
        </xdr:cNvPr>
        <xdr:cNvSpPr txBox="1"/>
      </xdr:nvSpPr>
      <xdr:spPr>
        <a:xfrm>
          <a:off x="9705751" y="5323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4435523F-7D27-49E3-AA8C-F3EC3139E63D}"/>
            </a:ext>
          </a:extLst>
        </xdr:cNvPr>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303442A6-F9AA-4875-AA05-7EE7A05046C6}"/>
            </a:ext>
          </a:extLst>
        </xdr:cNvPr>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385AA62-3F74-4927-A028-37A65D73A06C}"/>
            </a:ext>
          </a:extLst>
        </xdr:cNvPr>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E518FA1-A295-436F-AC32-645DD5B95974}"/>
            </a:ext>
          </a:extLst>
        </xdr:cNvPr>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6A5C0BCB-3DFB-4C58-8999-01125A418100}"/>
            </a:ext>
          </a:extLst>
        </xdr:cNvPr>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BBF15F3B-4E6F-4179-93FC-B00B63E829CA}"/>
            </a:ext>
          </a:extLst>
        </xdr:cNvPr>
        <xdr:cNvSpPr txBox="1"/>
      </xdr:nvSpPr>
      <xdr:spPr>
        <a:xfrm>
          <a:off x="9758836" y="42887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ACEC58A-7A16-4367-A451-7C7749E16BEE}"/>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3C5C3C52-E00D-4568-A3E4-EB7770307832}"/>
            </a:ext>
          </a:extLst>
        </xdr:cNvPr>
        <xdr:cNvSpPr txBox="1"/>
      </xdr:nvSpPr>
      <xdr:spPr>
        <a:xfrm>
          <a:off x="9758836" y="39416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2EBCA794-51EF-4B45-A570-FFA5706449A9}"/>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41F08A58-686A-432C-89F9-B009FDDED22A}"/>
            </a:ext>
          </a:extLst>
        </xdr:cNvPr>
        <xdr:cNvCxnSpPr/>
      </xdr:nvCxnSpPr>
      <xdr:spPr>
        <a:xfrm flipV="1">
          <a:off x="13323570" y="4299024"/>
          <a:ext cx="1269" cy="137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a:extLst>
            <a:ext uri="{FF2B5EF4-FFF2-40B4-BE49-F238E27FC236}">
              <a16:creationId xmlns:a16="http://schemas.microsoft.com/office/drawing/2014/main" id="{0B602F7F-C97B-4D9D-AD84-B17F11BB5AF2}"/>
            </a:ext>
          </a:extLst>
        </xdr:cNvPr>
        <xdr:cNvSpPr txBox="1"/>
      </xdr:nvSpPr>
      <xdr:spPr>
        <a:xfrm>
          <a:off x="13376275" y="5678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17785FA3-DE6D-411B-ADC4-993134D82FBD}"/>
            </a:ext>
          </a:extLst>
        </xdr:cNvPr>
        <xdr:cNvCxnSpPr/>
      </xdr:nvCxnSpPr>
      <xdr:spPr>
        <a:xfrm>
          <a:off x="13255625" y="56747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a:extLst>
            <a:ext uri="{FF2B5EF4-FFF2-40B4-BE49-F238E27FC236}">
              <a16:creationId xmlns:a16="http://schemas.microsoft.com/office/drawing/2014/main" id="{6867B04A-3694-4123-AE72-58E5D8F0699F}"/>
            </a:ext>
          </a:extLst>
        </xdr:cNvPr>
        <xdr:cNvSpPr txBox="1"/>
      </xdr:nvSpPr>
      <xdr:spPr>
        <a:xfrm>
          <a:off x="13376275" y="408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657C0465-7362-4CBE-8161-DEF2306119B6}"/>
            </a:ext>
          </a:extLst>
        </xdr:cNvPr>
        <xdr:cNvCxnSpPr/>
      </xdr:nvCxnSpPr>
      <xdr:spPr>
        <a:xfrm>
          <a:off x="13255625" y="4299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143336</xdr:rowOff>
    </xdr:from>
    <xdr:ext cx="469744" cy="259045"/>
    <xdr:sp macro="" textlink="">
      <xdr:nvSpPr>
        <xdr:cNvPr id="133" name="債務償還比率平均値テキスト">
          <a:extLst>
            <a:ext uri="{FF2B5EF4-FFF2-40B4-BE49-F238E27FC236}">
              <a16:creationId xmlns:a16="http://schemas.microsoft.com/office/drawing/2014/main" id="{1B2DF885-3356-446D-8D1E-9FB5B98CD677}"/>
            </a:ext>
          </a:extLst>
        </xdr:cNvPr>
        <xdr:cNvSpPr txBox="1"/>
      </xdr:nvSpPr>
      <xdr:spPr>
        <a:xfrm>
          <a:off x="13376275" y="4766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a:extLst>
            <a:ext uri="{FF2B5EF4-FFF2-40B4-BE49-F238E27FC236}">
              <a16:creationId xmlns:a16="http://schemas.microsoft.com/office/drawing/2014/main" id="{D427A144-5C30-43DE-8FEC-05FCE453B6A2}"/>
            </a:ext>
          </a:extLst>
        </xdr:cNvPr>
        <xdr:cNvSpPr/>
      </xdr:nvSpPr>
      <xdr:spPr>
        <a:xfrm>
          <a:off x="13293725" y="49083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a:extLst>
            <a:ext uri="{FF2B5EF4-FFF2-40B4-BE49-F238E27FC236}">
              <a16:creationId xmlns:a16="http://schemas.microsoft.com/office/drawing/2014/main" id="{3B2B2414-684B-49B5-AC06-88D61819A4CA}"/>
            </a:ext>
          </a:extLst>
        </xdr:cNvPr>
        <xdr:cNvSpPr/>
      </xdr:nvSpPr>
      <xdr:spPr>
        <a:xfrm>
          <a:off x="12639675" y="5407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a:extLst>
            <a:ext uri="{FF2B5EF4-FFF2-40B4-BE49-F238E27FC236}">
              <a16:creationId xmlns:a16="http://schemas.microsoft.com/office/drawing/2014/main" id="{2E6DBDE8-094E-4E38-9377-D0FEA108E64C}"/>
            </a:ext>
          </a:extLst>
        </xdr:cNvPr>
        <xdr:cNvSpPr/>
      </xdr:nvSpPr>
      <xdr:spPr>
        <a:xfrm>
          <a:off x="11953875" y="54339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a:extLst>
            <a:ext uri="{FF2B5EF4-FFF2-40B4-BE49-F238E27FC236}">
              <a16:creationId xmlns:a16="http://schemas.microsoft.com/office/drawing/2014/main" id="{509B9D09-DA66-467C-944D-0DBBA0603B6B}"/>
            </a:ext>
          </a:extLst>
        </xdr:cNvPr>
        <xdr:cNvSpPr/>
      </xdr:nvSpPr>
      <xdr:spPr>
        <a:xfrm>
          <a:off x="11268075" y="54092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a:extLst>
            <a:ext uri="{FF2B5EF4-FFF2-40B4-BE49-F238E27FC236}">
              <a16:creationId xmlns:a16="http://schemas.microsoft.com/office/drawing/2014/main" id="{337E7E26-692D-44D3-BEF4-E5404DA7F094}"/>
            </a:ext>
          </a:extLst>
        </xdr:cNvPr>
        <xdr:cNvSpPr/>
      </xdr:nvSpPr>
      <xdr:spPr>
        <a:xfrm>
          <a:off x="10582275" y="54351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535F65C-6B5B-4565-879E-4242F2248EE0}"/>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30FD14E-A719-4ED1-B36F-F9902B0A8914}"/>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86D01BF-92E8-4DFD-9A31-758E726CF953}"/>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5C8EFE9-9739-4336-9D23-68AC13719893}"/>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1D22732-B9EE-42AA-8E02-924DC454B0E0}"/>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129297</xdr:rowOff>
    </xdr:from>
    <xdr:to>
      <xdr:col>76</xdr:col>
      <xdr:colOff>73025</xdr:colOff>
      <xdr:row>32</xdr:row>
      <xdr:rowOff>59447</xdr:rowOff>
    </xdr:to>
    <xdr:sp macro="" textlink="">
      <xdr:nvSpPr>
        <xdr:cNvPr id="144" name="楕円 143">
          <a:extLst>
            <a:ext uri="{FF2B5EF4-FFF2-40B4-BE49-F238E27FC236}">
              <a16:creationId xmlns:a16="http://schemas.microsoft.com/office/drawing/2014/main" id="{0B641462-F79C-4970-AC06-E812C2A9B302}"/>
            </a:ext>
          </a:extLst>
        </xdr:cNvPr>
        <xdr:cNvSpPr/>
      </xdr:nvSpPr>
      <xdr:spPr>
        <a:xfrm>
          <a:off x="13293725" y="52473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107724</xdr:rowOff>
    </xdr:from>
    <xdr:ext cx="469744" cy="259045"/>
    <xdr:sp macro="" textlink="">
      <xdr:nvSpPr>
        <xdr:cNvPr id="145" name="債務償還比率該当値テキスト">
          <a:extLst>
            <a:ext uri="{FF2B5EF4-FFF2-40B4-BE49-F238E27FC236}">
              <a16:creationId xmlns:a16="http://schemas.microsoft.com/office/drawing/2014/main" id="{7E36B5E7-460F-4462-9882-BBD093AF8DD3}"/>
            </a:ext>
          </a:extLst>
        </xdr:cNvPr>
        <xdr:cNvSpPr txBox="1"/>
      </xdr:nvSpPr>
      <xdr:spPr>
        <a:xfrm>
          <a:off x="13376275" y="522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52504</xdr:rowOff>
    </xdr:from>
    <xdr:to>
      <xdr:col>72</xdr:col>
      <xdr:colOff>123825</xdr:colOff>
      <xdr:row>34</xdr:row>
      <xdr:rowOff>154104</xdr:rowOff>
    </xdr:to>
    <xdr:sp macro="" textlink="">
      <xdr:nvSpPr>
        <xdr:cNvPr id="146" name="楕円 145">
          <a:extLst>
            <a:ext uri="{FF2B5EF4-FFF2-40B4-BE49-F238E27FC236}">
              <a16:creationId xmlns:a16="http://schemas.microsoft.com/office/drawing/2014/main" id="{D6E132D6-94B7-40DC-B1A3-91E348647F1E}"/>
            </a:ext>
          </a:extLst>
        </xdr:cNvPr>
        <xdr:cNvSpPr/>
      </xdr:nvSpPr>
      <xdr:spPr>
        <a:xfrm>
          <a:off x="12639675" y="56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8647</xdr:rowOff>
    </xdr:from>
    <xdr:to>
      <xdr:col>76</xdr:col>
      <xdr:colOff>22225</xdr:colOff>
      <xdr:row>34</xdr:row>
      <xdr:rowOff>103304</xdr:rowOff>
    </xdr:to>
    <xdr:cxnSp macro="">
      <xdr:nvCxnSpPr>
        <xdr:cNvPr id="147" name="直線コネクタ 146">
          <a:extLst>
            <a:ext uri="{FF2B5EF4-FFF2-40B4-BE49-F238E27FC236}">
              <a16:creationId xmlns:a16="http://schemas.microsoft.com/office/drawing/2014/main" id="{D03DCEA8-453F-4E1C-963B-10A80F88F09B}"/>
            </a:ext>
          </a:extLst>
        </xdr:cNvPr>
        <xdr:cNvCxnSpPr/>
      </xdr:nvCxnSpPr>
      <xdr:spPr>
        <a:xfrm flipV="1">
          <a:off x="12690475" y="5291847"/>
          <a:ext cx="635000" cy="42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120332</xdr:rowOff>
    </xdr:from>
    <xdr:to>
      <xdr:col>68</xdr:col>
      <xdr:colOff>123825</xdr:colOff>
      <xdr:row>35</xdr:row>
      <xdr:rowOff>50482</xdr:rowOff>
    </xdr:to>
    <xdr:sp macro="" textlink="">
      <xdr:nvSpPr>
        <xdr:cNvPr id="148" name="楕円 147">
          <a:extLst>
            <a:ext uri="{FF2B5EF4-FFF2-40B4-BE49-F238E27FC236}">
              <a16:creationId xmlns:a16="http://schemas.microsoft.com/office/drawing/2014/main" id="{1BF13955-D1FB-428A-99A7-1DC6B014F432}"/>
            </a:ext>
          </a:extLst>
        </xdr:cNvPr>
        <xdr:cNvSpPr/>
      </xdr:nvSpPr>
      <xdr:spPr>
        <a:xfrm>
          <a:off x="11953875" y="57337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103304</xdr:rowOff>
    </xdr:from>
    <xdr:to>
      <xdr:col>72</xdr:col>
      <xdr:colOff>73025</xdr:colOff>
      <xdr:row>34</xdr:row>
      <xdr:rowOff>171132</xdr:rowOff>
    </xdr:to>
    <xdr:cxnSp macro="">
      <xdr:nvCxnSpPr>
        <xdr:cNvPr id="149" name="直線コネクタ 148">
          <a:extLst>
            <a:ext uri="{FF2B5EF4-FFF2-40B4-BE49-F238E27FC236}">
              <a16:creationId xmlns:a16="http://schemas.microsoft.com/office/drawing/2014/main" id="{02C6135E-11C3-4425-A2A3-FCA7D86FD144}"/>
            </a:ext>
          </a:extLst>
        </xdr:cNvPr>
        <xdr:cNvCxnSpPr/>
      </xdr:nvCxnSpPr>
      <xdr:spPr>
        <a:xfrm flipV="1">
          <a:off x="12004675" y="5716704"/>
          <a:ext cx="685800" cy="6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8234</xdr:rowOff>
    </xdr:from>
    <xdr:to>
      <xdr:col>64</xdr:col>
      <xdr:colOff>123825</xdr:colOff>
      <xdr:row>33</xdr:row>
      <xdr:rowOff>109834</xdr:rowOff>
    </xdr:to>
    <xdr:sp macro="" textlink="">
      <xdr:nvSpPr>
        <xdr:cNvPr id="150" name="楕円 149">
          <a:extLst>
            <a:ext uri="{FF2B5EF4-FFF2-40B4-BE49-F238E27FC236}">
              <a16:creationId xmlns:a16="http://schemas.microsoft.com/office/drawing/2014/main" id="{ADC999EC-8010-4F9D-AF6F-99FBED230C1B}"/>
            </a:ext>
          </a:extLst>
        </xdr:cNvPr>
        <xdr:cNvSpPr/>
      </xdr:nvSpPr>
      <xdr:spPr>
        <a:xfrm>
          <a:off x="11268075" y="54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59034</xdr:rowOff>
    </xdr:from>
    <xdr:to>
      <xdr:col>68</xdr:col>
      <xdr:colOff>73025</xdr:colOff>
      <xdr:row>34</xdr:row>
      <xdr:rowOff>171132</xdr:rowOff>
    </xdr:to>
    <xdr:cxnSp macro="">
      <xdr:nvCxnSpPr>
        <xdr:cNvPr id="151" name="直線コネクタ 150">
          <a:extLst>
            <a:ext uri="{FF2B5EF4-FFF2-40B4-BE49-F238E27FC236}">
              <a16:creationId xmlns:a16="http://schemas.microsoft.com/office/drawing/2014/main" id="{95C77401-FD35-40D7-A76B-BFDE267DC3DB}"/>
            </a:ext>
          </a:extLst>
        </xdr:cNvPr>
        <xdr:cNvCxnSpPr/>
      </xdr:nvCxnSpPr>
      <xdr:spPr>
        <a:xfrm>
          <a:off x="11318875" y="5507334"/>
          <a:ext cx="685800" cy="27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124100</xdr:rowOff>
    </xdr:from>
    <xdr:to>
      <xdr:col>60</xdr:col>
      <xdr:colOff>123825</xdr:colOff>
      <xdr:row>34</xdr:row>
      <xdr:rowOff>54250</xdr:rowOff>
    </xdr:to>
    <xdr:sp macro="" textlink="">
      <xdr:nvSpPr>
        <xdr:cNvPr id="152" name="楕円 151">
          <a:extLst>
            <a:ext uri="{FF2B5EF4-FFF2-40B4-BE49-F238E27FC236}">
              <a16:creationId xmlns:a16="http://schemas.microsoft.com/office/drawing/2014/main" id="{66DE4682-95FA-43B2-A880-BE8E69499CC0}"/>
            </a:ext>
          </a:extLst>
        </xdr:cNvPr>
        <xdr:cNvSpPr/>
      </xdr:nvSpPr>
      <xdr:spPr>
        <a:xfrm>
          <a:off x="10582275" y="557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59034</xdr:rowOff>
    </xdr:from>
    <xdr:to>
      <xdr:col>64</xdr:col>
      <xdr:colOff>73025</xdr:colOff>
      <xdr:row>34</xdr:row>
      <xdr:rowOff>3450</xdr:rowOff>
    </xdr:to>
    <xdr:cxnSp macro="">
      <xdr:nvCxnSpPr>
        <xdr:cNvPr id="153" name="直線コネクタ 152">
          <a:extLst>
            <a:ext uri="{FF2B5EF4-FFF2-40B4-BE49-F238E27FC236}">
              <a16:creationId xmlns:a16="http://schemas.microsoft.com/office/drawing/2014/main" id="{04EEF4C9-906D-41CC-B8CF-F828338FBD40}"/>
            </a:ext>
          </a:extLst>
        </xdr:cNvPr>
        <xdr:cNvCxnSpPr/>
      </xdr:nvCxnSpPr>
      <xdr:spPr>
        <a:xfrm flipV="1">
          <a:off x="10633075" y="5507334"/>
          <a:ext cx="685800" cy="10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71126</xdr:rowOff>
    </xdr:from>
    <xdr:ext cx="560923" cy="259045"/>
    <xdr:sp macro="" textlink="">
      <xdr:nvSpPr>
        <xdr:cNvPr id="154" name="n_1aveValue債務償還比率">
          <a:extLst>
            <a:ext uri="{FF2B5EF4-FFF2-40B4-BE49-F238E27FC236}">
              <a16:creationId xmlns:a16="http://schemas.microsoft.com/office/drawing/2014/main" id="{0A95DEC9-E52B-4DB3-B542-A3B939719AB3}"/>
            </a:ext>
          </a:extLst>
        </xdr:cNvPr>
        <xdr:cNvSpPr txBox="1"/>
      </xdr:nvSpPr>
      <xdr:spPr>
        <a:xfrm>
          <a:off x="12435413" y="5189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97394</xdr:rowOff>
    </xdr:from>
    <xdr:ext cx="560923" cy="259045"/>
    <xdr:sp macro="" textlink="">
      <xdr:nvSpPr>
        <xdr:cNvPr id="155" name="n_2aveValue債務償還比率">
          <a:extLst>
            <a:ext uri="{FF2B5EF4-FFF2-40B4-BE49-F238E27FC236}">
              <a16:creationId xmlns:a16="http://schemas.microsoft.com/office/drawing/2014/main" id="{066FF989-FDF9-4F01-975F-5DACF75829FB}"/>
            </a:ext>
          </a:extLst>
        </xdr:cNvPr>
        <xdr:cNvSpPr txBox="1"/>
      </xdr:nvSpPr>
      <xdr:spPr>
        <a:xfrm>
          <a:off x="11762313" y="52154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72746</xdr:rowOff>
    </xdr:from>
    <xdr:ext cx="560923" cy="259045"/>
    <xdr:sp macro="" textlink="">
      <xdr:nvSpPr>
        <xdr:cNvPr id="156" name="n_3aveValue債務償還比率">
          <a:extLst>
            <a:ext uri="{FF2B5EF4-FFF2-40B4-BE49-F238E27FC236}">
              <a16:creationId xmlns:a16="http://schemas.microsoft.com/office/drawing/2014/main" id="{150F60D6-EA65-4F64-90A1-9044EFD1F7CB}"/>
            </a:ext>
          </a:extLst>
        </xdr:cNvPr>
        <xdr:cNvSpPr txBox="1"/>
      </xdr:nvSpPr>
      <xdr:spPr>
        <a:xfrm>
          <a:off x="11076513" y="51908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98654</xdr:rowOff>
    </xdr:from>
    <xdr:ext cx="560923" cy="259045"/>
    <xdr:sp macro="" textlink="">
      <xdr:nvSpPr>
        <xdr:cNvPr id="157" name="n_4aveValue債務償還比率">
          <a:extLst>
            <a:ext uri="{FF2B5EF4-FFF2-40B4-BE49-F238E27FC236}">
              <a16:creationId xmlns:a16="http://schemas.microsoft.com/office/drawing/2014/main" id="{DAEEC8A0-CD51-419F-A48D-AF3F1C440B77}"/>
            </a:ext>
          </a:extLst>
        </xdr:cNvPr>
        <xdr:cNvSpPr txBox="1"/>
      </xdr:nvSpPr>
      <xdr:spPr>
        <a:xfrm>
          <a:off x="10390713" y="52167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145231</xdr:rowOff>
    </xdr:from>
    <xdr:ext cx="560923" cy="259045"/>
    <xdr:sp macro="" textlink="">
      <xdr:nvSpPr>
        <xdr:cNvPr id="158" name="n_1mainValue債務償還比率">
          <a:extLst>
            <a:ext uri="{FF2B5EF4-FFF2-40B4-BE49-F238E27FC236}">
              <a16:creationId xmlns:a16="http://schemas.microsoft.com/office/drawing/2014/main" id="{70C85D1B-950F-4A2D-ACAB-090E40C0E42C}"/>
            </a:ext>
          </a:extLst>
        </xdr:cNvPr>
        <xdr:cNvSpPr txBox="1"/>
      </xdr:nvSpPr>
      <xdr:spPr>
        <a:xfrm>
          <a:off x="12435413" y="57586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41609</xdr:rowOff>
    </xdr:from>
    <xdr:ext cx="560923" cy="259045"/>
    <xdr:sp macro="" textlink="">
      <xdr:nvSpPr>
        <xdr:cNvPr id="159" name="n_2mainValue債務償還比率">
          <a:extLst>
            <a:ext uri="{FF2B5EF4-FFF2-40B4-BE49-F238E27FC236}">
              <a16:creationId xmlns:a16="http://schemas.microsoft.com/office/drawing/2014/main" id="{36FAC1BB-C8BA-483C-9A9B-939DB120B547}"/>
            </a:ext>
          </a:extLst>
        </xdr:cNvPr>
        <xdr:cNvSpPr txBox="1"/>
      </xdr:nvSpPr>
      <xdr:spPr>
        <a:xfrm>
          <a:off x="11762313" y="58201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100961</xdr:rowOff>
    </xdr:from>
    <xdr:ext cx="560923" cy="259045"/>
    <xdr:sp macro="" textlink="">
      <xdr:nvSpPr>
        <xdr:cNvPr id="160" name="n_3mainValue債務償還比率">
          <a:extLst>
            <a:ext uri="{FF2B5EF4-FFF2-40B4-BE49-F238E27FC236}">
              <a16:creationId xmlns:a16="http://schemas.microsoft.com/office/drawing/2014/main" id="{5ECB3460-EEF0-48AA-9DC8-04F58C33EB8C}"/>
            </a:ext>
          </a:extLst>
        </xdr:cNvPr>
        <xdr:cNvSpPr txBox="1"/>
      </xdr:nvSpPr>
      <xdr:spPr>
        <a:xfrm>
          <a:off x="11076513" y="55492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45377</xdr:rowOff>
    </xdr:from>
    <xdr:ext cx="560923" cy="259045"/>
    <xdr:sp macro="" textlink="">
      <xdr:nvSpPr>
        <xdr:cNvPr id="161" name="n_4mainValue債務償還比率">
          <a:extLst>
            <a:ext uri="{FF2B5EF4-FFF2-40B4-BE49-F238E27FC236}">
              <a16:creationId xmlns:a16="http://schemas.microsoft.com/office/drawing/2014/main" id="{D7907DA5-1912-4E96-A8D8-595A00A6B520}"/>
            </a:ext>
          </a:extLst>
        </xdr:cNvPr>
        <xdr:cNvSpPr txBox="1"/>
      </xdr:nvSpPr>
      <xdr:spPr>
        <a:xfrm>
          <a:off x="10390713" y="5658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FECED043-C1E2-4098-B660-6B961A9CD96C}"/>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299C5CDA-72A7-4128-A989-28F8518AD3B7}"/>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BCB163CE-02F7-4EF8-8899-C4AFB20684DD}"/>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73447ADF-6E06-466E-B134-F50FD7199B99}"/>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C6F326A7-D885-49E1-AA8D-C0903233D52A}"/>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A811275F-3C4D-461A-BA7F-93B517F5E48D}"/>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C18669-9266-4237-9FAC-3DDCCD0A4156}"/>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174C07-5C8E-4B59-8384-A6F430A59314}"/>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21AC48-7849-4FAC-87BC-D082796999AB}"/>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784CFE-B0DD-4AE5-9D71-76E7B6DC3322}"/>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5214C2-C5F7-498C-BA8A-D405BC4A3D87}"/>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C5042A-E93D-4785-9318-DA595AD9DE16}"/>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170E21-59E4-4E66-80C1-47B1FE9AA34E}"/>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165AE9-F9AE-4565-AE99-C15EB286CB55}"/>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C4F4BD-951D-43C4-8723-02B575AB16F5}"/>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E304676-1B88-4B88-B07D-C983624B0528}"/>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D3099C8-3B40-46DD-9177-49A6868595B5}"/>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84C7C0-EFD5-4300-A011-3754C9D4C224}"/>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925294-3A9A-44F4-9879-615B9BF86617}"/>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5EC381-CB7A-4688-932D-59192AB8A9F6}"/>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A649FF-B363-4C28-8271-EBDF25412D09}"/>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985ECE1-1A55-487E-B74F-5D619D018871}"/>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94864E-F705-4BB2-A10F-50416725D21A}"/>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E511A3-4FF5-42CB-89C0-D96ADE18A779}"/>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C04A3B-DA38-4AD0-97C4-F2A0533D11CA}"/>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AA6934-1BE9-4391-B251-05C4314925C4}"/>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EBFF79-9A31-422D-B715-380A58734ED6}"/>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934623-FD31-4193-BA9B-4FABACA5EC81}"/>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5FF6398-F44B-4DFB-A0AC-9D1BBCA283D5}"/>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28F4BD-D2E4-4FB9-928E-9B30D0289DFF}"/>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53C32B-F54A-410D-B4C9-FFA1E93066E2}"/>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9F9434-8A97-49D8-8A61-DFEF27715AA1}"/>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240667-8D95-413E-9A73-725310AB928C}"/>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88ED418-6F60-4DC0-B85F-54BE02A2C576}"/>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4CFD44-61AC-4168-9835-6E7B54B6922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0C26029-F541-49A0-A3EF-7D470EA3E239}"/>
            </a:ext>
          </a:extLst>
        </xdr:cNvPr>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8553DA-521C-412A-BB6E-FC9044250CF1}"/>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CE6B230-DA36-4807-A926-2B4050E92475}"/>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2144FE-75A9-42EA-BEEB-E71EFA37FDA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DF9B29-15AF-47D4-8136-C5CDAF01AD71}"/>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C221B7-59B7-4033-A510-66EBBAA8B0CE}"/>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0F14E0E-A1F3-4001-9FE1-8D0F534C005A}"/>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AC1BAC-85B6-4453-93B4-7F2FAC22B989}"/>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1DBA36-7D1A-483C-AAF5-F6FCE67A1094}"/>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C1F9A36-7AD4-401A-90B3-EAD3DA7CE8EC}"/>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4EDAB4B-BC97-4D08-9A28-B8E2025CD48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3314FAB-B193-49ED-9AB5-D86BA65E6929}"/>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9474758-F3F6-409D-AE1B-2FEAE3CFDADD}"/>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F549A44-DC7B-44D9-BE73-77918B54BF91}"/>
            </a:ext>
          </a:extLst>
        </xdr:cNvPr>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4370B594-4796-440E-9729-2CDE5F5FD60F}"/>
            </a:ext>
          </a:extLst>
        </xdr:cNvPr>
        <xdr:cNvSpPr txBox="1"/>
      </xdr:nvSpPr>
      <xdr:spPr>
        <a:xfrm>
          <a:off x="3398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BB832BC-E149-46B5-AE0C-D8FE60D39F20}"/>
            </a:ext>
          </a:extLst>
        </xdr:cNvPr>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192B395-82BC-42AB-B81B-A1767F8FB8AA}"/>
            </a:ext>
          </a:extLst>
        </xdr:cNvPr>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C195703-96CE-48AE-AA4F-B0CCC927706A}"/>
            </a:ext>
          </a:extLst>
        </xdr:cNvPr>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1D5D550-6398-4ED5-AE8B-029C6694BCFA}"/>
            </a:ext>
          </a:extLst>
        </xdr:cNvPr>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87EA9F5-5D28-4836-B461-99F36F607D6A}"/>
            </a:ext>
          </a:extLst>
        </xdr:cNvPr>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344B202-FED8-4686-8768-EA6A5C822E60}"/>
            </a:ext>
          </a:extLst>
        </xdr:cNvPr>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54736B8-589F-45F0-B685-DE61D32C6C3E}"/>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AF050C81-55E5-4B44-A64F-73020A04AD1B}"/>
            </a:ext>
          </a:extLst>
        </xdr:cNvPr>
        <xdr:cNvSpPr txBox="1"/>
      </xdr:nvSpPr>
      <xdr:spPr>
        <a:xfrm>
          <a:off x="38496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278BE63-75B3-443D-96D5-B1CBA8145A22}"/>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C940EBEF-0C4C-4350-88E5-787AE0350FB3}"/>
            </a:ext>
          </a:extLst>
        </xdr:cNvPr>
        <xdr:cNvCxnSpPr/>
      </xdr:nvCxnSpPr>
      <xdr:spPr>
        <a:xfrm flipV="1">
          <a:off x="4177665" y="5762752"/>
          <a:ext cx="0" cy="11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6F2A6A8A-70AD-4041-BABD-9578F1169BBE}"/>
            </a:ext>
          </a:extLst>
        </xdr:cNvPr>
        <xdr:cNvSpPr txBox="1"/>
      </xdr:nvSpPr>
      <xdr:spPr>
        <a:xfrm>
          <a:off x="4216400" y="693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B21CB171-EB5E-420A-B9C2-D8541C3BE322}"/>
            </a:ext>
          </a:extLst>
        </xdr:cNvPr>
        <xdr:cNvCxnSpPr/>
      </xdr:nvCxnSpPr>
      <xdr:spPr>
        <a:xfrm>
          <a:off x="4108450" y="6934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D3847A6C-55D0-4BF4-8BEA-DA14DC497509}"/>
            </a:ext>
          </a:extLst>
        </xdr:cNvPr>
        <xdr:cNvSpPr txBox="1"/>
      </xdr:nvSpPr>
      <xdr:spPr>
        <a:xfrm>
          <a:off x="4216400" y="5544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13803F10-1AA0-40EB-87E8-7D03C0F9A100}"/>
            </a:ext>
          </a:extLst>
        </xdr:cNvPr>
        <xdr:cNvCxnSpPr/>
      </xdr:nvCxnSpPr>
      <xdr:spPr>
        <a:xfrm>
          <a:off x="4108450" y="57627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FED9CC8F-562A-414C-8C8F-4880DEE8CC12}"/>
            </a:ext>
          </a:extLst>
        </xdr:cNvPr>
        <xdr:cNvSpPr txBox="1"/>
      </xdr:nvSpPr>
      <xdr:spPr>
        <a:xfrm>
          <a:off x="4216400" y="646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D63B70ED-EEAA-4C8A-A539-7351C9DBA2CD}"/>
            </a:ext>
          </a:extLst>
        </xdr:cNvPr>
        <xdr:cNvSpPr/>
      </xdr:nvSpPr>
      <xdr:spPr>
        <a:xfrm>
          <a:off x="4127500" y="64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3862293E-9DC7-47AA-A67A-65C877E212FB}"/>
            </a:ext>
          </a:extLst>
        </xdr:cNvPr>
        <xdr:cNvSpPr/>
      </xdr:nvSpPr>
      <xdr:spPr>
        <a:xfrm>
          <a:off x="3384550" y="6452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7AFA21DF-B7EE-4137-B251-CE82572206F9}"/>
            </a:ext>
          </a:extLst>
        </xdr:cNvPr>
        <xdr:cNvSpPr/>
      </xdr:nvSpPr>
      <xdr:spPr>
        <a:xfrm>
          <a:off x="2571750" y="6424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A8EA28EE-83FB-4177-834C-AE76744F49EB}"/>
            </a:ext>
          </a:extLst>
        </xdr:cNvPr>
        <xdr:cNvSpPr/>
      </xdr:nvSpPr>
      <xdr:spPr>
        <a:xfrm>
          <a:off x="1778000" y="6436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4AED0FFB-0FFA-4B56-808D-3050C6F34E31}"/>
            </a:ext>
          </a:extLst>
        </xdr:cNvPr>
        <xdr:cNvSpPr/>
      </xdr:nvSpPr>
      <xdr:spPr>
        <a:xfrm>
          <a:off x="984250" y="64089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3EEDBC7-8997-4CD1-AC70-FC8472C9CE84}"/>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639489E-D86C-4918-8238-157175C993BA}"/>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C8A3BE7-B3AD-44D0-9DFD-B19938861EB4}"/>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4FE89E-130A-4885-8991-4ABAAF118485}"/>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FDD54D4-7C23-4E6A-A41E-38EB6A38B7FA}"/>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91694</xdr:rowOff>
    </xdr:from>
    <xdr:to>
      <xdr:col>24</xdr:col>
      <xdr:colOff>114300</xdr:colOff>
      <xdr:row>38</xdr:row>
      <xdr:rowOff>21844</xdr:rowOff>
    </xdr:to>
    <xdr:sp macro="" textlink="">
      <xdr:nvSpPr>
        <xdr:cNvPr id="71" name="楕円 70">
          <a:extLst>
            <a:ext uri="{FF2B5EF4-FFF2-40B4-BE49-F238E27FC236}">
              <a16:creationId xmlns:a16="http://schemas.microsoft.com/office/drawing/2014/main" id="{DF4709B3-6BCA-4FA6-9D25-76E12F571BC3}"/>
            </a:ext>
          </a:extLst>
        </xdr:cNvPr>
        <xdr:cNvSpPr/>
      </xdr:nvSpPr>
      <xdr:spPr>
        <a:xfrm>
          <a:off x="4127500" y="62003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114571</xdr:rowOff>
    </xdr:from>
    <xdr:ext cx="405111" cy="259045"/>
    <xdr:sp macro="" textlink="">
      <xdr:nvSpPr>
        <xdr:cNvPr id="72" name="【道路】&#10;有形固定資産減価償却率該当値テキスト">
          <a:extLst>
            <a:ext uri="{FF2B5EF4-FFF2-40B4-BE49-F238E27FC236}">
              <a16:creationId xmlns:a16="http://schemas.microsoft.com/office/drawing/2014/main" id="{F70B8363-5550-4769-B1C4-C05465DFAA55}"/>
            </a:ext>
          </a:extLst>
        </xdr:cNvPr>
        <xdr:cNvSpPr txBox="1"/>
      </xdr:nvSpPr>
      <xdr:spPr>
        <a:xfrm>
          <a:off x="4216400" y="605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52832</xdr:rowOff>
    </xdr:from>
    <xdr:to>
      <xdr:col>20</xdr:col>
      <xdr:colOff>38100</xdr:colOff>
      <xdr:row>37</xdr:row>
      <xdr:rowOff>154432</xdr:rowOff>
    </xdr:to>
    <xdr:sp macro="" textlink="">
      <xdr:nvSpPr>
        <xdr:cNvPr id="73" name="楕円 72">
          <a:extLst>
            <a:ext uri="{FF2B5EF4-FFF2-40B4-BE49-F238E27FC236}">
              <a16:creationId xmlns:a16="http://schemas.microsoft.com/office/drawing/2014/main" id="{42DE698A-3218-4FE2-BC7B-B7355AF2BA16}"/>
            </a:ext>
          </a:extLst>
        </xdr:cNvPr>
        <xdr:cNvSpPr/>
      </xdr:nvSpPr>
      <xdr:spPr>
        <a:xfrm>
          <a:off x="3384550" y="61615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103632</xdr:rowOff>
    </xdr:from>
    <xdr:to>
      <xdr:col>24</xdr:col>
      <xdr:colOff>63500</xdr:colOff>
      <xdr:row>37</xdr:row>
      <xdr:rowOff>142494</xdr:rowOff>
    </xdr:to>
    <xdr:cxnSp macro="">
      <xdr:nvCxnSpPr>
        <xdr:cNvPr id="74" name="直線コネクタ 73">
          <a:extLst>
            <a:ext uri="{FF2B5EF4-FFF2-40B4-BE49-F238E27FC236}">
              <a16:creationId xmlns:a16="http://schemas.microsoft.com/office/drawing/2014/main" id="{4EFAA279-54B8-4685-BFBE-6C4E3885FCA7}"/>
            </a:ext>
          </a:extLst>
        </xdr:cNvPr>
        <xdr:cNvCxnSpPr/>
      </xdr:nvCxnSpPr>
      <xdr:spPr>
        <a:xfrm>
          <a:off x="3429000" y="6212332"/>
          <a:ext cx="7493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5" name="楕円 74">
          <a:extLst>
            <a:ext uri="{FF2B5EF4-FFF2-40B4-BE49-F238E27FC236}">
              <a16:creationId xmlns:a16="http://schemas.microsoft.com/office/drawing/2014/main" id="{F297A9A3-813C-450F-923B-A996A78E5737}"/>
            </a:ext>
          </a:extLst>
        </xdr:cNvPr>
        <xdr:cNvSpPr/>
      </xdr:nvSpPr>
      <xdr:spPr>
        <a:xfrm>
          <a:off x="257175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103632</xdr:rowOff>
    </xdr:to>
    <xdr:cxnSp macro="">
      <xdr:nvCxnSpPr>
        <xdr:cNvPr id="76" name="直線コネクタ 75">
          <a:extLst>
            <a:ext uri="{FF2B5EF4-FFF2-40B4-BE49-F238E27FC236}">
              <a16:creationId xmlns:a16="http://schemas.microsoft.com/office/drawing/2014/main" id="{4B08916D-CEF1-4CD7-83FA-31D517D9102E}"/>
            </a:ext>
          </a:extLst>
        </xdr:cNvPr>
        <xdr:cNvCxnSpPr/>
      </xdr:nvCxnSpPr>
      <xdr:spPr>
        <a:xfrm>
          <a:off x="2622550" y="6173470"/>
          <a:ext cx="8064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144272</xdr:rowOff>
    </xdr:from>
    <xdr:to>
      <xdr:col>10</xdr:col>
      <xdr:colOff>165100</xdr:colOff>
      <xdr:row>37</xdr:row>
      <xdr:rowOff>74422</xdr:rowOff>
    </xdr:to>
    <xdr:sp macro="" textlink="">
      <xdr:nvSpPr>
        <xdr:cNvPr id="77" name="楕円 76">
          <a:extLst>
            <a:ext uri="{FF2B5EF4-FFF2-40B4-BE49-F238E27FC236}">
              <a16:creationId xmlns:a16="http://schemas.microsoft.com/office/drawing/2014/main" id="{EC8ED70C-C6EF-4743-A651-BC827E119B05}"/>
            </a:ext>
          </a:extLst>
        </xdr:cNvPr>
        <xdr:cNvSpPr/>
      </xdr:nvSpPr>
      <xdr:spPr>
        <a:xfrm>
          <a:off x="1778000" y="60878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23622</xdr:rowOff>
    </xdr:from>
    <xdr:to>
      <xdr:col>15</xdr:col>
      <xdr:colOff>50800</xdr:colOff>
      <xdr:row>37</xdr:row>
      <xdr:rowOff>64770</xdr:rowOff>
    </xdr:to>
    <xdr:cxnSp macro="">
      <xdr:nvCxnSpPr>
        <xdr:cNvPr id="78" name="直線コネクタ 77">
          <a:extLst>
            <a:ext uri="{FF2B5EF4-FFF2-40B4-BE49-F238E27FC236}">
              <a16:creationId xmlns:a16="http://schemas.microsoft.com/office/drawing/2014/main" id="{58631272-A34D-4895-B14F-FEA189C0E7C2}"/>
            </a:ext>
          </a:extLst>
        </xdr:cNvPr>
        <xdr:cNvCxnSpPr/>
      </xdr:nvCxnSpPr>
      <xdr:spPr>
        <a:xfrm>
          <a:off x="1828800" y="6132322"/>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79" name="楕円 78">
          <a:extLst>
            <a:ext uri="{FF2B5EF4-FFF2-40B4-BE49-F238E27FC236}">
              <a16:creationId xmlns:a16="http://schemas.microsoft.com/office/drawing/2014/main" id="{F42A49A9-4A95-46FF-A335-6CAC7B1FF112}"/>
            </a:ext>
          </a:extLst>
        </xdr:cNvPr>
        <xdr:cNvSpPr/>
      </xdr:nvSpPr>
      <xdr:spPr>
        <a:xfrm>
          <a:off x="984250" y="60490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23622</xdr:rowOff>
    </xdr:to>
    <xdr:cxnSp macro="">
      <xdr:nvCxnSpPr>
        <xdr:cNvPr id="80" name="直線コネクタ 79">
          <a:extLst>
            <a:ext uri="{FF2B5EF4-FFF2-40B4-BE49-F238E27FC236}">
              <a16:creationId xmlns:a16="http://schemas.microsoft.com/office/drawing/2014/main" id="{38C60EF4-F6E1-4505-B99B-BC257189471B}"/>
            </a:ext>
          </a:extLst>
        </xdr:cNvPr>
        <xdr:cNvCxnSpPr/>
      </xdr:nvCxnSpPr>
      <xdr:spPr>
        <a:xfrm>
          <a:off x="1028700" y="6099810"/>
          <a:ext cx="8001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6EFA6175-C636-4C17-B540-98F303D968FD}"/>
            </a:ext>
          </a:extLst>
        </xdr:cNvPr>
        <xdr:cNvSpPr txBox="1"/>
      </xdr:nvSpPr>
      <xdr:spPr>
        <a:xfrm>
          <a:off x="32391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CBD4F89F-D11A-4A2A-B1E8-1A1CBD766030}"/>
            </a:ext>
          </a:extLst>
        </xdr:cNvPr>
        <xdr:cNvSpPr txBox="1"/>
      </xdr:nvSpPr>
      <xdr:spPr>
        <a:xfrm>
          <a:off x="2439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F36847DA-2672-4BCD-9AD8-43DAE15C204D}"/>
            </a:ext>
          </a:extLst>
        </xdr:cNvPr>
        <xdr:cNvSpPr txBox="1"/>
      </xdr:nvSpPr>
      <xdr:spPr>
        <a:xfrm>
          <a:off x="164529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C153B553-D367-44D7-9C53-30159534E3DF}"/>
            </a:ext>
          </a:extLst>
        </xdr:cNvPr>
        <xdr:cNvSpPr txBox="1"/>
      </xdr:nvSpPr>
      <xdr:spPr>
        <a:xfrm>
          <a:off x="851544" y="649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170959</xdr:rowOff>
    </xdr:from>
    <xdr:ext cx="405111" cy="259045"/>
    <xdr:sp macro="" textlink="">
      <xdr:nvSpPr>
        <xdr:cNvPr id="85" name="n_1mainValue【道路】&#10;有形固定資産減価償却率">
          <a:extLst>
            <a:ext uri="{FF2B5EF4-FFF2-40B4-BE49-F238E27FC236}">
              <a16:creationId xmlns:a16="http://schemas.microsoft.com/office/drawing/2014/main" id="{5411D8D5-DDB9-467E-A24A-0E041D601339}"/>
            </a:ext>
          </a:extLst>
        </xdr:cNvPr>
        <xdr:cNvSpPr txBox="1"/>
      </xdr:nvSpPr>
      <xdr:spPr>
        <a:xfrm>
          <a:off x="3239144" y="594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6" name="n_2mainValue【道路】&#10;有形固定資産減価償却率">
          <a:extLst>
            <a:ext uri="{FF2B5EF4-FFF2-40B4-BE49-F238E27FC236}">
              <a16:creationId xmlns:a16="http://schemas.microsoft.com/office/drawing/2014/main" id="{1F0D28BE-6B5F-44D3-9D44-3569F6DF56E9}"/>
            </a:ext>
          </a:extLst>
        </xdr:cNvPr>
        <xdr:cNvSpPr txBox="1"/>
      </xdr:nvSpPr>
      <xdr:spPr>
        <a:xfrm>
          <a:off x="2439044" y="591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90949</xdr:rowOff>
    </xdr:from>
    <xdr:ext cx="405111" cy="259045"/>
    <xdr:sp macro="" textlink="">
      <xdr:nvSpPr>
        <xdr:cNvPr id="87" name="n_3mainValue【道路】&#10;有形固定資産減価償却率">
          <a:extLst>
            <a:ext uri="{FF2B5EF4-FFF2-40B4-BE49-F238E27FC236}">
              <a16:creationId xmlns:a16="http://schemas.microsoft.com/office/drawing/2014/main" id="{CCA090F1-1F4D-4A86-B3B8-BD901684EA7E}"/>
            </a:ext>
          </a:extLst>
        </xdr:cNvPr>
        <xdr:cNvSpPr txBox="1"/>
      </xdr:nvSpPr>
      <xdr:spPr>
        <a:xfrm>
          <a:off x="1645294" y="586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8" name="n_4mainValue【道路】&#10;有形固定資産減価償却率">
          <a:extLst>
            <a:ext uri="{FF2B5EF4-FFF2-40B4-BE49-F238E27FC236}">
              <a16:creationId xmlns:a16="http://schemas.microsoft.com/office/drawing/2014/main" id="{953AD000-E158-4E85-948B-828458778136}"/>
            </a:ext>
          </a:extLst>
        </xdr:cNvPr>
        <xdr:cNvSpPr txBox="1"/>
      </xdr:nvSpPr>
      <xdr:spPr>
        <a:xfrm>
          <a:off x="851544"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9B95643-A88A-4BCA-8BE4-74747148FB1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7F769EF-1648-4806-8332-1DF5C269372E}"/>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F244041-7867-4B12-861F-487542C47AA4}"/>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AB3E800-866F-4469-80EE-B3DB075B46CF}"/>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197E970-3717-4081-9885-E4074DFC32D8}"/>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35BE5F6-A576-4535-934A-16CE736DFF98}"/>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3C7522E-F06A-4DA3-ADBE-A29D0B7C69C3}"/>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BD949C2-F1CA-4FE6-884D-4271446A00AC}"/>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F7777E7-9FB7-4CF8-9B62-D64B2EA05AAC}"/>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E41EF98-23E2-47BB-A960-CDD457ECF3FD}"/>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8894527-8CB6-4D5C-8F8C-578154DF424D}"/>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B679B8B-8644-49D4-A955-16A33F4E9FD4}"/>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34C2B04-A213-4DCF-AFCE-5F3C47D28E43}"/>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249565F4-C292-40A7-8847-E3B7B047C53D}"/>
            </a:ext>
          </a:extLst>
        </xdr:cNvPr>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1897F76-5219-4F3D-9222-12FA2CAB8C16}"/>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95C4BBB2-15B4-4828-B4F6-D4DA2A85D219}"/>
            </a:ext>
          </a:extLst>
        </xdr:cNvPr>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5B31801-08FB-4DE4-B59F-3CE7238DE5B4}"/>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E67CB9B2-B927-456E-88E0-4386E67C6E2D}"/>
            </a:ext>
          </a:extLst>
        </xdr:cNvPr>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9673A1E-C675-4FC4-9BFB-3B707C143D0F}"/>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F756A76C-B394-4B9C-BA52-EA39FE3BEA58}"/>
            </a:ext>
          </a:extLst>
        </xdr:cNvPr>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7B722D6-8EBD-4F7F-BABE-C0F26369A0B5}"/>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6688C8AF-7DBA-4AFB-812C-C562C27DCDB1}"/>
            </a:ext>
          </a:extLst>
        </xdr:cNvPr>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682AC42-E15E-4228-8C5F-33B36F05E288}"/>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B17517E9-2584-45C2-A05B-815EB98F9BF2}"/>
            </a:ext>
          </a:extLst>
        </xdr:cNvPr>
        <xdr:cNvCxnSpPr/>
      </xdr:nvCxnSpPr>
      <xdr:spPr>
        <a:xfrm flipV="1">
          <a:off x="9429115" y="5516118"/>
          <a:ext cx="0" cy="129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820B01AE-A731-49FD-8264-1AB0C2CBF01E}"/>
            </a:ext>
          </a:extLst>
        </xdr:cNvPr>
        <xdr:cNvSpPr txBox="1"/>
      </xdr:nvSpPr>
      <xdr:spPr>
        <a:xfrm>
          <a:off x="9467850" y="68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D702D005-9A0B-4817-9C63-F65913AAECDE}"/>
            </a:ext>
          </a:extLst>
        </xdr:cNvPr>
        <xdr:cNvCxnSpPr/>
      </xdr:nvCxnSpPr>
      <xdr:spPr>
        <a:xfrm>
          <a:off x="9359900" y="68121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F9921D94-E851-43E3-8C43-55BD64434F5F}"/>
            </a:ext>
          </a:extLst>
        </xdr:cNvPr>
        <xdr:cNvSpPr txBox="1"/>
      </xdr:nvSpPr>
      <xdr:spPr>
        <a:xfrm>
          <a:off x="9467850" y="52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1D5BB2FF-C9E7-4A4E-A05C-4A7C45815467}"/>
            </a:ext>
          </a:extLst>
        </xdr:cNvPr>
        <xdr:cNvCxnSpPr/>
      </xdr:nvCxnSpPr>
      <xdr:spPr>
        <a:xfrm>
          <a:off x="9359900" y="5516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17" name="【道路】&#10;一人当たり延長平均値テキスト">
          <a:extLst>
            <a:ext uri="{FF2B5EF4-FFF2-40B4-BE49-F238E27FC236}">
              <a16:creationId xmlns:a16="http://schemas.microsoft.com/office/drawing/2014/main" id="{D9807BA6-B1AC-43CC-9760-E2E320A54024}"/>
            </a:ext>
          </a:extLst>
        </xdr:cNvPr>
        <xdr:cNvSpPr txBox="1"/>
      </xdr:nvSpPr>
      <xdr:spPr>
        <a:xfrm>
          <a:off x="9467850" y="650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2B5F36AC-0EE7-4B74-8B61-3B70144D99C8}"/>
            </a:ext>
          </a:extLst>
        </xdr:cNvPr>
        <xdr:cNvSpPr/>
      </xdr:nvSpPr>
      <xdr:spPr>
        <a:xfrm>
          <a:off x="9398000" y="65283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02336B17-6905-412A-8AE3-3D6828E27EAA}"/>
            </a:ext>
          </a:extLst>
        </xdr:cNvPr>
        <xdr:cNvSpPr/>
      </xdr:nvSpPr>
      <xdr:spPr>
        <a:xfrm>
          <a:off x="8636000" y="65299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4DBA1E88-8F8B-4706-9DAD-54440DF492EC}"/>
            </a:ext>
          </a:extLst>
        </xdr:cNvPr>
        <xdr:cNvSpPr/>
      </xdr:nvSpPr>
      <xdr:spPr>
        <a:xfrm>
          <a:off x="7842250" y="65284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A956F1B7-08C5-4256-96FF-984ECE08088A}"/>
            </a:ext>
          </a:extLst>
        </xdr:cNvPr>
        <xdr:cNvSpPr/>
      </xdr:nvSpPr>
      <xdr:spPr>
        <a:xfrm>
          <a:off x="7029450" y="6529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4083A2C0-2C53-4846-B820-766D435EE04A}"/>
            </a:ext>
          </a:extLst>
        </xdr:cNvPr>
        <xdr:cNvSpPr/>
      </xdr:nvSpPr>
      <xdr:spPr>
        <a:xfrm>
          <a:off x="6235700" y="6529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BF5EBA0-0116-4804-BCF7-BD33AE820878}"/>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73D85B5-2288-4B06-BB62-758711914FD2}"/>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2A7E88F-EC72-478F-ADD5-C0060BA27601}"/>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B9FA35D-B96C-447B-A779-71F6560DA2ED}"/>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A324CE4-F464-48D4-B4F5-3A23763DCF2C}"/>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106807</xdr:rowOff>
    </xdr:from>
    <xdr:to>
      <xdr:col>55</xdr:col>
      <xdr:colOff>50800</xdr:colOff>
      <xdr:row>38</xdr:row>
      <xdr:rowOff>36957</xdr:rowOff>
    </xdr:to>
    <xdr:sp macro="" textlink="">
      <xdr:nvSpPr>
        <xdr:cNvPr id="128" name="楕円 127">
          <a:extLst>
            <a:ext uri="{FF2B5EF4-FFF2-40B4-BE49-F238E27FC236}">
              <a16:creationId xmlns:a16="http://schemas.microsoft.com/office/drawing/2014/main" id="{A6D4C77A-E1DC-46F9-BE9F-A23FD1AA5612}"/>
            </a:ext>
          </a:extLst>
        </xdr:cNvPr>
        <xdr:cNvSpPr/>
      </xdr:nvSpPr>
      <xdr:spPr>
        <a:xfrm>
          <a:off x="9398000" y="62155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129684</xdr:rowOff>
    </xdr:from>
    <xdr:ext cx="469744" cy="259045"/>
    <xdr:sp macro="" textlink="">
      <xdr:nvSpPr>
        <xdr:cNvPr id="129" name="【道路】&#10;一人当たり延長該当値テキスト">
          <a:extLst>
            <a:ext uri="{FF2B5EF4-FFF2-40B4-BE49-F238E27FC236}">
              <a16:creationId xmlns:a16="http://schemas.microsoft.com/office/drawing/2014/main" id="{A2AC333C-9C4D-487E-A228-D96656E5D8CA}"/>
            </a:ext>
          </a:extLst>
        </xdr:cNvPr>
        <xdr:cNvSpPr txBox="1"/>
      </xdr:nvSpPr>
      <xdr:spPr>
        <a:xfrm>
          <a:off x="9467850" y="607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108966</xdr:rowOff>
    </xdr:from>
    <xdr:to>
      <xdr:col>50</xdr:col>
      <xdr:colOff>165100</xdr:colOff>
      <xdr:row>38</xdr:row>
      <xdr:rowOff>39115</xdr:rowOff>
    </xdr:to>
    <xdr:sp macro="" textlink="">
      <xdr:nvSpPr>
        <xdr:cNvPr id="130" name="楕円 129">
          <a:extLst>
            <a:ext uri="{FF2B5EF4-FFF2-40B4-BE49-F238E27FC236}">
              <a16:creationId xmlns:a16="http://schemas.microsoft.com/office/drawing/2014/main" id="{B0E2204D-3010-4E02-80AE-2EE07300B11A}"/>
            </a:ext>
          </a:extLst>
        </xdr:cNvPr>
        <xdr:cNvSpPr/>
      </xdr:nvSpPr>
      <xdr:spPr>
        <a:xfrm>
          <a:off x="8636000" y="6217666"/>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157607</xdr:rowOff>
    </xdr:from>
    <xdr:to>
      <xdr:col>55</xdr:col>
      <xdr:colOff>0</xdr:colOff>
      <xdr:row>37</xdr:row>
      <xdr:rowOff>159766</xdr:rowOff>
    </xdr:to>
    <xdr:cxnSp macro="">
      <xdr:nvCxnSpPr>
        <xdr:cNvPr id="131" name="直線コネクタ 130">
          <a:extLst>
            <a:ext uri="{FF2B5EF4-FFF2-40B4-BE49-F238E27FC236}">
              <a16:creationId xmlns:a16="http://schemas.microsoft.com/office/drawing/2014/main" id="{61AAEB17-DF4F-40A7-8813-C1E4AFBDD895}"/>
            </a:ext>
          </a:extLst>
        </xdr:cNvPr>
        <xdr:cNvCxnSpPr/>
      </xdr:nvCxnSpPr>
      <xdr:spPr>
        <a:xfrm flipV="1">
          <a:off x="8686800" y="6266307"/>
          <a:ext cx="74295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111633</xdr:rowOff>
    </xdr:from>
    <xdr:to>
      <xdr:col>46</xdr:col>
      <xdr:colOff>38100</xdr:colOff>
      <xdr:row>38</xdr:row>
      <xdr:rowOff>41783</xdr:rowOff>
    </xdr:to>
    <xdr:sp macro="" textlink="">
      <xdr:nvSpPr>
        <xdr:cNvPr id="132" name="楕円 131">
          <a:extLst>
            <a:ext uri="{FF2B5EF4-FFF2-40B4-BE49-F238E27FC236}">
              <a16:creationId xmlns:a16="http://schemas.microsoft.com/office/drawing/2014/main" id="{A7260A6E-3ADE-4A51-8F61-35E33D411F86}"/>
            </a:ext>
          </a:extLst>
        </xdr:cNvPr>
        <xdr:cNvSpPr/>
      </xdr:nvSpPr>
      <xdr:spPr>
        <a:xfrm>
          <a:off x="7842250" y="62203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159766</xdr:rowOff>
    </xdr:from>
    <xdr:to>
      <xdr:col>50</xdr:col>
      <xdr:colOff>114300</xdr:colOff>
      <xdr:row>37</xdr:row>
      <xdr:rowOff>162433</xdr:rowOff>
    </xdr:to>
    <xdr:cxnSp macro="">
      <xdr:nvCxnSpPr>
        <xdr:cNvPr id="133" name="直線コネクタ 132">
          <a:extLst>
            <a:ext uri="{FF2B5EF4-FFF2-40B4-BE49-F238E27FC236}">
              <a16:creationId xmlns:a16="http://schemas.microsoft.com/office/drawing/2014/main" id="{A0B13784-BFCA-45A1-A8C4-C3560A8248BB}"/>
            </a:ext>
          </a:extLst>
        </xdr:cNvPr>
        <xdr:cNvCxnSpPr/>
      </xdr:nvCxnSpPr>
      <xdr:spPr>
        <a:xfrm flipV="1">
          <a:off x="7886700" y="6268466"/>
          <a:ext cx="8001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113792</xdr:rowOff>
    </xdr:from>
    <xdr:to>
      <xdr:col>41</xdr:col>
      <xdr:colOff>101600</xdr:colOff>
      <xdr:row>38</xdr:row>
      <xdr:rowOff>43942</xdr:rowOff>
    </xdr:to>
    <xdr:sp macro="" textlink="">
      <xdr:nvSpPr>
        <xdr:cNvPr id="134" name="楕円 133">
          <a:extLst>
            <a:ext uri="{FF2B5EF4-FFF2-40B4-BE49-F238E27FC236}">
              <a16:creationId xmlns:a16="http://schemas.microsoft.com/office/drawing/2014/main" id="{98E826A4-1B83-4259-BFCE-451F88291362}"/>
            </a:ext>
          </a:extLst>
        </xdr:cNvPr>
        <xdr:cNvSpPr/>
      </xdr:nvSpPr>
      <xdr:spPr>
        <a:xfrm>
          <a:off x="7029450" y="62224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162433</xdr:rowOff>
    </xdr:from>
    <xdr:to>
      <xdr:col>45</xdr:col>
      <xdr:colOff>177800</xdr:colOff>
      <xdr:row>37</xdr:row>
      <xdr:rowOff>164592</xdr:rowOff>
    </xdr:to>
    <xdr:cxnSp macro="">
      <xdr:nvCxnSpPr>
        <xdr:cNvPr id="135" name="直線コネクタ 134">
          <a:extLst>
            <a:ext uri="{FF2B5EF4-FFF2-40B4-BE49-F238E27FC236}">
              <a16:creationId xmlns:a16="http://schemas.microsoft.com/office/drawing/2014/main" id="{C617A915-5B41-400D-B174-B7E8A42BE4D5}"/>
            </a:ext>
          </a:extLst>
        </xdr:cNvPr>
        <xdr:cNvCxnSpPr/>
      </xdr:nvCxnSpPr>
      <xdr:spPr>
        <a:xfrm flipV="1">
          <a:off x="7080250" y="6271133"/>
          <a:ext cx="80645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115189</xdr:rowOff>
    </xdr:from>
    <xdr:to>
      <xdr:col>36</xdr:col>
      <xdr:colOff>165100</xdr:colOff>
      <xdr:row>38</xdr:row>
      <xdr:rowOff>45339</xdr:rowOff>
    </xdr:to>
    <xdr:sp macro="" textlink="">
      <xdr:nvSpPr>
        <xdr:cNvPr id="136" name="楕円 135">
          <a:extLst>
            <a:ext uri="{FF2B5EF4-FFF2-40B4-BE49-F238E27FC236}">
              <a16:creationId xmlns:a16="http://schemas.microsoft.com/office/drawing/2014/main" id="{D6979708-00FF-425B-9B49-2373269B2A11}"/>
            </a:ext>
          </a:extLst>
        </xdr:cNvPr>
        <xdr:cNvSpPr/>
      </xdr:nvSpPr>
      <xdr:spPr>
        <a:xfrm>
          <a:off x="6235700" y="62238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164592</xdr:rowOff>
    </xdr:from>
    <xdr:to>
      <xdr:col>41</xdr:col>
      <xdr:colOff>50800</xdr:colOff>
      <xdr:row>37</xdr:row>
      <xdr:rowOff>165989</xdr:rowOff>
    </xdr:to>
    <xdr:cxnSp macro="">
      <xdr:nvCxnSpPr>
        <xdr:cNvPr id="137" name="直線コネクタ 136">
          <a:extLst>
            <a:ext uri="{FF2B5EF4-FFF2-40B4-BE49-F238E27FC236}">
              <a16:creationId xmlns:a16="http://schemas.microsoft.com/office/drawing/2014/main" id="{BFB91C40-8C05-4DE5-9D7B-584DBCBD234D}"/>
            </a:ext>
          </a:extLst>
        </xdr:cNvPr>
        <xdr:cNvCxnSpPr/>
      </xdr:nvCxnSpPr>
      <xdr:spPr>
        <a:xfrm flipV="1">
          <a:off x="6286500" y="6273292"/>
          <a:ext cx="79375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12336</xdr:rowOff>
    </xdr:from>
    <xdr:ext cx="469744" cy="259045"/>
    <xdr:sp macro="" textlink="">
      <xdr:nvSpPr>
        <xdr:cNvPr id="138" name="n_1aveValue【道路】&#10;一人当たり延長">
          <a:extLst>
            <a:ext uri="{FF2B5EF4-FFF2-40B4-BE49-F238E27FC236}">
              <a16:creationId xmlns:a16="http://schemas.microsoft.com/office/drawing/2014/main" id="{944B238B-940E-4160-ADE9-E723058FEB3B}"/>
            </a:ext>
          </a:extLst>
        </xdr:cNvPr>
        <xdr:cNvSpPr txBox="1"/>
      </xdr:nvSpPr>
      <xdr:spPr>
        <a:xfrm>
          <a:off x="8458277" y="661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10812</xdr:rowOff>
    </xdr:from>
    <xdr:ext cx="469744" cy="259045"/>
    <xdr:sp macro="" textlink="">
      <xdr:nvSpPr>
        <xdr:cNvPr id="139" name="n_2aveValue【道路】&#10;一人当たり延長">
          <a:extLst>
            <a:ext uri="{FF2B5EF4-FFF2-40B4-BE49-F238E27FC236}">
              <a16:creationId xmlns:a16="http://schemas.microsoft.com/office/drawing/2014/main" id="{B1D9E6EF-1E09-4EF0-93AB-E02F021BF290}"/>
            </a:ext>
          </a:extLst>
        </xdr:cNvPr>
        <xdr:cNvSpPr txBox="1"/>
      </xdr:nvSpPr>
      <xdr:spPr>
        <a:xfrm>
          <a:off x="76772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12209</xdr:rowOff>
    </xdr:from>
    <xdr:ext cx="469744" cy="259045"/>
    <xdr:sp macro="" textlink="">
      <xdr:nvSpPr>
        <xdr:cNvPr id="140" name="n_3aveValue【道路】&#10;一人当たり延長">
          <a:extLst>
            <a:ext uri="{FF2B5EF4-FFF2-40B4-BE49-F238E27FC236}">
              <a16:creationId xmlns:a16="http://schemas.microsoft.com/office/drawing/2014/main" id="{2663F443-2C1F-4A41-B6FE-6E7C7F6A45E0}"/>
            </a:ext>
          </a:extLst>
        </xdr:cNvPr>
        <xdr:cNvSpPr txBox="1"/>
      </xdr:nvSpPr>
      <xdr:spPr>
        <a:xfrm>
          <a:off x="6864427" y="6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12082</xdr:rowOff>
    </xdr:from>
    <xdr:ext cx="469744" cy="259045"/>
    <xdr:sp macro="" textlink="">
      <xdr:nvSpPr>
        <xdr:cNvPr id="141" name="n_4aveValue【道路】&#10;一人当たり延長">
          <a:extLst>
            <a:ext uri="{FF2B5EF4-FFF2-40B4-BE49-F238E27FC236}">
              <a16:creationId xmlns:a16="http://schemas.microsoft.com/office/drawing/2014/main" id="{6780543D-930E-42C3-B43C-F45BEE4700FB}"/>
            </a:ext>
          </a:extLst>
        </xdr:cNvPr>
        <xdr:cNvSpPr txBox="1"/>
      </xdr:nvSpPr>
      <xdr:spPr>
        <a:xfrm>
          <a:off x="6070677"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55643</xdr:rowOff>
    </xdr:from>
    <xdr:ext cx="469744" cy="259045"/>
    <xdr:sp macro="" textlink="">
      <xdr:nvSpPr>
        <xdr:cNvPr id="142" name="n_1mainValue【道路】&#10;一人当たり延長">
          <a:extLst>
            <a:ext uri="{FF2B5EF4-FFF2-40B4-BE49-F238E27FC236}">
              <a16:creationId xmlns:a16="http://schemas.microsoft.com/office/drawing/2014/main" id="{AD85BD32-7B76-4E07-9B24-48C6C5390FFC}"/>
            </a:ext>
          </a:extLst>
        </xdr:cNvPr>
        <xdr:cNvSpPr txBox="1"/>
      </xdr:nvSpPr>
      <xdr:spPr>
        <a:xfrm>
          <a:off x="8458277" y="599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58310</xdr:rowOff>
    </xdr:from>
    <xdr:ext cx="469744" cy="259045"/>
    <xdr:sp macro="" textlink="">
      <xdr:nvSpPr>
        <xdr:cNvPr id="143" name="n_2mainValue【道路】&#10;一人当たり延長">
          <a:extLst>
            <a:ext uri="{FF2B5EF4-FFF2-40B4-BE49-F238E27FC236}">
              <a16:creationId xmlns:a16="http://schemas.microsoft.com/office/drawing/2014/main" id="{75A6913D-0E0A-403A-88D9-11CF7B87550E}"/>
            </a:ext>
          </a:extLst>
        </xdr:cNvPr>
        <xdr:cNvSpPr txBox="1"/>
      </xdr:nvSpPr>
      <xdr:spPr>
        <a:xfrm>
          <a:off x="7677227" y="60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60469</xdr:rowOff>
    </xdr:from>
    <xdr:ext cx="469744" cy="259045"/>
    <xdr:sp macro="" textlink="">
      <xdr:nvSpPr>
        <xdr:cNvPr id="144" name="n_3mainValue【道路】&#10;一人当たり延長">
          <a:extLst>
            <a:ext uri="{FF2B5EF4-FFF2-40B4-BE49-F238E27FC236}">
              <a16:creationId xmlns:a16="http://schemas.microsoft.com/office/drawing/2014/main" id="{3A6BEF0B-9BE1-40F8-BBE8-7886A4F0B47F}"/>
            </a:ext>
          </a:extLst>
        </xdr:cNvPr>
        <xdr:cNvSpPr txBox="1"/>
      </xdr:nvSpPr>
      <xdr:spPr>
        <a:xfrm>
          <a:off x="6864427"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61866</xdr:rowOff>
    </xdr:from>
    <xdr:ext cx="469744" cy="259045"/>
    <xdr:sp macro="" textlink="">
      <xdr:nvSpPr>
        <xdr:cNvPr id="145" name="n_4mainValue【道路】&#10;一人当たり延長">
          <a:extLst>
            <a:ext uri="{FF2B5EF4-FFF2-40B4-BE49-F238E27FC236}">
              <a16:creationId xmlns:a16="http://schemas.microsoft.com/office/drawing/2014/main" id="{89EF85F2-9317-4070-AD56-CDFEAFF3500A}"/>
            </a:ext>
          </a:extLst>
        </xdr:cNvPr>
        <xdr:cNvSpPr txBox="1"/>
      </xdr:nvSpPr>
      <xdr:spPr>
        <a:xfrm>
          <a:off x="6070677"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2F5D962-DF6B-4DB8-9CBE-32695279F56F}"/>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FFF3670-6B30-43A6-90A5-B25A7116FB42}"/>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1EEEA38-93EF-41B3-A6BF-7CCFE095158C}"/>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CEC5BA2-5927-4834-8C12-BB89357AD7EB}"/>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8FFED56-2698-45E6-B6F5-B4354B5D7B8F}"/>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E6B90CA-4D11-4AB0-9544-8DB8A708BC38}"/>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61E7462-30BE-46F9-B3E1-1BF0840D3538}"/>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6C3ECD9-5649-472B-BF5A-D65A46B84026}"/>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2FADCAF-FED5-460D-9E94-D6AC64D73419}"/>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F1515F7-CF29-45AB-8B97-9A89A67D9042}"/>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9F236AB-D256-4FCF-8A46-94F97DC9AAF1}"/>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D6EBC05F-A338-4242-8C0A-58944AEE329E}"/>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6C6EA0A1-A1F0-4AF7-B99B-29CEADB721EE}"/>
            </a:ext>
          </a:extLst>
        </xdr:cNvPr>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6792B962-C541-4E8C-B711-4E6341A77FC9}"/>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D7E2F7ED-F560-4A27-A871-974B961119CA}"/>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F22BD74-C103-4B8A-8676-2ACA0BFCB2ED}"/>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99E5051-4DA6-4C60-8A3C-48F7C5386213}"/>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9A4A630-F21C-4360-85B3-6CDCD02CA00F}"/>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93DFDA5E-3021-41EF-A44C-5F6211B8F6EE}"/>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C78759EA-ABC0-48A8-867C-13EF50545F73}"/>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141D6EC5-828E-4292-948A-3A34AB447061}"/>
            </a:ext>
          </a:extLst>
        </xdr:cNvPr>
        <xdr:cNvSpPr txBox="1"/>
      </xdr:nvSpPr>
      <xdr:spPr>
        <a:xfrm>
          <a:off x="384961" y="9039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25D45FD-A237-4688-B2BD-09713F802B75}"/>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596FB0F3-9EF5-4282-AC7D-376AB05CB0C9}"/>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D9B2B67F-32F8-4238-9B16-8D8B37E78BAB}"/>
            </a:ext>
          </a:extLst>
        </xdr:cNvPr>
        <xdr:cNvCxnSpPr/>
      </xdr:nvCxnSpPr>
      <xdr:spPr>
        <a:xfrm flipV="1">
          <a:off x="4177665" y="9277985"/>
          <a:ext cx="0" cy="122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5F16342F-FA6A-479D-837B-9BC7AD9B3148}"/>
            </a:ext>
          </a:extLst>
        </xdr:cNvPr>
        <xdr:cNvSpPr txBox="1"/>
      </xdr:nvSpPr>
      <xdr:spPr>
        <a:xfrm>
          <a:off x="42164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7171221E-19FD-49CF-B980-6071C030A3D5}"/>
            </a:ext>
          </a:extLst>
        </xdr:cNvPr>
        <xdr:cNvCxnSpPr/>
      </xdr:nvCxnSpPr>
      <xdr:spPr>
        <a:xfrm>
          <a:off x="4108450" y="10507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0DAF8C53-5E70-4798-B8C1-C0FDD9E26D14}"/>
            </a:ext>
          </a:extLst>
        </xdr:cNvPr>
        <xdr:cNvSpPr txBox="1"/>
      </xdr:nvSpPr>
      <xdr:spPr>
        <a:xfrm>
          <a:off x="4216400" y="9065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76474F2F-C3FA-431C-B8F5-E561A2B56242}"/>
            </a:ext>
          </a:extLst>
        </xdr:cNvPr>
        <xdr:cNvCxnSpPr/>
      </xdr:nvCxnSpPr>
      <xdr:spPr>
        <a:xfrm>
          <a:off x="4108450" y="9277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D51F545E-0100-4E84-A38F-89C5695778D9}"/>
            </a:ext>
          </a:extLst>
        </xdr:cNvPr>
        <xdr:cNvSpPr txBox="1"/>
      </xdr:nvSpPr>
      <xdr:spPr>
        <a:xfrm>
          <a:off x="4216400" y="10113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E2ECCFF6-6AE7-4DCC-BE99-B26B5614EBD2}"/>
            </a:ext>
          </a:extLst>
        </xdr:cNvPr>
        <xdr:cNvSpPr/>
      </xdr:nvSpPr>
      <xdr:spPr>
        <a:xfrm>
          <a:off x="4127500" y="1025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AC62072D-C9B2-465F-B2A0-07070BCC7483}"/>
            </a:ext>
          </a:extLst>
        </xdr:cNvPr>
        <xdr:cNvSpPr/>
      </xdr:nvSpPr>
      <xdr:spPr>
        <a:xfrm>
          <a:off x="3384550" y="10236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99137B26-0C7F-4A62-8BE1-61CDA1EA72F5}"/>
            </a:ext>
          </a:extLst>
        </xdr:cNvPr>
        <xdr:cNvSpPr/>
      </xdr:nvSpPr>
      <xdr:spPr>
        <a:xfrm>
          <a:off x="2571750" y="10220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C4F9AB8F-C27C-45F6-855D-C846F16A766E}"/>
            </a:ext>
          </a:extLst>
        </xdr:cNvPr>
        <xdr:cNvSpPr/>
      </xdr:nvSpPr>
      <xdr:spPr>
        <a:xfrm>
          <a:off x="1778000" y="10197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76FC7693-00FF-4333-A9A2-7542C31D21D0}"/>
            </a:ext>
          </a:extLst>
        </xdr:cNvPr>
        <xdr:cNvSpPr/>
      </xdr:nvSpPr>
      <xdr:spPr>
        <a:xfrm>
          <a:off x="984250" y="10174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88DF115-9DC7-4D84-A5F0-623A36184B6F}"/>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9545C34-E381-477B-97EC-0CAE62C965AC}"/>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4C46A23-110B-4FE2-B6D7-17ED3A58838B}"/>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8D2BC0F-710A-490D-834D-7F0C939F50B8}"/>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CF30472-143F-4001-AD81-D4853E746C4F}"/>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103505</xdr:rowOff>
    </xdr:from>
    <xdr:to>
      <xdr:col>24</xdr:col>
      <xdr:colOff>114300</xdr:colOff>
      <xdr:row>63</xdr:row>
      <xdr:rowOff>33655</xdr:rowOff>
    </xdr:to>
    <xdr:sp macro="" textlink="">
      <xdr:nvSpPr>
        <xdr:cNvPr id="185" name="楕円 184">
          <a:extLst>
            <a:ext uri="{FF2B5EF4-FFF2-40B4-BE49-F238E27FC236}">
              <a16:creationId xmlns:a16="http://schemas.microsoft.com/office/drawing/2014/main" id="{749F84A5-2B5D-4754-93B0-6DB93E561D92}"/>
            </a:ext>
          </a:extLst>
        </xdr:cNvPr>
        <xdr:cNvSpPr/>
      </xdr:nvSpPr>
      <xdr:spPr>
        <a:xfrm>
          <a:off x="4127500" y="10339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18432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672C7480-F75F-48F9-9D8E-EDF8D152879A}"/>
            </a:ext>
          </a:extLst>
        </xdr:cNvPr>
        <xdr:cNvSpPr txBox="1"/>
      </xdr:nvSpPr>
      <xdr:spPr>
        <a:xfrm>
          <a:off x="42164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82550</xdr:rowOff>
    </xdr:from>
    <xdr:to>
      <xdr:col>20</xdr:col>
      <xdr:colOff>38100</xdr:colOff>
      <xdr:row>63</xdr:row>
      <xdr:rowOff>12700</xdr:rowOff>
    </xdr:to>
    <xdr:sp macro="" textlink="">
      <xdr:nvSpPr>
        <xdr:cNvPr id="187" name="楕円 186">
          <a:extLst>
            <a:ext uri="{FF2B5EF4-FFF2-40B4-BE49-F238E27FC236}">
              <a16:creationId xmlns:a16="http://schemas.microsoft.com/office/drawing/2014/main" id="{817F7A98-176F-42B7-B5E2-AC5DCA095690}"/>
            </a:ext>
          </a:extLst>
        </xdr:cNvPr>
        <xdr:cNvSpPr/>
      </xdr:nvSpPr>
      <xdr:spPr>
        <a:xfrm>
          <a:off x="3384550" y="10318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62</xdr:row>
      <xdr:rowOff>154305</xdr:rowOff>
    </xdr:to>
    <xdr:cxnSp macro="">
      <xdr:nvCxnSpPr>
        <xdr:cNvPr id="188" name="直線コネクタ 187">
          <a:extLst>
            <a:ext uri="{FF2B5EF4-FFF2-40B4-BE49-F238E27FC236}">
              <a16:creationId xmlns:a16="http://schemas.microsoft.com/office/drawing/2014/main" id="{581F77B1-EE9B-49ED-A580-025472C93D8B}"/>
            </a:ext>
          </a:extLst>
        </xdr:cNvPr>
        <xdr:cNvCxnSpPr/>
      </xdr:nvCxnSpPr>
      <xdr:spPr>
        <a:xfrm>
          <a:off x="3429000" y="10369550"/>
          <a:ext cx="7493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65405</xdr:rowOff>
    </xdr:from>
    <xdr:to>
      <xdr:col>15</xdr:col>
      <xdr:colOff>101600</xdr:colOff>
      <xdr:row>62</xdr:row>
      <xdr:rowOff>167005</xdr:rowOff>
    </xdr:to>
    <xdr:sp macro="" textlink="">
      <xdr:nvSpPr>
        <xdr:cNvPr id="189" name="楕円 188">
          <a:extLst>
            <a:ext uri="{FF2B5EF4-FFF2-40B4-BE49-F238E27FC236}">
              <a16:creationId xmlns:a16="http://schemas.microsoft.com/office/drawing/2014/main" id="{00F7050F-2F36-4C62-8926-A3FA4B581075}"/>
            </a:ext>
          </a:extLst>
        </xdr:cNvPr>
        <xdr:cNvSpPr/>
      </xdr:nvSpPr>
      <xdr:spPr>
        <a:xfrm>
          <a:off x="257175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116205</xdr:rowOff>
    </xdr:from>
    <xdr:to>
      <xdr:col>19</xdr:col>
      <xdr:colOff>177800</xdr:colOff>
      <xdr:row>62</xdr:row>
      <xdr:rowOff>133350</xdr:rowOff>
    </xdr:to>
    <xdr:cxnSp macro="">
      <xdr:nvCxnSpPr>
        <xdr:cNvPr id="190" name="直線コネクタ 189">
          <a:extLst>
            <a:ext uri="{FF2B5EF4-FFF2-40B4-BE49-F238E27FC236}">
              <a16:creationId xmlns:a16="http://schemas.microsoft.com/office/drawing/2014/main" id="{2FEB70CA-1C3C-4419-B9FB-D480598B8483}"/>
            </a:ext>
          </a:extLst>
        </xdr:cNvPr>
        <xdr:cNvCxnSpPr/>
      </xdr:nvCxnSpPr>
      <xdr:spPr>
        <a:xfrm>
          <a:off x="2622550" y="10352405"/>
          <a:ext cx="8064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46355</xdr:rowOff>
    </xdr:from>
    <xdr:to>
      <xdr:col>10</xdr:col>
      <xdr:colOff>165100</xdr:colOff>
      <xdr:row>62</xdr:row>
      <xdr:rowOff>147955</xdr:rowOff>
    </xdr:to>
    <xdr:sp macro="" textlink="">
      <xdr:nvSpPr>
        <xdr:cNvPr id="191" name="楕円 190">
          <a:extLst>
            <a:ext uri="{FF2B5EF4-FFF2-40B4-BE49-F238E27FC236}">
              <a16:creationId xmlns:a16="http://schemas.microsoft.com/office/drawing/2014/main" id="{527C6B3E-0608-47E2-8CC3-A5369288B53C}"/>
            </a:ext>
          </a:extLst>
        </xdr:cNvPr>
        <xdr:cNvSpPr/>
      </xdr:nvSpPr>
      <xdr:spPr>
        <a:xfrm>
          <a:off x="1778000" y="102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97155</xdr:rowOff>
    </xdr:from>
    <xdr:to>
      <xdr:col>15</xdr:col>
      <xdr:colOff>50800</xdr:colOff>
      <xdr:row>62</xdr:row>
      <xdr:rowOff>116205</xdr:rowOff>
    </xdr:to>
    <xdr:cxnSp macro="">
      <xdr:nvCxnSpPr>
        <xdr:cNvPr id="192" name="直線コネクタ 191">
          <a:extLst>
            <a:ext uri="{FF2B5EF4-FFF2-40B4-BE49-F238E27FC236}">
              <a16:creationId xmlns:a16="http://schemas.microsoft.com/office/drawing/2014/main" id="{F3658269-4470-4EB2-8435-E9894683F1B9}"/>
            </a:ext>
          </a:extLst>
        </xdr:cNvPr>
        <xdr:cNvCxnSpPr/>
      </xdr:nvCxnSpPr>
      <xdr:spPr>
        <a:xfrm>
          <a:off x="1828800" y="10333355"/>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21590</xdr:rowOff>
    </xdr:from>
    <xdr:to>
      <xdr:col>6</xdr:col>
      <xdr:colOff>38100</xdr:colOff>
      <xdr:row>62</xdr:row>
      <xdr:rowOff>123190</xdr:rowOff>
    </xdr:to>
    <xdr:sp macro="" textlink="">
      <xdr:nvSpPr>
        <xdr:cNvPr id="193" name="楕円 192">
          <a:extLst>
            <a:ext uri="{FF2B5EF4-FFF2-40B4-BE49-F238E27FC236}">
              <a16:creationId xmlns:a16="http://schemas.microsoft.com/office/drawing/2014/main" id="{9F49EAD5-205D-4D8B-9CD0-A2551EE29749}"/>
            </a:ext>
          </a:extLst>
        </xdr:cNvPr>
        <xdr:cNvSpPr/>
      </xdr:nvSpPr>
      <xdr:spPr>
        <a:xfrm>
          <a:off x="984250" y="10257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72390</xdr:rowOff>
    </xdr:from>
    <xdr:to>
      <xdr:col>10</xdr:col>
      <xdr:colOff>114300</xdr:colOff>
      <xdr:row>62</xdr:row>
      <xdr:rowOff>97155</xdr:rowOff>
    </xdr:to>
    <xdr:cxnSp macro="">
      <xdr:nvCxnSpPr>
        <xdr:cNvPr id="194" name="直線コネクタ 193">
          <a:extLst>
            <a:ext uri="{FF2B5EF4-FFF2-40B4-BE49-F238E27FC236}">
              <a16:creationId xmlns:a16="http://schemas.microsoft.com/office/drawing/2014/main" id="{040470AB-4F27-476E-9A99-2953984A4D0A}"/>
            </a:ext>
          </a:extLst>
        </xdr:cNvPr>
        <xdr:cNvCxnSpPr/>
      </xdr:nvCxnSpPr>
      <xdr:spPr>
        <a:xfrm>
          <a:off x="1028700" y="10308590"/>
          <a:ext cx="8001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B7BD6494-5A36-4687-B583-9B770660DD43}"/>
            </a:ext>
          </a:extLst>
        </xdr:cNvPr>
        <xdr:cNvSpPr txBox="1"/>
      </xdr:nvSpPr>
      <xdr:spPr>
        <a:xfrm>
          <a:off x="32391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B03CF11A-6CC1-4058-BC22-06F3CC8BA3CA}"/>
            </a:ext>
          </a:extLst>
        </xdr:cNvPr>
        <xdr:cNvSpPr txBox="1"/>
      </xdr:nvSpPr>
      <xdr:spPr>
        <a:xfrm>
          <a:off x="2439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906B7066-E562-47CA-9B40-D752B4EB54A0}"/>
            </a:ext>
          </a:extLst>
        </xdr:cNvPr>
        <xdr:cNvSpPr txBox="1"/>
      </xdr:nvSpPr>
      <xdr:spPr>
        <a:xfrm>
          <a:off x="164529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83239270-8C52-4FEA-BA20-24B19D3B335D}"/>
            </a:ext>
          </a:extLst>
        </xdr:cNvPr>
        <xdr:cNvSpPr txBox="1"/>
      </xdr:nvSpPr>
      <xdr:spPr>
        <a:xfrm>
          <a:off x="8515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3827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B94BCD68-B15B-463E-B91A-3CA9E916256C}"/>
            </a:ext>
          </a:extLst>
        </xdr:cNvPr>
        <xdr:cNvSpPr txBox="1"/>
      </xdr:nvSpPr>
      <xdr:spPr>
        <a:xfrm>
          <a:off x="32391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158132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BD979CA9-F5AA-4A28-BD5D-CCEAEC8C4D5C}"/>
            </a:ext>
          </a:extLst>
        </xdr:cNvPr>
        <xdr:cNvSpPr txBox="1"/>
      </xdr:nvSpPr>
      <xdr:spPr>
        <a:xfrm>
          <a:off x="2439044" y="1039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139082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C0915087-C1DA-485F-A310-7912ED4DAFDF}"/>
            </a:ext>
          </a:extLst>
        </xdr:cNvPr>
        <xdr:cNvSpPr txBox="1"/>
      </xdr:nvSpPr>
      <xdr:spPr>
        <a:xfrm>
          <a:off x="164529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114317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E9853264-D434-4BE4-AFEF-1E7ECF16D615}"/>
            </a:ext>
          </a:extLst>
        </xdr:cNvPr>
        <xdr:cNvSpPr txBox="1"/>
      </xdr:nvSpPr>
      <xdr:spPr>
        <a:xfrm>
          <a:off x="8515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97FDB3BF-BA6A-484A-BC82-51361C92B10D}"/>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E6F3F298-A26A-4C5A-9651-F7B02027BB13}"/>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70DACE07-359B-4FD1-98E2-B811EDAF641B}"/>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94E7DE08-571B-4923-A74E-75159EFED6DB}"/>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F4D6EACB-9696-45C0-8D24-B46CDCD20D47}"/>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C848062-C9BB-4A51-8C2D-C8DA218C1B53}"/>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6581B92F-0450-44E6-B1DB-EB7C361280D9}"/>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DAE5EBD2-6979-494A-8EE3-FB4E0ED064C5}"/>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589FDA19-6E30-43AF-838E-1E65F33690BD}"/>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5FA4EF22-28F9-4BBC-9A9F-6834C02312D5}"/>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B5638C5E-6960-4C67-BF81-00982E86229C}"/>
            </a:ext>
          </a:extLst>
        </xdr:cNvPr>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FE3229B1-1F7C-439D-8B6D-B883AB62CD2E}"/>
            </a:ext>
          </a:extLst>
        </xdr:cNvPr>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3B546D31-4205-4F13-893B-D69DA50BAF04}"/>
            </a:ext>
          </a:extLst>
        </xdr:cNvPr>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1D2E09B9-A350-4308-A608-013C97CF94AD}"/>
            </a:ext>
          </a:extLst>
        </xdr:cNvPr>
        <xdr:cNvSpPr txBox="1"/>
      </xdr:nvSpPr>
      <xdr:spPr>
        <a:xfrm>
          <a:off x="5418031" y="1013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E94EADE7-F26A-45E9-B725-FD1BE97C5E05}"/>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65E3BDC3-7343-48D6-B125-58FE400424AF}"/>
            </a:ext>
          </a:extLst>
        </xdr:cNvPr>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17855842-0880-4E2C-8F43-79BD2DEF67A2}"/>
            </a:ext>
          </a:extLst>
        </xdr:cNvPr>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F68C6497-2BC6-480F-875C-90E9CC214853}"/>
            </a:ext>
          </a:extLst>
        </xdr:cNvPr>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FDE1B640-6878-4435-AED5-7276EAB710C2}"/>
            </a:ext>
          </a:extLst>
        </xdr:cNvPr>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A1509AFF-CBB9-4035-9B38-DC0AF8694C93}"/>
            </a:ext>
          </a:extLst>
        </xdr:cNvPr>
        <xdr:cNvSpPr txBox="1"/>
      </xdr:nvSpPr>
      <xdr:spPr>
        <a:xfrm>
          <a:off x="5418031" y="9039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374F05C7-CA82-4EA7-BF68-EF00DF62C3DF}"/>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DDF7F685-B32D-482B-A0DA-41CDD821EF84}"/>
            </a:ext>
          </a:extLst>
        </xdr:cNvPr>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716F1AE4-23F4-4989-BFD7-C984BAE24803}"/>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4A06233D-F99D-4420-A4FC-D19D63F43B41}"/>
            </a:ext>
          </a:extLst>
        </xdr:cNvPr>
        <xdr:cNvCxnSpPr/>
      </xdr:nvCxnSpPr>
      <xdr:spPr>
        <a:xfrm flipV="1">
          <a:off x="9429115" y="9346805"/>
          <a:ext cx="0" cy="124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F9C52184-68CA-4ED0-AF4D-31F299884F81}"/>
            </a:ext>
          </a:extLst>
        </xdr:cNvPr>
        <xdr:cNvSpPr txBox="1"/>
      </xdr:nvSpPr>
      <xdr:spPr>
        <a:xfrm>
          <a:off x="9467850" y="105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4B23DB86-B415-4E7B-AE1C-FEB4AF12BFE8}"/>
            </a:ext>
          </a:extLst>
        </xdr:cNvPr>
        <xdr:cNvCxnSpPr/>
      </xdr:nvCxnSpPr>
      <xdr:spPr>
        <a:xfrm>
          <a:off x="9359900" y="105960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DAC8C0A8-7EF3-4EF5-825E-B1638151EEE7}"/>
            </a:ext>
          </a:extLst>
        </xdr:cNvPr>
        <xdr:cNvSpPr txBox="1"/>
      </xdr:nvSpPr>
      <xdr:spPr>
        <a:xfrm>
          <a:off x="9467850" y="912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E72B9958-A2F8-46D9-9F19-427583A1DD9B}"/>
            </a:ext>
          </a:extLst>
        </xdr:cNvPr>
        <xdr:cNvCxnSpPr/>
      </xdr:nvCxnSpPr>
      <xdr:spPr>
        <a:xfrm>
          <a:off x="9359900" y="9346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F1336394-91E6-49A6-B37A-6870ACC25C20}"/>
            </a:ext>
          </a:extLst>
        </xdr:cNvPr>
        <xdr:cNvSpPr txBox="1"/>
      </xdr:nvSpPr>
      <xdr:spPr>
        <a:xfrm>
          <a:off x="9467850" y="100082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DCF5E893-750F-4541-8672-F3A0D33B37EF}"/>
            </a:ext>
          </a:extLst>
        </xdr:cNvPr>
        <xdr:cNvSpPr/>
      </xdr:nvSpPr>
      <xdr:spPr>
        <a:xfrm>
          <a:off x="9398000" y="101505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5010F341-28EF-4DB6-A86D-DBCB65787668}"/>
            </a:ext>
          </a:extLst>
        </xdr:cNvPr>
        <xdr:cNvSpPr/>
      </xdr:nvSpPr>
      <xdr:spPr>
        <a:xfrm>
          <a:off x="8636000" y="101555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AC9FFCE4-72C6-4729-914B-002E5D7964F2}"/>
            </a:ext>
          </a:extLst>
        </xdr:cNvPr>
        <xdr:cNvSpPr/>
      </xdr:nvSpPr>
      <xdr:spPr>
        <a:xfrm>
          <a:off x="7842250" y="101585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879E3736-123E-49FF-88EF-C39BB9A4A9D6}"/>
            </a:ext>
          </a:extLst>
        </xdr:cNvPr>
        <xdr:cNvSpPr/>
      </xdr:nvSpPr>
      <xdr:spPr>
        <a:xfrm>
          <a:off x="7029450" y="10161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19911779-DCC2-407D-AF19-616A304D5700}"/>
            </a:ext>
          </a:extLst>
        </xdr:cNvPr>
        <xdr:cNvSpPr/>
      </xdr:nvSpPr>
      <xdr:spPr>
        <a:xfrm>
          <a:off x="6235700" y="101465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291510F-AE62-48A6-B232-4ED64D41D738}"/>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A071CC0-EC76-4ED0-B84C-A02337383CC1}"/>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51CFFDB-5309-4F41-8406-C1671508D989}"/>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5C790FD-6EDC-43E6-87C9-A074DF9803EB}"/>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5FBE9A9-F1CB-4455-83BD-7DFA50408CD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161523</xdr:rowOff>
    </xdr:from>
    <xdr:to>
      <xdr:col>55</xdr:col>
      <xdr:colOff>50800</xdr:colOff>
      <xdr:row>63</xdr:row>
      <xdr:rowOff>91673</xdr:rowOff>
    </xdr:to>
    <xdr:sp macro="" textlink="">
      <xdr:nvSpPr>
        <xdr:cNvPr id="242" name="楕円 241">
          <a:extLst>
            <a:ext uri="{FF2B5EF4-FFF2-40B4-BE49-F238E27FC236}">
              <a16:creationId xmlns:a16="http://schemas.microsoft.com/office/drawing/2014/main" id="{EFE57305-9725-47F3-AA26-7340E242BBA0}"/>
            </a:ext>
          </a:extLst>
        </xdr:cNvPr>
        <xdr:cNvSpPr/>
      </xdr:nvSpPr>
      <xdr:spPr>
        <a:xfrm>
          <a:off x="9398000" y="103977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139950</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8C118B8C-AFC4-4B09-B90A-350A97A9AFFA}"/>
            </a:ext>
          </a:extLst>
        </xdr:cNvPr>
        <xdr:cNvSpPr txBox="1"/>
      </xdr:nvSpPr>
      <xdr:spPr>
        <a:xfrm>
          <a:off x="9467850" y="1037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162229</xdr:rowOff>
    </xdr:from>
    <xdr:to>
      <xdr:col>50</xdr:col>
      <xdr:colOff>165100</xdr:colOff>
      <xdr:row>63</xdr:row>
      <xdr:rowOff>92379</xdr:rowOff>
    </xdr:to>
    <xdr:sp macro="" textlink="">
      <xdr:nvSpPr>
        <xdr:cNvPr id="244" name="楕円 243">
          <a:extLst>
            <a:ext uri="{FF2B5EF4-FFF2-40B4-BE49-F238E27FC236}">
              <a16:creationId xmlns:a16="http://schemas.microsoft.com/office/drawing/2014/main" id="{5939A2D1-4F72-4DCE-A865-4D1094EC653F}"/>
            </a:ext>
          </a:extLst>
        </xdr:cNvPr>
        <xdr:cNvSpPr/>
      </xdr:nvSpPr>
      <xdr:spPr>
        <a:xfrm>
          <a:off x="8636000" y="103984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40873</xdr:rowOff>
    </xdr:from>
    <xdr:to>
      <xdr:col>55</xdr:col>
      <xdr:colOff>0</xdr:colOff>
      <xdr:row>63</xdr:row>
      <xdr:rowOff>41579</xdr:rowOff>
    </xdr:to>
    <xdr:cxnSp macro="">
      <xdr:nvCxnSpPr>
        <xdr:cNvPr id="245" name="直線コネクタ 244">
          <a:extLst>
            <a:ext uri="{FF2B5EF4-FFF2-40B4-BE49-F238E27FC236}">
              <a16:creationId xmlns:a16="http://schemas.microsoft.com/office/drawing/2014/main" id="{64FBB915-ABAA-4D6B-9C71-191EDD624125}"/>
            </a:ext>
          </a:extLst>
        </xdr:cNvPr>
        <xdr:cNvCxnSpPr/>
      </xdr:nvCxnSpPr>
      <xdr:spPr>
        <a:xfrm flipV="1">
          <a:off x="8686800" y="10442173"/>
          <a:ext cx="74295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164271</xdr:rowOff>
    </xdr:from>
    <xdr:to>
      <xdr:col>46</xdr:col>
      <xdr:colOff>38100</xdr:colOff>
      <xdr:row>63</xdr:row>
      <xdr:rowOff>94421</xdr:rowOff>
    </xdr:to>
    <xdr:sp macro="" textlink="">
      <xdr:nvSpPr>
        <xdr:cNvPr id="246" name="楕円 245">
          <a:extLst>
            <a:ext uri="{FF2B5EF4-FFF2-40B4-BE49-F238E27FC236}">
              <a16:creationId xmlns:a16="http://schemas.microsoft.com/office/drawing/2014/main" id="{97DD1C49-C2D2-4AE3-9C9E-1BD79642D9FD}"/>
            </a:ext>
          </a:extLst>
        </xdr:cNvPr>
        <xdr:cNvSpPr/>
      </xdr:nvSpPr>
      <xdr:spPr>
        <a:xfrm>
          <a:off x="7842250" y="104004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41579</xdr:rowOff>
    </xdr:from>
    <xdr:to>
      <xdr:col>50</xdr:col>
      <xdr:colOff>114300</xdr:colOff>
      <xdr:row>63</xdr:row>
      <xdr:rowOff>43621</xdr:rowOff>
    </xdr:to>
    <xdr:cxnSp macro="">
      <xdr:nvCxnSpPr>
        <xdr:cNvPr id="247" name="直線コネクタ 246">
          <a:extLst>
            <a:ext uri="{FF2B5EF4-FFF2-40B4-BE49-F238E27FC236}">
              <a16:creationId xmlns:a16="http://schemas.microsoft.com/office/drawing/2014/main" id="{D6DF68A9-82F0-4A07-B286-11F201D80C13}"/>
            </a:ext>
          </a:extLst>
        </xdr:cNvPr>
        <xdr:cNvCxnSpPr/>
      </xdr:nvCxnSpPr>
      <xdr:spPr>
        <a:xfrm flipV="1">
          <a:off x="7886700" y="10442879"/>
          <a:ext cx="8001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165436</xdr:rowOff>
    </xdr:from>
    <xdr:to>
      <xdr:col>41</xdr:col>
      <xdr:colOff>101600</xdr:colOff>
      <xdr:row>63</xdr:row>
      <xdr:rowOff>95586</xdr:rowOff>
    </xdr:to>
    <xdr:sp macro="" textlink="">
      <xdr:nvSpPr>
        <xdr:cNvPr id="248" name="楕円 247">
          <a:extLst>
            <a:ext uri="{FF2B5EF4-FFF2-40B4-BE49-F238E27FC236}">
              <a16:creationId xmlns:a16="http://schemas.microsoft.com/office/drawing/2014/main" id="{D3814AD7-D8AF-48DD-88D3-A3F1BBD48ABF}"/>
            </a:ext>
          </a:extLst>
        </xdr:cNvPr>
        <xdr:cNvSpPr/>
      </xdr:nvSpPr>
      <xdr:spPr>
        <a:xfrm>
          <a:off x="7029450" y="10401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43621</xdr:rowOff>
    </xdr:from>
    <xdr:to>
      <xdr:col>45</xdr:col>
      <xdr:colOff>177800</xdr:colOff>
      <xdr:row>63</xdr:row>
      <xdr:rowOff>44786</xdr:rowOff>
    </xdr:to>
    <xdr:cxnSp macro="">
      <xdr:nvCxnSpPr>
        <xdr:cNvPr id="249" name="直線コネクタ 248">
          <a:extLst>
            <a:ext uri="{FF2B5EF4-FFF2-40B4-BE49-F238E27FC236}">
              <a16:creationId xmlns:a16="http://schemas.microsoft.com/office/drawing/2014/main" id="{F1CAAB37-91B7-4D07-863B-71529AD893DE}"/>
            </a:ext>
          </a:extLst>
        </xdr:cNvPr>
        <xdr:cNvCxnSpPr/>
      </xdr:nvCxnSpPr>
      <xdr:spPr>
        <a:xfrm flipV="1">
          <a:off x="7080250" y="10444921"/>
          <a:ext cx="80645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166035</xdr:rowOff>
    </xdr:from>
    <xdr:to>
      <xdr:col>36</xdr:col>
      <xdr:colOff>165100</xdr:colOff>
      <xdr:row>63</xdr:row>
      <xdr:rowOff>96185</xdr:rowOff>
    </xdr:to>
    <xdr:sp macro="" textlink="">
      <xdr:nvSpPr>
        <xdr:cNvPr id="250" name="楕円 249">
          <a:extLst>
            <a:ext uri="{FF2B5EF4-FFF2-40B4-BE49-F238E27FC236}">
              <a16:creationId xmlns:a16="http://schemas.microsoft.com/office/drawing/2014/main" id="{E879B4A1-1B20-4FF5-A074-649B65A0BA81}"/>
            </a:ext>
          </a:extLst>
        </xdr:cNvPr>
        <xdr:cNvSpPr/>
      </xdr:nvSpPr>
      <xdr:spPr>
        <a:xfrm>
          <a:off x="6235700" y="10402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44786</xdr:rowOff>
    </xdr:from>
    <xdr:to>
      <xdr:col>41</xdr:col>
      <xdr:colOff>50800</xdr:colOff>
      <xdr:row>63</xdr:row>
      <xdr:rowOff>45385</xdr:rowOff>
    </xdr:to>
    <xdr:cxnSp macro="">
      <xdr:nvCxnSpPr>
        <xdr:cNvPr id="251" name="直線コネクタ 250">
          <a:extLst>
            <a:ext uri="{FF2B5EF4-FFF2-40B4-BE49-F238E27FC236}">
              <a16:creationId xmlns:a16="http://schemas.microsoft.com/office/drawing/2014/main" id="{5F21A818-668D-429E-B963-22323F0E6FC0}"/>
            </a:ext>
          </a:extLst>
        </xdr:cNvPr>
        <xdr:cNvCxnSpPr/>
      </xdr:nvCxnSpPr>
      <xdr:spPr>
        <a:xfrm flipV="1">
          <a:off x="6286500" y="10446086"/>
          <a:ext cx="79375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67484252-F8A0-4EB7-BC86-84AEBB29983F}"/>
            </a:ext>
          </a:extLst>
        </xdr:cNvPr>
        <xdr:cNvSpPr txBox="1"/>
      </xdr:nvSpPr>
      <xdr:spPr>
        <a:xfrm>
          <a:off x="8399995" y="99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87759054-5024-4532-8EF6-03C21A71618A}"/>
            </a:ext>
          </a:extLst>
        </xdr:cNvPr>
        <xdr:cNvSpPr txBox="1"/>
      </xdr:nvSpPr>
      <xdr:spPr>
        <a:xfrm>
          <a:off x="7612595" y="994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82991703-0234-4688-97EC-400E3DA39C84}"/>
            </a:ext>
          </a:extLst>
        </xdr:cNvPr>
        <xdr:cNvSpPr txBox="1"/>
      </xdr:nvSpPr>
      <xdr:spPr>
        <a:xfrm>
          <a:off x="6818845" y="994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334C52C-E1C4-4141-9F18-6D355A88CE6A}"/>
            </a:ext>
          </a:extLst>
        </xdr:cNvPr>
        <xdr:cNvSpPr txBox="1"/>
      </xdr:nvSpPr>
      <xdr:spPr>
        <a:xfrm>
          <a:off x="6006045" y="992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83506</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4FAF5DFB-B628-4DD3-91BA-D912AFFD3F57}"/>
            </a:ext>
          </a:extLst>
        </xdr:cNvPr>
        <xdr:cNvSpPr txBox="1"/>
      </xdr:nvSpPr>
      <xdr:spPr>
        <a:xfrm>
          <a:off x="8425961" y="1048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85548</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D42F6FC6-2283-4432-AE42-0AFC824415A0}"/>
            </a:ext>
          </a:extLst>
        </xdr:cNvPr>
        <xdr:cNvSpPr txBox="1"/>
      </xdr:nvSpPr>
      <xdr:spPr>
        <a:xfrm>
          <a:off x="7644911" y="1048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86713</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58B74303-E6F4-4345-9482-BB711B3BCB61}"/>
            </a:ext>
          </a:extLst>
        </xdr:cNvPr>
        <xdr:cNvSpPr txBox="1"/>
      </xdr:nvSpPr>
      <xdr:spPr>
        <a:xfrm>
          <a:off x="6851161" y="10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87312</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59267AB8-28A4-4ADD-BCCC-E2D462DA1283}"/>
            </a:ext>
          </a:extLst>
        </xdr:cNvPr>
        <xdr:cNvSpPr txBox="1"/>
      </xdr:nvSpPr>
      <xdr:spPr>
        <a:xfrm>
          <a:off x="6038361" y="1048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7261DE6E-19FD-45E6-BB6D-89EA4D119458}"/>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E2DB73D3-198A-40F2-A658-DE77FD4FA00B}"/>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D8D8A473-3E77-4877-BBF8-78E0A0AF197D}"/>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BAAE397-2F5B-45DA-A134-AD8D8C060DF9}"/>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CA2CD1E2-31AD-4B0C-AA88-E4BF31F1629F}"/>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B3D0902-96E1-45BC-B067-70A0AC51ABA4}"/>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F748329-F1A5-44F1-B059-8E7C14B636C9}"/>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4EB9404-8D09-4E61-AECE-6A6DBE0CCD2E}"/>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3DD0C6D4-4558-4B68-A867-B38452322B79}"/>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A179A2D-8301-457E-AB2D-13936600B0DE}"/>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EE209DFB-649F-484E-B874-DE3485EE2459}"/>
            </a:ext>
          </a:extLst>
        </xdr:cNvPr>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37B36FFC-3474-421F-999A-5FB65C229443}"/>
            </a:ext>
          </a:extLst>
        </xdr:cNvPr>
        <xdr:cNvCxnSpPr/>
      </xdr:nvCxnSpPr>
      <xdr:spPr>
        <a:xfrm>
          <a:off x="6858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E65C7505-9D2C-4141-A16B-9291CEBE449C}"/>
            </a:ext>
          </a:extLst>
        </xdr:cNvPr>
        <xdr:cNvSpPr txBox="1"/>
      </xdr:nvSpPr>
      <xdr:spPr>
        <a:xfrm>
          <a:off x="339891" y="1410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1C2A03C8-720D-4AC0-BBED-0C83E7B2A4EA}"/>
            </a:ext>
          </a:extLst>
        </xdr:cNvPr>
        <xdr:cNvCxnSpPr/>
      </xdr:nvCxnSpPr>
      <xdr:spPr>
        <a:xfrm>
          <a:off x="6858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B00539BD-4EBA-491F-8B8A-B1CBE96F8C97}"/>
            </a:ext>
          </a:extLst>
        </xdr:cNvPr>
        <xdr:cNvSpPr txBox="1"/>
      </xdr:nvSpPr>
      <xdr:spPr>
        <a:xfrm>
          <a:off x="3398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59E5FF3E-3444-4EB1-8890-12A4A9713EE5}"/>
            </a:ext>
          </a:extLst>
        </xdr:cNvPr>
        <xdr:cNvCxnSpPr/>
      </xdr:nvCxnSpPr>
      <xdr:spPr>
        <a:xfrm>
          <a:off x="6858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B4F6D3D1-8B37-4AE7-B351-5B7ACE50C87C}"/>
            </a:ext>
          </a:extLst>
        </xdr:cNvPr>
        <xdr:cNvSpPr txBox="1"/>
      </xdr:nvSpPr>
      <xdr:spPr>
        <a:xfrm>
          <a:off x="3398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E225A4AA-4015-41DE-9D33-FF52F1E88A56}"/>
            </a:ext>
          </a:extLst>
        </xdr:cNvPr>
        <xdr:cNvCxnSpPr/>
      </xdr:nvCxnSpPr>
      <xdr:spPr>
        <a:xfrm>
          <a:off x="6858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16A1A4D1-687B-4BFD-A0C0-D4F39EFD6636}"/>
            </a:ext>
          </a:extLst>
        </xdr:cNvPr>
        <xdr:cNvSpPr txBox="1"/>
      </xdr:nvSpPr>
      <xdr:spPr>
        <a:xfrm>
          <a:off x="339891" y="1278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C5EA1486-75FF-42C4-9691-5642A31AD3AD}"/>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95FC527-21A3-409C-986A-378F9FF2C3E0}"/>
            </a:ext>
          </a:extLst>
        </xdr:cNvPr>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5C7F336D-5D77-4182-8643-88B99449ADAA}"/>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A9A0941F-0348-46DF-AF04-B206CDE1DEE2}"/>
            </a:ext>
          </a:extLst>
        </xdr:cNvPr>
        <xdr:cNvCxnSpPr/>
      </xdr:nvCxnSpPr>
      <xdr:spPr>
        <a:xfrm flipV="1">
          <a:off x="4177665" y="12835382"/>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5DD6655E-977F-4C6E-9F0A-648EA3AC0DEA}"/>
            </a:ext>
          </a:extLst>
        </xdr:cNvPr>
        <xdr:cNvSpPr txBox="1"/>
      </xdr:nvSpPr>
      <xdr:spPr>
        <a:xfrm>
          <a:off x="4216400" y="1424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3BF123AB-1994-42F5-AF21-B37CBEC8146C}"/>
            </a:ext>
          </a:extLst>
        </xdr:cNvPr>
        <xdr:cNvCxnSpPr/>
      </xdr:nvCxnSpPr>
      <xdr:spPr>
        <a:xfrm>
          <a:off x="4108450" y="1423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E4743FA8-D3D6-4114-B13C-FE3D4560C2CE}"/>
            </a:ext>
          </a:extLst>
        </xdr:cNvPr>
        <xdr:cNvSpPr txBox="1"/>
      </xdr:nvSpPr>
      <xdr:spPr>
        <a:xfrm>
          <a:off x="4216400" y="1261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A14320C6-36F5-4817-BAAB-0FF464A851CA}"/>
            </a:ext>
          </a:extLst>
        </xdr:cNvPr>
        <xdr:cNvCxnSpPr/>
      </xdr:nvCxnSpPr>
      <xdr:spPr>
        <a:xfrm>
          <a:off x="4108450" y="12835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86CECED7-AEB3-4CB7-A017-0115AD2C89C7}"/>
            </a:ext>
          </a:extLst>
        </xdr:cNvPr>
        <xdr:cNvSpPr txBox="1"/>
      </xdr:nvSpPr>
      <xdr:spPr>
        <a:xfrm>
          <a:off x="4216400" y="1345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59AC2DA4-F402-486C-A3E4-198C82F85757}"/>
            </a:ext>
          </a:extLst>
        </xdr:cNvPr>
        <xdr:cNvSpPr/>
      </xdr:nvSpPr>
      <xdr:spPr>
        <a:xfrm>
          <a:off x="4127500" y="1359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B5CB74AE-053B-4AF6-9D4B-60C0FF75667A}"/>
            </a:ext>
          </a:extLst>
        </xdr:cNvPr>
        <xdr:cNvSpPr/>
      </xdr:nvSpPr>
      <xdr:spPr>
        <a:xfrm>
          <a:off x="3384550" y="135620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65244900-E878-448E-9F1D-09B03B89F1A9}"/>
            </a:ext>
          </a:extLst>
        </xdr:cNvPr>
        <xdr:cNvSpPr/>
      </xdr:nvSpPr>
      <xdr:spPr>
        <a:xfrm>
          <a:off x="2571750" y="13518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1E01EB12-AB9A-4B7E-B32A-F2D324A85994}"/>
            </a:ext>
          </a:extLst>
        </xdr:cNvPr>
        <xdr:cNvSpPr/>
      </xdr:nvSpPr>
      <xdr:spPr>
        <a:xfrm>
          <a:off x="1778000" y="13481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20D39A4E-28E3-47B3-8DA8-067AF0FABCCE}"/>
            </a:ext>
          </a:extLst>
        </xdr:cNvPr>
        <xdr:cNvSpPr/>
      </xdr:nvSpPr>
      <xdr:spPr>
        <a:xfrm>
          <a:off x="984250" y="134129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AB8D7AFD-54B8-4B78-B0B9-5605B0114FDD}"/>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4EE8F9B-C6A4-4253-B867-8AE008F41853}"/>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AA545F7-F35D-4B79-B0C0-E984FBA37AB5}"/>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B7F19DC-87C0-410F-9340-427B908A83FE}"/>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927AE36-B085-44F5-A6EF-741E0DE8D75C}"/>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58165</xdr:rowOff>
    </xdr:from>
    <xdr:to>
      <xdr:col>24</xdr:col>
      <xdr:colOff>114300</xdr:colOff>
      <xdr:row>83</xdr:row>
      <xdr:rowOff>159765</xdr:rowOff>
    </xdr:to>
    <xdr:sp macro="" textlink="">
      <xdr:nvSpPr>
        <xdr:cNvPr id="298" name="楕円 297">
          <a:extLst>
            <a:ext uri="{FF2B5EF4-FFF2-40B4-BE49-F238E27FC236}">
              <a16:creationId xmlns:a16="http://schemas.microsoft.com/office/drawing/2014/main" id="{9F63D7AF-76C1-488A-B736-8AF75247583A}"/>
            </a:ext>
          </a:extLst>
        </xdr:cNvPr>
        <xdr:cNvSpPr/>
      </xdr:nvSpPr>
      <xdr:spPr>
        <a:xfrm>
          <a:off x="4127500" y="137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36592</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97FB9AD8-E982-40C2-8EA6-2EAD7EC46BA0}"/>
            </a:ext>
          </a:extLst>
        </xdr:cNvPr>
        <xdr:cNvSpPr txBox="1"/>
      </xdr:nvSpPr>
      <xdr:spPr>
        <a:xfrm>
          <a:off x="4216400" y="1373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165608</xdr:rowOff>
    </xdr:from>
    <xdr:to>
      <xdr:col>20</xdr:col>
      <xdr:colOff>38100</xdr:colOff>
      <xdr:row>83</xdr:row>
      <xdr:rowOff>95758</xdr:rowOff>
    </xdr:to>
    <xdr:sp macro="" textlink="">
      <xdr:nvSpPr>
        <xdr:cNvPr id="300" name="楕円 299">
          <a:extLst>
            <a:ext uri="{FF2B5EF4-FFF2-40B4-BE49-F238E27FC236}">
              <a16:creationId xmlns:a16="http://schemas.microsoft.com/office/drawing/2014/main" id="{9981F0CF-8F6F-477A-90A0-F849CC5E74D8}"/>
            </a:ext>
          </a:extLst>
        </xdr:cNvPr>
        <xdr:cNvSpPr/>
      </xdr:nvSpPr>
      <xdr:spPr>
        <a:xfrm>
          <a:off x="3384550" y="137038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44958</xdr:rowOff>
    </xdr:from>
    <xdr:to>
      <xdr:col>24</xdr:col>
      <xdr:colOff>63500</xdr:colOff>
      <xdr:row>83</xdr:row>
      <xdr:rowOff>108965</xdr:rowOff>
    </xdr:to>
    <xdr:cxnSp macro="">
      <xdr:nvCxnSpPr>
        <xdr:cNvPr id="301" name="直線コネクタ 300">
          <a:extLst>
            <a:ext uri="{FF2B5EF4-FFF2-40B4-BE49-F238E27FC236}">
              <a16:creationId xmlns:a16="http://schemas.microsoft.com/office/drawing/2014/main" id="{82DB37EA-E80A-4F8A-A3A7-23FF61AEFC08}"/>
            </a:ext>
          </a:extLst>
        </xdr:cNvPr>
        <xdr:cNvCxnSpPr/>
      </xdr:nvCxnSpPr>
      <xdr:spPr>
        <a:xfrm>
          <a:off x="3429000" y="13748258"/>
          <a:ext cx="7493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02" name="楕円 301">
          <a:extLst>
            <a:ext uri="{FF2B5EF4-FFF2-40B4-BE49-F238E27FC236}">
              <a16:creationId xmlns:a16="http://schemas.microsoft.com/office/drawing/2014/main" id="{81E7815D-6633-4795-A138-D124232962E8}"/>
            </a:ext>
          </a:extLst>
        </xdr:cNvPr>
        <xdr:cNvSpPr/>
      </xdr:nvSpPr>
      <xdr:spPr>
        <a:xfrm>
          <a:off x="2571750" y="136169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83</xdr:row>
      <xdr:rowOff>44958</xdr:rowOff>
    </xdr:to>
    <xdr:cxnSp macro="">
      <xdr:nvCxnSpPr>
        <xdr:cNvPr id="303" name="直線コネクタ 302">
          <a:extLst>
            <a:ext uri="{FF2B5EF4-FFF2-40B4-BE49-F238E27FC236}">
              <a16:creationId xmlns:a16="http://schemas.microsoft.com/office/drawing/2014/main" id="{10A9187B-408B-45B1-B823-28308B38F41E}"/>
            </a:ext>
          </a:extLst>
        </xdr:cNvPr>
        <xdr:cNvCxnSpPr/>
      </xdr:nvCxnSpPr>
      <xdr:spPr>
        <a:xfrm>
          <a:off x="2622550" y="13667739"/>
          <a:ext cx="806450" cy="8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4" name="楕円 303">
          <a:extLst>
            <a:ext uri="{FF2B5EF4-FFF2-40B4-BE49-F238E27FC236}">
              <a16:creationId xmlns:a16="http://schemas.microsoft.com/office/drawing/2014/main" id="{8E4A42F4-402D-4B68-964D-83DA2830B896}"/>
            </a:ext>
          </a:extLst>
        </xdr:cNvPr>
        <xdr:cNvSpPr/>
      </xdr:nvSpPr>
      <xdr:spPr>
        <a:xfrm>
          <a:off x="1778000" y="1363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152400</xdr:rowOff>
    </xdr:to>
    <xdr:cxnSp macro="">
      <xdr:nvCxnSpPr>
        <xdr:cNvPr id="305" name="直線コネクタ 304">
          <a:extLst>
            <a:ext uri="{FF2B5EF4-FFF2-40B4-BE49-F238E27FC236}">
              <a16:creationId xmlns:a16="http://schemas.microsoft.com/office/drawing/2014/main" id="{1B1D0E17-8EE0-49F5-9F4B-97BEC8294A7E}"/>
            </a:ext>
          </a:extLst>
        </xdr:cNvPr>
        <xdr:cNvCxnSpPr/>
      </xdr:nvCxnSpPr>
      <xdr:spPr>
        <a:xfrm flipV="1">
          <a:off x="1828800" y="13667739"/>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46737</xdr:rowOff>
    </xdr:from>
    <xdr:to>
      <xdr:col>6</xdr:col>
      <xdr:colOff>38100</xdr:colOff>
      <xdr:row>82</xdr:row>
      <xdr:rowOff>148337</xdr:rowOff>
    </xdr:to>
    <xdr:sp macro="" textlink="">
      <xdr:nvSpPr>
        <xdr:cNvPr id="306" name="楕円 305">
          <a:extLst>
            <a:ext uri="{FF2B5EF4-FFF2-40B4-BE49-F238E27FC236}">
              <a16:creationId xmlns:a16="http://schemas.microsoft.com/office/drawing/2014/main" id="{1CBAD73A-BD50-44F3-944D-BE64AC83AA27}"/>
            </a:ext>
          </a:extLst>
        </xdr:cNvPr>
        <xdr:cNvSpPr/>
      </xdr:nvSpPr>
      <xdr:spPr>
        <a:xfrm>
          <a:off x="984250" y="135849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97537</xdr:rowOff>
    </xdr:from>
    <xdr:to>
      <xdr:col>10</xdr:col>
      <xdr:colOff>114300</xdr:colOff>
      <xdr:row>82</xdr:row>
      <xdr:rowOff>152400</xdr:rowOff>
    </xdr:to>
    <xdr:cxnSp macro="">
      <xdr:nvCxnSpPr>
        <xdr:cNvPr id="307" name="直線コネクタ 306">
          <a:extLst>
            <a:ext uri="{FF2B5EF4-FFF2-40B4-BE49-F238E27FC236}">
              <a16:creationId xmlns:a16="http://schemas.microsoft.com/office/drawing/2014/main" id="{A5C505FC-EF3E-400F-AB54-30E1B06F6298}"/>
            </a:ext>
          </a:extLst>
        </xdr:cNvPr>
        <xdr:cNvCxnSpPr/>
      </xdr:nvCxnSpPr>
      <xdr:spPr>
        <a:xfrm>
          <a:off x="1028700" y="13635737"/>
          <a:ext cx="8001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id="{75C63672-7579-474D-99CA-0819AE495387}"/>
            </a:ext>
          </a:extLst>
        </xdr:cNvPr>
        <xdr:cNvSpPr txBox="1"/>
      </xdr:nvSpPr>
      <xdr:spPr>
        <a:xfrm>
          <a:off x="3239144" y="1335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DF969C07-4D3A-4177-A7D7-26B15C1A661D}"/>
            </a:ext>
          </a:extLst>
        </xdr:cNvPr>
        <xdr:cNvSpPr txBox="1"/>
      </xdr:nvSpPr>
      <xdr:spPr>
        <a:xfrm>
          <a:off x="2439044" y="1329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08813ADE-0919-4341-9E21-9B6335B49029}"/>
            </a:ext>
          </a:extLst>
        </xdr:cNvPr>
        <xdr:cNvSpPr txBox="1"/>
      </xdr:nvSpPr>
      <xdr:spPr>
        <a:xfrm>
          <a:off x="1645294" y="1326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6266FBF6-C488-49AD-B8BA-AA34FF9B1E77}"/>
            </a:ext>
          </a:extLst>
        </xdr:cNvPr>
        <xdr:cNvSpPr txBox="1"/>
      </xdr:nvSpPr>
      <xdr:spPr>
        <a:xfrm>
          <a:off x="851544" y="1320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86885</xdr:rowOff>
    </xdr:from>
    <xdr:ext cx="405111" cy="259045"/>
    <xdr:sp macro="" textlink="">
      <xdr:nvSpPr>
        <xdr:cNvPr id="312" name="n_1mainValue【公営住宅】&#10;有形固定資産減価償却率">
          <a:extLst>
            <a:ext uri="{FF2B5EF4-FFF2-40B4-BE49-F238E27FC236}">
              <a16:creationId xmlns:a16="http://schemas.microsoft.com/office/drawing/2014/main" id="{0D0AA602-D517-41EB-A8F8-5C0244BF30D2}"/>
            </a:ext>
          </a:extLst>
        </xdr:cNvPr>
        <xdr:cNvSpPr txBox="1"/>
      </xdr:nvSpPr>
      <xdr:spPr>
        <a:xfrm>
          <a:off x="3239144" y="1379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mainValue【公営住宅】&#10;有形固定資産減価償却率">
          <a:extLst>
            <a:ext uri="{FF2B5EF4-FFF2-40B4-BE49-F238E27FC236}">
              <a16:creationId xmlns:a16="http://schemas.microsoft.com/office/drawing/2014/main" id="{40687C14-6696-4AA2-A985-7A39C577EA36}"/>
            </a:ext>
          </a:extLst>
        </xdr:cNvPr>
        <xdr:cNvSpPr txBox="1"/>
      </xdr:nvSpPr>
      <xdr:spPr>
        <a:xfrm>
          <a:off x="2439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4" name="n_3mainValue【公営住宅】&#10;有形固定資産減価償却率">
          <a:extLst>
            <a:ext uri="{FF2B5EF4-FFF2-40B4-BE49-F238E27FC236}">
              <a16:creationId xmlns:a16="http://schemas.microsoft.com/office/drawing/2014/main" id="{1F70E7A3-F851-43B1-8AC0-4FDB02D98033}"/>
            </a:ext>
          </a:extLst>
        </xdr:cNvPr>
        <xdr:cNvSpPr txBox="1"/>
      </xdr:nvSpPr>
      <xdr:spPr>
        <a:xfrm>
          <a:off x="164529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139464</xdr:rowOff>
    </xdr:from>
    <xdr:ext cx="405111" cy="259045"/>
    <xdr:sp macro="" textlink="">
      <xdr:nvSpPr>
        <xdr:cNvPr id="315" name="n_4mainValue【公営住宅】&#10;有形固定資産減価償却率">
          <a:extLst>
            <a:ext uri="{FF2B5EF4-FFF2-40B4-BE49-F238E27FC236}">
              <a16:creationId xmlns:a16="http://schemas.microsoft.com/office/drawing/2014/main" id="{CABDA8BC-5CC4-4EC2-A22F-1A21AD55516A}"/>
            </a:ext>
          </a:extLst>
        </xdr:cNvPr>
        <xdr:cNvSpPr txBox="1"/>
      </xdr:nvSpPr>
      <xdr:spPr>
        <a:xfrm>
          <a:off x="851544" y="1367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C3124BCA-6D47-413F-A66E-7A64148AD4CC}"/>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61279B84-6D72-4695-8CB8-1825579EAEAB}"/>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F813404F-EDAC-4AFD-BCAB-3A3C4B17935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B6896E65-482D-471E-B367-7570A9E75D22}"/>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2A35A139-8161-4630-B5BD-CB8BB1305BE4}"/>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B697507E-DD57-458B-A7DF-65ACE22149ED}"/>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E87860DE-2EAD-460B-893E-1D50D7855D17}"/>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E2D3BAF5-AE8E-4435-A638-9F4124E592F8}"/>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E532821E-4199-4B6E-ADED-AF9583C17596}"/>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DEEFFC33-FC8A-47A4-9DCE-9587EFD386DA}"/>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F1BB6F23-BF65-4655-A2FF-4DF1CA2E1F12}"/>
            </a:ext>
          </a:extLst>
        </xdr:cNvPr>
        <xdr:cNvCxnSpPr/>
      </xdr:nvCxnSpPr>
      <xdr:spPr>
        <a:xfrm>
          <a:off x="5956300" y="14236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97CC31B7-E726-4FE2-97FA-B306B1B104B4}"/>
            </a:ext>
          </a:extLst>
        </xdr:cNvPr>
        <xdr:cNvSpPr txBox="1"/>
      </xdr:nvSpPr>
      <xdr:spPr>
        <a:xfrm>
          <a:off x="552722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7F8AF453-7F5E-4E9C-8AA0-29BF1266ADD4}"/>
            </a:ext>
          </a:extLst>
        </xdr:cNvPr>
        <xdr:cNvCxnSpPr/>
      </xdr:nvCxnSpPr>
      <xdr:spPr>
        <a:xfrm>
          <a:off x="5956300" y="1379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7965991E-1206-4B8B-B13B-633DF93C3B0C}"/>
            </a:ext>
          </a:extLst>
        </xdr:cNvPr>
        <xdr:cNvSpPr txBox="1"/>
      </xdr:nvSpPr>
      <xdr:spPr>
        <a:xfrm>
          <a:off x="552722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49F8EAC9-F303-482F-A293-579295AE1A74}"/>
            </a:ext>
          </a:extLst>
        </xdr:cNvPr>
        <xdr:cNvCxnSpPr/>
      </xdr:nvCxnSpPr>
      <xdr:spPr>
        <a:xfrm>
          <a:off x="5956300" y="1336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4CB1DD8D-D8D3-4C09-BBAA-C2A21AD27298}"/>
            </a:ext>
          </a:extLst>
        </xdr:cNvPr>
        <xdr:cNvSpPr txBox="1"/>
      </xdr:nvSpPr>
      <xdr:spPr>
        <a:xfrm>
          <a:off x="552722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C18DC8C8-6315-4EE3-B5E4-9842334CBCAF}"/>
            </a:ext>
          </a:extLst>
        </xdr:cNvPr>
        <xdr:cNvCxnSpPr/>
      </xdr:nvCxnSpPr>
      <xdr:spPr>
        <a:xfrm>
          <a:off x="5956300" y="1291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CF323F4A-CF78-48EE-906B-BF74EF50F553}"/>
            </a:ext>
          </a:extLst>
        </xdr:cNvPr>
        <xdr:cNvSpPr txBox="1"/>
      </xdr:nvSpPr>
      <xdr:spPr>
        <a:xfrm>
          <a:off x="552722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59F0633F-70A3-4DD8-AAC5-26ACD0243151}"/>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D62D4ED7-C3E6-4C39-995E-78F097E4B87E}"/>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1276A8BA-05F3-466D-B938-7E6BAF9D603D}"/>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6FC9B3C4-3EBC-4C45-8D61-AF3845E165BD}"/>
            </a:ext>
          </a:extLst>
        </xdr:cNvPr>
        <xdr:cNvCxnSpPr/>
      </xdr:nvCxnSpPr>
      <xdr:spPr>
        <a:xfrm flipV="1">
          <a:off x="9429115" y="13076886"/>
          <a:ext cx="0" cy="1112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72BF9080-01CB-4444-8FAD-D9C2C0B346D2}"/>
            </a:ext>
          </a:extLst>
        </xdr:cNvPr>
        <xdr:cNvSpPr txBox="1"/>
      </xdr:nvSpPr>
      <xdr:spPr>
        <a:xfrm>
          <a:off x="9467850" y="1419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866B0F04-6381-46A0-826E-F303D827FF25}"/>
            </a:ext>
          </a:extLst>
        </xdr:cNvPr>
        <xdr:cNvCxnSpPr/>
      </xdr:nvCxnSpPr>
      <xdr:spPr>
        <a:xfrm>
          <a:off x="9359900" y="14189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083F705B-0905-46BC-A59A-15AC1394A6AA}"/>
            </a:ext>
          </a:extLst>
        </xdr:cNvPr>
        <xdr:cNvSpPr txBox="1"/>
      </xdr:nvSpPr>
      <xdr:spPr>
        <a:xfrm>
          <a:off x="9467850" y="1286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72F4C2FA-E07F-4BC4-A06C-908149E821D2}"/>
            </a:ext>
          </a:extLst>
        </xdr:cNvPr>
        <xdr:cNvCxnSpPr/>
      </xdr:nvCxnSpPr>
      <xdr:spPr>
        <a:xfrm>
          <a:off x="9359900" y="13076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124375</xdr:rowOff>
    </xdr:from>
    <xdr:ext cx="469744" cy="259045"/>
    <xdr:sp macro="" textlink="">
      <xdr:nvSpPr>
        <xdr:cNvPr id="342" name="【公営住宅】&#10;一人当たり面積平均値テキスト">
          <a:extLst>
            <a:ext uri="{FF2B5EF4-FFF2-40B4-BE49-F238E27FC236}">
              <a16:creationId xmlns:a16="http://schemas.microsoft.com/office/drawing/2014/main" id="{1EF584D5-8E91-4987-B8E4-0752EE0AFFB5}"/>
            </a:ext>
          </a:extLst>
        </xdr:cNvPr>
        <xdr:cNvSpPr txBox="1"/>
      </xdr:nvSpPr>
      <xdr:spPr>
        <a:xfrm>
          <a:off x="9467850" y="13662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72CA9282-5D5C-48C4-8F2B-B691FC8C034A}"/>
            </a:ext>
          </a:extLst>
        </xdr:cNvPr>
        <xdr:cNvSpPr/>
      </xdr:nvSpPr>
      <xdr:spPr>
        <a:xfrm>
          <a:off x="9398000" y="136841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E82F6F34-A985-4776-AA89-2908DC0A0158}"/>
            </a:ext>
          </a:extLst>
        </xdr:cNvPr>
        <xdr:cNvSpPr/>
      </xdr:nvSpPr>
      <xdr:spPr>
        <a:xfrm>
          <a:off x="8636000" y="136777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FB067A74-FB3D-46C9-8FEB-CE900EE1C525}"/>
            </a:ext>
          </a:extLst>
        </xdr:cNvPr>
        <xdr:cNvSpPr/>
      </xdr:nvSpPr>
      <xdr:spPr>
        <a:xfrm>
          <a:off x="7842250" y="136850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7D812827-7134-44B6-8D6B-CE5AC9BE7943}"/>
            </a:ext>
          </a:extLst>
        </xdr:cNvPr>
        <xdr:cNvSpPr/>
      </xdr:nvSpPr>
      <xdr:spPr>
        <a:xfrm>
          <a:off x="7029450" y="13685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BA96C3F8-9968-44AA-A269-E95A3AA7B137}"/>
            </a:ext>
          </a:extLst>
        </xdr:cNvPr>
        <xdr:cNvSpPr/>
      </xdr:nvSpPr>
      <xdr:spPr>
        <a:xfrm>
          <a:off x="6235700" y="13685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799BA2C3-5836-4895-B9F7-8F1342ADAE89}"/>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BA2CB9E-10FC-462D-8915-4CB383B24755}"/>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3789BF1-1785-48C4-91BA-B25BAFE20787}"/>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A8208C7-BAB6-4B68-B509-D5BB13E7CA8A}"/>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1025314-C898-4F11-B263-1605B26AECB6}"/>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104342</xdr:rowOff>
    </xdr:from>
    <xdr:to>
      <xdr:col>55</xdr:col>
      <xdr:colOff>50800</xdr:colOff>
      <xdr:row>83</xdr:row>
      <xdr:rowOff>34492</xdr:rowOff>
    </xdr:to>
    <xdr:sp macro="" textlink="">
      <xdr:nvSpPr>
        <xdr:cNvPr id="353" name="楕円 352">
          <a:extLst>
            <a:ext uri="{FF2B5EF4-FFF2-40B4-BE49-F238E27FC236}">
              <a16:creationId xmlns:a16="http://schemas.microsoft.com/office/drawing/2014/main" id="{9B4574E9-6B16-4014-9FDB-6B7463B5AED3}"/>
            </a:ext>
          </a:extLst>
        </xdr:cNvPr>
        <xdr:cNvSpPr/>
      </xdr:nvSpPr>
      <xdr:spPr>
        <a:xfrm>
          <a:off x="9398000" y="136425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127219</xdr:rowOff>
    </xdr:from>
    <xdr:ext cx="469744" cy="259045"/>
    <xdr:sp macro="" textlink="">
      <xdr:nvSpPr>
        <xdr:cNvPr id="354" name="【公営住宅】&#10;一人当たり面積該当値テキスト">
          <a:extLst>
            <a:ext uri="{FF2B5EF4-FFF2-40B4-BE49-F238E27FC236}">
              <a16:creationId xmlns:a16="http://schemas.microsoft.com/office/drawing/2014/main" id="{9B75AE42-FAA8-4617-8D7B-D5EAC5E4F0AB}"/>
            </a:ext>
          </a:extLst>
        </xdr:cNvPr>
        <xdr:cNvSpPr txBox="1"/>
      </xdr:nvSpPr>
      <xdr:spPr>
        <a:xfrm>
          <a:off x="9467850" y="135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55" name="楕円 354">
          <a:extLst>
            <a:ext uri="{FF2B5EF4-FFF2-40B4-BE49-F238E27FC236}">
              <a16:creationId xmlns:a16="http://schemas.microsoft.com/office/drawing/2014/main" id="{5D9CD1F1-4C4F-4590-A0E6-B6E18E4DC92C}"/>
            </a:ext>
          </a:extLst>
        </xdr:cNvPr>
        <xdr:cNvSpPr/>
      </xdr:nvSpPr>
      <xdr:spPr>
        <a:xfrm>
          <a:off x="8636000" y="1363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155142</xdr:rowOff>
    </xdr:to>
    <xdr:cxnSp macro="">
      <xdr:nvCxnSpPr>
        <xdr:cNvPr id="356" name="直線コネクタ 355">
          <a:extLst>
            <a:ext uri="{FF2B5EF4-FFF2-40B4-BE49-F238E27FC236}">
              <a16:creationId xmlns:a16="http://schemas.microsoft.com/office/drawing/2014/main" id="{5325A776-196F-4DDD-B4C0-17858A9BB468}"/>
            </a:ext>
          </a:extLst>
        </xdr:cNvPr>
        <xdr:cNvCxnSpPr/>
      </xdr:nvCxnSpPr>
      <xdr:spPr>
        <a:xfrm>
          <a:off x="8686800" y="13690600"/>
          <a:ext cx="74295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102057</xdr:rowOff>
    </xdr:from>
    <xdr:to>
      <xdr:col>46</xdr:col>
      <xdr:colOff>38100</xdr:colOff>
      <xdr:row>83</xdr:row>
      <xdr:rowOff>32207</xdr:rowOff>
    </xdr:to>
    <xdr:sp macro="" textlink="">
      <xdr:nvSpPr>
        <xdr:cNvPr id="357" name="楕円 356">
          <a:extLst>
            <a:ext uri="{FF2B5EF4-FFF2-40B4-BE49-F238E27FC236}">
              <a16:creationId xmlns:a16="http://schemas.microsoft.com/office/drawing/2014/main" id="{0A475B22-A949-4306-BFA9-6E9E083395BA}"/>
            </a:ext>
          </a:extLst>
        </xdr:cNvPr>
        <xdr:cNvSpPr/>
      </xdr:nvSpPr>
      <xdr:spPr>
        <a:xfrm>
          <a:off x="7842250" y="13640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152857</xdr:rowOff>
    </xdr:to>
    <xdr:cxnSp macro="">
      <xdr:nvCxnSpPr>
        <xdr:cNvPr id="358" name="直線コネクタ 357">
          <a:extLst>
            <a:ext uri="{FF2B5EF4-FFF2-40B4-BE49-F238E27FC236}">
              <a16:creationId xmlns:a16="http://schemas.microsoft.com/office/drawing/2014/main" id="{71F29F01-980B-4401-BC09-1E40C9D54E73}"/>
            </a:ext>
          </a:extLst>
        </xdr:cNvPr>
        <xdr:cNvCxnSpPr/>
      </xdr:nvCxnSpPr>
      <xdr:spPr>
        <a:xfrm flipV="1">
          <a:off x="7886700" y="13690600"/>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110744</xdr:rowOff>
    </xdr:from>
    <xdr:to>
      <xdr:col>41</xdr:col>
      <xdr:colOff>101600</xdr:colOff>
      <xdr:row>83</xdr:row>
      <xdr:rowOff>40894</xdr:rowOff>
    </xdr:to>
    <xdr:sp macro="" textlink="">
      <xdr:nvSpPr>
        <xdr:cNvPr id="359" name="楕円 358">
          <a:extLst>
            <a:ext uri="{FF2B5EF4-FFF2-40B4-BE49-F238E27FC236}">
              <a16:creationId xmlns:a16="http://schemas.microsoft.com/office/drawing/2014/main" id="{59382085-D13B-4444-A421-9E7192D748F4}"/>
            </a:ext>
          </a:extLst>
        </xdr:cNvPr>
        <xdr:cNvSpPr/>
      </xdr:nvSpPr>
      <xdr:spPr>
        <a:xfrm>
          <a:off x="7029450" y="13648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152857</xdr:rowOff>
    </xdr:from>
    <xdr:to>
      <xdr:col>45</xdr:col>
      <xdr:colOff>177800</xdr:colOff>
      <xdr:row>82</xdr:row>
      <xdr:rowOff>161544</xdr:rowOff>
    </xdr:to>
    <xdr:cxnSp macro="">
      <xdr:nvCxnSpPr>
        <xdr:cNvPr id="360" name="直線コネクタ 359">
          <a:extLst>
            <a:ext uri="{FF2B5EF4-FFF2-40B4-BE49-F238E27FC236}">
              <a16:creationId xmlns:a16="http://schemas.microsoft.com/office/drawing/2014/main" id="{01509658-6EA4-40A5-9B1E-9E42613D4886}"/>
            </a:ext>
          </a:extLst>
        </xdr:cNvPr>
        <xdr:cNvCxnSpPr/>
      </xdr:nvCxnSpPr>
      <xdr:spPr>
        <a:xfrm flipV="1">
          <a:off x="7080250" y="13691057"/>
          <a:ext cx="80645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114858</xdr:rowOff>
    </xdr:from>
    <xdr:to>
      <xdr:col>36</xdr:col>
      <xdr:colOff>165100</xdr:colOff>
      <xdr:row>83</xdr:row>
      <xdr:rowOff>45008</xdr:rowOff>
    </xdr:to>
    <xdr:sp macro="" textlink="">
      <xdr:nvSpPr>
        <xdr:cNvPr id="361" name="楕円 360">
          <a:extLst>
            <a:ext uri="{FF2B5EF4-FFF2-40B4-BE49-F238E27FC236}">
              <a16:creationId xmlns:a16="http://schemas.microsoft.com/office/drawing/2014/main" id="{08C11CC4-2177-4E66-B2A7-B4DAB7B5E91A}"/>
            </a:ext>
          </a:extLst>
        </xdr:cNvPr>
        <xdr:cNvSpPr/>
      </xdr:nvSpPr>
      <xdr:spPr>
        <a:xfrm>
          <a:off x="6235700" y="136530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161544</xdr:rowOff>
    </xdr:from>
    <xdr:to>
      <xdr:col>41</xdr:col>
      <xdr:colOff>50800</xdr:colOff>
      <xdr:row>82</xdr:row>
      <xdr:rowOff>165658</xdr:rowOff>
    </xdr:to>
    <xdr:cxnSp macro="">
      <xdr:nvCxnSpPr>
        <xdr:cNvPr id="362" name="直線コネクタ 361">
          <a:extLst>
            <a:ext uri="{FF2B5EF4-FFF2-40B4-BE49-F238E27FC236}">
              <a16:creationId xmlns:a16="http://schemas.microsoft.com/office/drawing/2014/main" id="{9BAE7E89-11CF-4183-A5EC-D34A49C52C85}"/>
            </a:ext>
          </a:extLst>
        </xdr:cNvPr>
        <xdr:cNvCxnSpPr/>
      </xdr:nvCxnSpPr>
      <xdr:spPr>
        <a:xfrm flipV="1">
          <a:off x="6286500" y="13699744"/>
          <a:ext cx="79375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60825</xdr:rowOff>
    </xdr:from>
    <xdr:ext cx="469744" cy="259045"/>
    <xdr:sp macro="" textlink="">
      <xdr:nvSpPr>
        <xdr:cNvPr id="363" name="n_1aveValue【公営住宅】&#10;一人当たり面積">
          <a:extLst>
            <a:ext uri="{FF2B5EF4-FFF2-40B4-BE49-F238E27FC236}">
              <a16:creationId xmlns:a16="http://schemas.microsoft.com/office/drawing/2014/main" id="{204E583C-A6D8-4A5C-8FA9-60CDE739EA45}"/>
            </a:ext>
          </a:extLst>
        </xdr:cNvPr>
        <xdr:cNvSpPr txBox="1"/>
      </xdr:nvSpPr>
      <xdr:spPr>
        <a:xfrm>
          <a:off x="8458277" y="1376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4" name="n_2aveValue【公営住宅】&#10;一人当たり面積">
          <a:extLst>
            <a:ext uri="{FF2B5EF4-FFF2-40B4-BE49-F238E27FC236}">
              <a16:creationId xmlns:a16="http://schemas.microsoft.com/office/drawing/2014/main" id="{39710E91-14F4-4443-9EF0-5903BA96C450}"/>
            </a:ext>
          </a:extLst>
        </xdr:cNvPr>
        <xdr:cNvSpPr txBox="1"/>
      </xdr:nvSpPr>
      <xdr:spPr>
        <a:xfrm>
          <a:off x="7677227" y="137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5" name="n_3aveValue【公営住宅】&#10;一人当たり面積">
          <a:extLst>
            <a:ext uri="{FF2B5EF4-FFF2-40B4-BE49-F238E27FC236}">
              <a16:creationId xmlns:a16="http://schemas.microsoft.com/office/drawing/2014/main" id="{582B8322-CD8B-47AC-821E-F4EC02C0BE09}"/>
            </a:ext>
          </a:extLst>
        </xdr:cNvPr>
        <xdr:cNvSpPr txBox="1"/>
      </xdr:nvSpPr>
      <xdr:spPr>
        <a:xfrm>
          <a:off x="6864427" y="137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6" name="n_4aveValue【公営住宅】&#10;一人当たり面積">
          <a:extLst>
            <a:ext uri="{FF2B5EF4-FFF2-40B4-BE49-F238E27FC236}">
              <a16:creationId xmlns:a16="http://schemas.microsoft.com/office/drawing/2014/main" id="{B17D1722-2512-4533-BDBE-93826E7DE6C6}"/>
            </a:ext>
          </a:extLst>
        </xdr:cNvPr>
        <xdr:cNvSpPr txBox="1"/>
      </xdr:nvSpPr>
      <xdr:spPr>
        <a:xfrm>
          <a:off x="6070677" y="137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67" name="n_1mainValue【公営住宅】&#10;一人当たり面積">
          <a:extLst>
            <a:ext uri="{FF2B5EF4-FFF2-40B4-BE49-F238E27FC236}">
              <a16:creationId xmlns:a16="http://schemas.microsoft.com/office/drawing/2014/main" id="{6935487F-0CB4-437B-8463-805AF8A2300B}"/>
            </a:ext>
          </a:extLst>
        </xdr:cNvPr>
        <xdr:cNvSpPr txBox="1"/>
      </xdr:nvSpPr>
      <xdr:spPr>
        <a:xfrm>
          <a:off x="845827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48734</xdr:rowOff>
    </xdr:from>
    <xdr:ext cx="469744" cy="259045"/>
    <xdr:sp macro="" textlink="">
      <xdr:nvSpPr>
        <xdr:cNvPr id="368" name="n_2mainValue【公営住宅】&#10;一人当たり面積">
          <a:extLst>
            <a:ext uri="{FF2B5EF4-FFF2-40B4-BE49-F238E27FC236}">
              <a16:creationId xmlns:a16="http://schemas.microsoft.com/office/drawing/2014/main" id="{0E86384C-EFE7-4AA2-BF8C-0ADD437526E4}"/>
            </a:ext>
          </a:extLst>
        </xdr:cNvPr>
        <xdr:cNvSpPr txBox="1"/>
      </xdr:nvSpPr>
      <xdr:spPr>
        <a:xfrm>
          <a:off x="7677227" y="1342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57421</xdr:rowOff>
    </xdr:from>
    <xdr:ext cx="469744" cy="259045"/>
    <xdr:sp macro="" textlink="">
      <xdr:nvSpPr>
        <xdr:cNvPr id="369" name="n_3mainValue【公営住宅】&#10;一人当たり面積">
          <a:extLst>
            <a:ext uri="{FF2B5EF4-FFF2-40B4-BE49-F238E27FC236}">
              <a16:creationId xmlns:a16="http://schemas.microsoft.com/office/drawing/2014/main" id="{BF7D2556-7FF0-4BB1-A2B4-EF5B31B7C272}"/>
            </a:ext>
          </a:extLst>
        </xdr:cNvPr>
        <xdr:cNvSpPr txBox="1"/>
      </xdr:nvSpPr>
      <xdr:spPr>
        <a:xfrm>
          <a:off x="6864427"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61535</xdr:rowOff>
    </xdr:from>
    <xdr:ext cx="469744" cy="259045"/>
    <xdr:sp macro="" textlink="">
      <xdr:nvSpPr>
        <xdr:cNvPr id="370" name="n_4mainValue【公営住宅】&#10;一人当たり面積">
          <a:extLst>
            <a:ext uri="{FF2B5EF4-FFF2-40B4-BE49-F238E27FC236}">
              <a16:creationId xmlns:a16="http://schemas.microsoft.com/office/drawing/2014/main" id="{9EC6EE16-FE6F-4C91-814B-666C0B3477A2}"/>
            </a:ext>
          </a:extLst>
        </xdr:cNvPr>
        <xdr:cNvSpPr txBox="1"/>
      </xdr:nvSpPr>
      <xdr:spPr>
        <a:xfrm>
          <a:off x="6070677" y="1343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9969EEAB-8C62-48F8-8820-C6236AE56A0F}"/>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56DED480-E9B7-4C35-BB6B-B3627206FC0E}"/>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D7258D33-7E64-428C-8373-0C9924A3A524}"/>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29977851-2369-40D3-BDAD-465CBA7C8E67}"/>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A32EF429-3A41-4EE2-BA19-CFD2E6E8CA22}"/>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C7AB64B2-BFF1-4D24-93AF-C6489DC6883A}"/>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3D8416FE-83E7-418E-AA45-6913A1B0CF5E}"/>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4724573A-0030-4B42-8D82-C68AE77BA167}"/>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6BDCBDEC-831D-4DBF-BEE4-79D314B42A7A}"/>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AD37E782-2CB9-4D61-A03A-469E07975EE7}"/>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128BAF45-03E7-4B99-8BFC-7AB05DB5B70D}"/>
            </a:ext>
          </a:extLst>
        </xdr:cNvPr>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EA802094-6693-4EAF-A46E-89E531A585A9}"/>
            </a:ext>
          </a:extLst>
        </xdr:cNvPr>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id="{81D4A56C-8538-4BBC-85BE-6B47AFA69F2B}"/>
            </a:ext>
          </a:extLst>
        </xdr:cNvPr>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6B291BD5-0591-48F9-A36E-9D731F6A88D5}"/>
            </a:ext>
          </a:extLst>
        </xdr:cNvPr>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F402455B-30DB-4E29-979C-6A59C44A1D86}"/>
            </a:ext>
          </a:extLst>
        </xdr:cNvPr>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B6E41586-2C3D-4F33-8EB1-4C9D6F698B3D}"/>
            </a:ext>
          </a:extLst>
        </xdr:cNvPr>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3CDC836A-7337-4674-B8BD-C7A9DC8003D0}"/>
            </a:ext>
          </a:extLst>
        </xdr:cNvPr>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A0387F65-290D-43BD-90B0-A6BCFD39DF2D}"/>
            </a:ext>
          </a:extLst>
        </xdr:cNvPr>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8FC9124E-D208-48E7-986A-686930EB8B1D}"/>
            </a:ext>
          </a:extLst>
        </xdr:cNvPr>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657FD663-7FC9-40F7-8205-F1DE68D31BEA}"/>
            </a:ext>
          </a:extLst>
        </xdr:cNvPr>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id="{429F4EA3-A6A3-4C47-B6BC-05163B33A25B}"/>
            </a:ext>
          </a:extLst>
        </xdr:cNvPr>
        <xdr:cNvSpPr txBox="1"/>
      </xdr:nvSpPr>
      <xdr:spPr>
        <a:xfrm>
          <a:off x="38496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31F35C22-9E2C-496E-BA42-E1C7C50BB172}"/>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555A5165-B032-4D9D-A3D6-87E938F0F297}"/>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id="{E9AC59EE-5D60-41F5-B062-716D006F25FB}"/>
            </a:ext>
          </a:extLst>
        </xdr:cNvPr>
        <xdr:cNvCxnSpPr/>
      </xdr:nvCxnSpPr>
      <xdr:spPr>
        <a:xfrm flipV="1">
          <a:off x="4177665" y="16697961"/>
          <a:ext cx="0" cy="133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50BB998B-D66C-4FB5-8276-947C6F4DD18E}"/>
            </a:ext>
          </a:extLst>
        </xdr:cNvPr>
        <xdr:cNvSpPr txBox="1"/>
      </xdr:nvSpPr>
      <xdr:spPr>
        <a:xfrm>
          <a:off x="4216400" y="1803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id="{A3470FE7-9BF9-462F-80AC-7326AA1F641D}"/>
            </a:ext>
          </a:extLst>
        </xdr:cNvPr>
        <xdr:cNvCxnSpPr/>
      </xdr:nvCxnSpPr>
      <xdr:spPr>
        <a:xfrm>
          <a:off x="4108450" y="18030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AE9F7B62-2C75-43E2-844F-CDEE6FE611F3}"/>
            </a:ext>
          </a:extLst>
        </xdr:cNvPr>
        <xdr:cNvSpPr txBox="1"/>
      </xdr:nvSpPr>
      <xdr:spPr>
        <a:xfrm>
          <a:off x="4216400" y="16485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id="{B96BD2FD-CA53-4874-8855-837F5942DBA8}"/>
            </a:ext>
          </a:extLst>
        </xdr:cNvPr>
        <xdr:cNvCxnSpPr/>
      </xdr:nvCxnSpPr>
      <xdr:spPr>
        <a:xfrm>
          <a:off x="4108450" y="1669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24782</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5F8524D7-D0DB-4E1C-B189-456137344390}"/>
            </a:ext>
          </a:extLst>
        </xdr:cNvPr>
        <xdr:cNvSpPr txBox="1"/>
      </xdr:nvSpPr>
      <xdr:spPr>
        <a:xfrm>
          <a:off x="4216400" y="1769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id="{3CC92A3F-E791-4A69-B9D7-21E13646CB94}"/>
            </a:ext>
          </a:extLst>
        </xdr:cNvPr>
        <xdr:cNvSpPr/>
      </xdr:nvSpPr>
      <xdr:spPr>
        <a:xfrm>
          <a:off x="4127500" y="1771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id="{539D8514-5888-4DAA-BA9E-3510085AE3AA}"/>
            </a:ext>
          </a:extLst>
        </xdr:cNvPr>
        <xdr:cNvSpPr/>
      </xdr:nvSpPr>
      <xdr:spPr>
        <a:xfrm>
          <a:off x="3384550" y="17673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id="{87DA760C-EEEC-4093-889A-8943BCC3CC4C}"/>
            </a:ext>
          </a:extLst>
        </xdr:cNvPr>
        <xdr:cNvSpPr/>
      </xdr:nvSpPr>
      <xdr:spPr>
        <a:xfrm>
          <a:off x="2571750" y="176631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id="{7964E9E6-3506-40A8-9036-0031808BD89D}"/>
            </a:ext>
          </a:extLst>
        </xdr:cNvPr>
        <xdr:cNvSpPr/>
      </xdr:nvSpPr>
      <xdr:spPr>
        <a:xfrm>
          <a:off x="1778000" y="176250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id="{87CB2FB1-8652-4177-B79F-D8E8D32AA80C}"/>
            </a:ext>
          </a:extLst>
        </xdr:cNvPr>
        <xdr:cNvSpPr/>
      </xdr:nvSpPr>
      <xdr:spPr>
        <a:xfrm>
          <a:off x="984250" y="17602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E3BFC691-3949-4737-878D-EECDD0ED6648}"/>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8B5EEBC7-1315-426F-B3A2-747DDED81819}"/>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8E89A5-15D1-407B-9F15-1FB36A17EAC8}"/>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38EBE33-1580-45FF-8169-9A22C28A631C}"/>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A7174AD6-60AD-4FC8-8048-841882F5A012}"/>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80645</xdr:rowOff>
    </xdr:from>
    <xdr:to>
      <xdr:col>24</xdr:col>
      <xdr:colOff>114300</xdr:colOff>
      <xdr:row>105</xdr:row>
      <xdr:rowOff>10795</xdr:rowOff>
    </xdr:to>
    <xdr:sp macro="" textlink="">
      <xdr:nvSpPr>
        <xdr:cNvPr id="410" name="楕円 409">
          <a:extLst>
            <a:ext uri="{FF2B5EF4-FFF2-40B4-BE49-F238E27FC236}">
              <a16:creationId xmlns:a16="http://schemas.microsoft.com/office/drawing/2014/main" id="{F04AD637-2E22-4619-BD2F-C8FAA1569091}"/>
            </a:ext>
          </a:extLst>
        </xdr:cNvPr>
        <xdr:cNvSpPr/>
      </xdr:nvSpPr>
      <xdr:spPr>
        <a:xfrm>
          <a:off x="4127500" y="17251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103522</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DEA7F897-73EB-427D-B807-3C20E55DE63D}"/>
            </a:ext>
          </a:extLst>
        </xdr:cNvPr>
        <xdr:cNvSpPr txBox="1"/>
      </xdr:nvSpPr>
      <xdr:spPr>
        <a:xfrm>
          <a:off x="4216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42545</xdr:rowOff>
    </xdr:from>
    <xdr:to>
      <xdr:col>20</xdr:col>
      <xdr:colOff>38100</xdr:colOff>
      <xdr:row>104</xdr:row>
      <xdr:rowOff>144145</xdr:rowOff>
    </xdr:to>
    <xdr:sp macro="" textlink="">
      <xdr:nvSpPr>
        <xdr:cNvPr id="412" name="楕円 411">
          <a:extLst>
            <a:ext uri="{FF2B5EF4-FFF2-40B4-BE49-F238E27FC236}">
              <a16:creationId xmlns:a16="http://schemas.microsoft.com/office/drawing/2014/main" id="{A80D7EE3-CEBA-4BC7-A824-13999DB11A00}"/>
            </a:ext>
          </a:extLst>
        </xdr:cNvPr>
        <xdr:cNvSpPr/>
      </xdr:nvSpPr>
      <xdr:spPr>
        <a:xfrm>
          <a:off x="3384550" y="17212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93345</xdr:rowOff>
    </xdr:from>
    <xdr:to>
      <xdr:col>24</xdr:col>
      <xdr:colOff>63500</xdr:colOff>
      <xdr:row>104</xdr:row>
      <xdr:rowOff>131445</xdr:rowOff>
    </xdr:to>
    <xdr:cxnSp macro="">
      <xdr:nvCxnSpPr>
        <xdr:cNvPr id="413" name="直線コネクタ 412">
          <a:extLst>
            <a:ext uri="{FF2B5EF4-FFF2-40B4-BE49-F238E27FC236}">
              <a16:creationId xmlns:a16="http://schemas.microsoft.com/office/drawing/2014/main" id="{62A85667-5B41-4C2C-B4DF-C53A16306C6F}"/>
            </a:ext>
          </a:extLst>
        </xdr:cNvPr>
        <xdr:cNvCxnSpPr/>
      </xdr:nvCxnSpPr>
      <xdr:spPr>
        <a:xfrm>
          <a:off x="3429000" y="17263745"/>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4445</xdr:rowOff>
    </xdr:from>
    <xdr:to>
      <xdr:col>15</xdr:col>
      <xdr:colOff>101600</xdr:colOff>
      <xdr:row>104</xdr:row>
      <xdr:rowOff>106045</xdr:rowOff>
    </xdr:to>
    <xdr:sp macro="" textlink="">
      <xdr:nvSpPr>
        <xdr:cNvPr id="414" name="楕円 413">
          <a:extLst>
            <a:ext uri="{FF2B5EF4-FFF2-40B4-BE49-F238E27FC236}">
              <a16:creationId xmlns:a16="http://schemas.microsoft.com/office/drawing/2014/main" id="{B4960324-BF17-4C4A-ACDB-4B09AC0B13E1}"/>
            </a:ext>
          </a:extLst>
        </xdr:cNvPr>
        <xdr:cNvSpPr/>
      </xdr:nvSpPr>
      <xdr:spPr>
        <a:xfrm>
          <a:off x="2571750" y="1717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55245</xdr:rowOff>
    </xdr:from>
    <xdr:to>
      <xdr:col>19</xdr:col>
      <xdr:colOff>177800</xdr:colOff>
      <xdr:row>104</xdr:row>
      <xdr:rowOff>93345</xdr:rowOff>
    </xdr:to>
    <xdr:cxnSp macro="">
      <xdr:nvCxnSpPr>
        <xdr:cNvPr id="415" name="直線コネクタ 414">
          <a:extLst>
            <a:ext uri="{FF2B5EF4-FFF2-40B4-BE49-F238E27FC236}">
              <a16:creationId xmlns:a16="http://schemas.microsoft.com/office/drawing/2014/main" id="{4E08B29D-77A8-4E9B-BA77-B86726472ED1}"/>
            </a:ext>
          </a:extLst>
        </xdr:cNvPr>
        <xdr:cNvCxnSpPr/>
      </xdr:nvCxnSpPr>
      <xdr:spPr>
        <a:xfrm>
          <a:off x="2622550" y="1722564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135889</xdr:rowOff>
    </xdr:from>
    <xdr:to>
      <xdr:col>10</xdr:col>
      <xdr:colOff>165100</xdr:colOff>
      <xdr:row>104</xdr:row>
      <xdr:rowOff>66039</xdr:rowOff>
    </xdr:to>
    <xdr:sp macro="" textlink="">
      <xdr:nvSpPr>
        <xdr:cNvPr id="416" name="楕円 415">
          <a:extLst>
            <a:ext uri="{FF2B5EF4-FFF2-40B4-BE49-F238E27FC236}">
              <a16:creationId xmlns:a16="http://schemas.microsoft.com/office/drawing/2014/main" id="{309AEC95-935D-4192-AE9B-79052C8B1416}"/>
            </a:ext>
          </a:extLst>
        </xdr:cNvPr>
        <xdr:cNvSpPr/>
      </xdr:nvSpPr>
      <xdr:spPr>
        <a:xfrm>
          <a:off x="1778000" y="17141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15239</xdr:rowOff>
    </xdr:from>
    <xdr:to>
      <xdr:col>15</xdr:col>
      <xdr:colOff>50800</xdr:colOff>
      <xdr:row>104</xdr:row>
      <xdr:rowOff>55245</xdr:rowOff>
    </xdr:to>
    <xdr:cxnSp macro="">
      <xdr:nvCxnSpPr>
        <xdr:cNvPr id="417" name="直線コネクタ 416">
          <a:extLst>
            <a:ext uri="{FF2B5EF4-FFF2-40B4-BE49-F238E27FC236}">
              <a16:creationId xmlns:a16="http://schemas.microsoft.com/office/drawing/2014/main" id="{4FACFBDF-CC13-4646-BE27-9F1503509DE4}"/>
            </a:ext>
          </a:extLst>
        </xdr:cNvPr>
        <xdr:cNvCxnSpPr/>
      </xdr:nvCxnSpPr>
      <xdr:spPr>
        <a:xfrm>
          <a:off x="1828800" y="17185639"/>
          <a:ext cx="7937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95886</xdr:rowOff>
    </xdr:from>
    <xdr:to>
      <xdr:col>6</xdr:col>
      <xdr:colOff>38100</xdr:colOff>
      <xdr:row>104</xdr:row>
      <xdr:rowOff>26036</xdr:rowOff>
    </xdr:to>
    <xdr:sp macro="" textlink="">
      <xdr:nvSpPr>
        <xdr:cNvPr id="418" name="楕円 417">
          <a:extLst>
            <a:ext uri="{FF2B5EF4-FFF2-40B4-BE49-F238E27FC236}">
              <a16:creationId xmlns:a16="http://schemas.microsoft.com/office/drawing/2014/main" id="{1C7027FC-14AB-4E13-80E2-B0DEED8D96B5}"/>
            </a:ext>
          </a:extLst>
        </xdr:cNvPr>
        <xdr:cNvSpPr/>
      </xdr:nvSpPr>
      <xdr:spPr>
        <a:xfrm>
          <a:off x="984250" y="171011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146686</xdr:rowOff>
    </xdr:from>
    <xdr:to>
      <xdr:col>10</xdr:col>
      <xdr:colOff>114300</xdr:colOff>
      <xdr:row>104</xdr:row>
      <xdr:rowOff>15239</xdr:rowOff>
    </xdr:to>
    <xdr:cxnSp macro="">
      <xdr:nvCxnSpPr>
        <xdr:cNvPr id="419" name="直線コネクタ 418">
          <a:extLst>
            <a:ext uri="{FF2B5EF4-FFF2-40B4-BE49-F238E27FC236}">
              <a16:creationId xmlns:a16="http://schemas.microsoft.com/office/drawing/2014/main" id="{6F2C45DA-E84E-469B-BD48-8627C8494C18}"/>
            </a:ext>
          </a:extLst>
        </xdr:cNvPr>
        <xdr:cNvCxnSpPr/>
      </xdr:nvCxnSpPr>
      <xdr:spPr>
        <a:xfrm>
          <a:off x="1028700" y="17151986"/>
          <a:ext cx="800100" cy="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100982</xdr:rowOff>
    </xdr:from>
    <xdr:ext cx="405111" cy="259045"/>
    <xdr:sp macro="" textlink="">
      <xdr:nvSpPr>
        <xdr:cNvPr id="420" name="n_1aveValue【港湾・漁港】&#10;有形固定資産減価償却率">
          <a:extLst>
            <a:ext uri="{FF2B5EF4-FFF2-40B4-BE49-F238E27FC236}">
              <a16:creationId xmlns:a16="http://schemas.microsoft.com/office/drawing/2014/main" id="{3D76614E-B4DE-4886-B8E6-152F2C9E8121}"/>
            </a:ext>
          </a:extLst>
        </xdr:cNvPr>
        <xdr:cNvSpPr txBox="1"/>
      </xdr:nvSpPr>
      <xdr:spPr>
        <a:xfrm>
          <a:off x="32391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21" name="n_2aveValue【港湾・漁港】&#10;有形固定資産減価償却率">
          <a:extLst>
            <a:ext uri="{FF2B5EF4-FFF2-40B4-BE49-F238E27FC236}">
              <a16:creationId xmlns:a16="http://schemas.microsoft.com/office/drawing/2014/main" id="{CDF4BDA8-533F-4155-84DB-E07C169E8537}"/>
            </a:ext>
          </a:extLst>
        </xdr:cNvPr>
        <xdr:cNvSpPr txBox="1"/>
      </xdr:nvSpPr>
      <xdr:spPr>
        <a:xfrm>
          <a:off x="2439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422" name="n_3aveValue【港湾・漁港】&#10;有形固定資産減価償却率">
          <a:extLst>
            <a:ext uri="{FF2B5EF4-FFF2-40B4-BE49-F238E27FC236}">
              <a16:creationId xmlns:a16="http://schemas.microsoft.com/office/drawing/2014/main" id="{B481A760-A720-4DEC-B4A8-340E47CDD737}"/>
            </a:ext>
          </a:extLst>
        </xdr:cNvPr>
        <xdr:cNvSpPr txBox="1"/>
      </xdr:nvSpPr>
      <xdr:spPr>
        <a:xfrm>
          <a:off x="164529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3" name="n_4aveValue【港湾・漁港】&#10;有形固定資産減価償却率">
          <a:extLst>
            <a:ext uri="{FF2B5EF4-FFF2-40B4-BE49-F238E27FC236}">
              <a16:creationId xmlns:a16="http://schemas.microsoft.com/office/drawing/2014/main" id="{D96086AE-7276-4041-9516-F5B438959285}"/>
            </a:ext>
          </a:extLst>
        </xdr:cNvPr>
        <xdr:cNvSpPr txBox="1"/>
      </xdr:nvSpPr>
      <xdr:spPr>
        <a:xfrm>
          <a:off x="8515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160672</xdr:rowOff>
    </xdr:from>
    <xdr:ext cx="405111" cy="259045"/>
    <xdr:sp macro="" textlink="">
      <xdr:nvSpPr>
        <xdr:cNvPr id="424" name="n_1mainValue【港湾・漁港】&#10;有形固定資産減価償却率">
          <a:extLst>
            <a:ext uri="{FF2B5EF4-FFF2-40B4-BE49-F238E27FC236}">
              <a16:creationId xmlns:a16="http://schemas.microsoft.com/office/drawing/2014/main" id="{5F671AA3-20C3-4CBB-BD90-B34101E25553}"/>
            </a:ext>
          </a:extLst>
        </xdr:cNvPr>
        <xdr:cNvSpPr txBox="1"/>
      </xdr:nvSpPr>
      <xdr:spPr>
        <a:xfrm>
          <a:off x="32391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122572</xdr:rowOff>
    </xdr:from>
    <xdr:ext cx="405111" cy="259045"/>
    <xdr:sp macro="" textlink="">
      <xdr:nvSpPr>
        <xdr:cNvPr id="425" name="n_2mainValue【港湾・漁港】&#10;有形固定資産減価償却率">
          <a:extLst>
            <a:ext uri="{FF2B5EF4-FFF2-40B4-BE49-F238E27FC236}">
              <a16:creationId xmlns:a16="http://schemas.microsoft.com/office/drawing/2014/main" id="{B3E4626A-9C80-44AD-A306-CA3CA1B99A39}"/>
            </a:ext>
          </a:extLst>
        </xdr:cNvPr>
        <xdr:cNvSpPr txBox="1"/>
      </xdr:nvSpPr>
      <xdr:spPr>
        <a:xfrm>
          <a:off x="2439044" y="1696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82566</xdr:rowOff>
    </xdr:from>
    <xdr:ext cx="405111" cy="259045"/>
    <xdr:sp macro="" textlink="">
      <xdr:nvSpPr>
        <xdr:cNvPr id="426" name="n_3mainValue【港湾・漁港】&#10;有形固定資産減価償却率">
          <a:extLst>
            <a:ext uri="{FF2B5EF4-FFF2-40B4-BE49-F238E27FC236}">
              <a16:creationId xmlns:a16="http://schemas.microsoft.com/office/drawing/2014/main" id="{F55F9F2E-BEFE-4C0E-80CB-2B99DE9EE113}"/>
            </a:ext>
          </a:extLst>
        </xdr:cNvPr>
        <xdr:cNvSpPr txBox="1"/>
      </xdr:nvSpPr>
      <xdr:spPr>
        <a:xfrm>
          <a:off x="164529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42563</xdr:rowOff>
    </xdr:from>
    <xdr:ext cx="405111" cy="259045"/>
    <xdr:sp macro="" textlink="">
      <xdr:nvSpPr>
        <xdr:cNvPr id="427" name="n_4mainValue【港湾・漁港】&#10;有形固定資産減価償却率">
          <a:extLst>
            <a:ext uri="{FF2B5EF4-FFF2-40B4-BE49-F238E27FC236}">
              <a16:creationId xmlns:a16="http://schemas.microsoft.com/office/drawing/2014/main" id="{FA3D1D34-9C9E-4E7B-B00C-C66E0E8FCC3F}"/>
            </a:ext>
          </a:extLst>
        </xdr:cNvPr>
        <xdr:cNvSpPr txBox="1"/>
      </xdr:nvSpPr>
      <xdr:spPr>
        <a:xfrm>
          <a:off x="851544" y="1688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DC313986-86D2-462C-96A2-C8B55B26AE84}"/>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37703057-8B33-4279-9FB0-972F48A55826}"/>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E439D47B-AE47-4C9E-9D40-EB5B51731C84}"/>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86CF6824-717D-4144-A96C-BD5D8E20BA62}"/>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C3CE1201-F470-4690-851E-A18AF919C013}"/>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35B1B59B-AF4F-420B-BE17-3344F654481A}"/>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17558C0A-9B33-4CFB-B00F-647439701641}"/>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2A93A526-1D32-4C42-A2A6-77245DD85309}"/>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16519048-5A2E-4235-A686-C24A0CDDA6F6}"/>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4B0B8A84-AFAF-4C46-9806-51F6D3814954}"/>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36798868-EA55-40F3-A194-4ACDA8BE396B}"/>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798EFF58-323E-46CF-ACEB-9CFA143698C6}"/>
            </a:ext>
          </a:extLst>
        </xdr:cNvPr>
        <xdr:cNvSpPr txBox="1"/>
      </xdr:nvSpPr>
      <xdr:spPr>
        <a:xfrm>
          <a:off x="5726564" y="17771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D6589E3F-5AE9-4622-8275-BEDAFDCD1ABF}"/>
            </a:ext>
          </a:extLst>
        </xdr:cNvPr>
        <xdr:cNvCxnSpPr/>
      </xdr:nvCxnSpPr>
      <xdr:spPr>
        <a:xfrm>
          <a:off x="5956300" y="1746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id="{E56972CC-218E-4AA0-9AC0-1B193E6BA0DC}"/>
            </a:ext>
          </a:extLst>
        </xdr:cNvPr>
        <xdr:cNvSpPr txBox="1"/>
      </xdr:nvSpPr>
      <xdr:spPr>
        <a:xfrm>
          <a:off x="5482151" y="1733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F8138DFB-C913-4766-BC80-79FE83383194}"/>
            </a:ext>
          </a:extLst>
        </xdr:cNvPr>
        <xdr:cNvCxnSpPr/>
      </xdr:nvCxnSpPr>
      <xdr:spPr>
        <a:xfrm>
          <a:off x="5956300" y="1702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FB737B28-BC89-4B8F-9C33-E57A0E6DE66D}"/>
            </a:ext>
          </a:extLst>
        </xdr:cNvPr>
        <xdr:cNvSpPr txBox="1"/>
      </xdr:nvSpPr>
      <xdr:spPr>
        <a:xfrm>
          <a:off x="5418031" y="16888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B2683FD1-7F5B-4E61-BF5A-BDDA320FFCC6}"/>
            </a:ext>
          </a:extLst>
        </xdr:cNvPr>
        <xdr:cNvCxnSpPr/>
      </xdr:nvCxnSpPr>
      <xdr:spPr>
        <a:xfrm>
          <a:off x="5956300" y="16586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993783A7-C01C-47F7-B3B0-6FFA990AA310}"/>
            </a:ext>
          </a:extLst>
        </xdr:cNvPr>
        <xdr:cNvSpPr txBox="1"/>
      </xdr:nvSpPr>
      <xdr:spPr>
        <a:xfrm>
          <a:off x="5418031" y="16450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EDC1CD24-547D-4A6F-B537-90D837FB9C9E}"/>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66E66ED9-281D-47D2-98B8-A9E40FC93EF4}"/>
            </a:ext>
          </a:extLst>
        </xdr:cNvPr>
        <xdr:cNvSpPr txBox="1"/>
      </xdr:nvSpPr>
      <xdr:spPr>
        <a:xfrm>
          <a:off x="5418031" y="16012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B383531D-9CB4-4D1D-B3EA-B838FA164EC2}"/>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id="{48F6C7A8-75FC-4ED0-9550-81C2070B40F3}"/>
            </a:ext>
          </a:extLst>
        </xdr:cNvPr>
        <xdr:cNvCxnSpPr/>
      </xdr:nvCxnSpPr>
      <xdr:spPr>
        <a:xfrm flipV="1">
          <a:off x="9429115" y="16491820"/>
          <a:ext cx="0" cy="141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id="{0233DEF4-FA31-42BB-A3EB-1A422ABADB18}"/>
            </a:ext>
          </a:extLst>
        </xdr:cNvPr>
        <xdr:cNvSpPr txBox="1"/>
      </xdr:nvSpPr>
      <xdr:spPr>
        <a:xfrm>
          <a:off x="9467850" y="17908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id="{A3757154-EBCE-4818-8AD6-4B7EC6C56935}"/>
            </a:ext>
          </a:extLst>
        </xdr:cNvPr>
        <xdr:cNvCxnSpPr/>
      </xdr:nvCxnSpPr>
      <xdr:spPr>
        <a:xfrm>
          <a:off x="9359900" y="17904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8CED11E7-A5F6-4E4B-83B3-F1486376655B}"/>
            </a:ext>
          </a:extLst>
        </xdr:cNvPr>
        <xdr:cNvSpPr txBox="1"/>
      </xdr:nvSpPr>
      <xdr:spPr>
        <a:xfrm>
          <a:off x="9467850" y="1627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id="{074CD367-CDCA-4299-853D-133AEE4DF129}"/>
            </a:ext>
          </a:extLst>
        </xdr:cNvPr>
        <xdr:cNvCxnSpPr/>
      </xdr:nvCxnSpPr>
      <xdr:spPr>
        <a:xfrm>
          <a:off x="9359900" y="16491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82604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A1BC9970-D12F-49DF-BDAC-5F32536F6A8F}"/>
            </a:ext>
          </a:extLst>
        </xdr:cNvPr>
        <xdr:cNvSpPr txBox="1"/>
      </xdr:nvSpPr>
      <xdr:spPr>
        <a:xfrm>
          <a:off x="9467850" y="17087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id="{6476DFB6-EF1E-4DF2-92E5-8FF4465A3C60}"/>
            </a:ext>
          </a:extLst>
        </xdr:cNvPr>
        <xdr:cNvSpPr/>
      </xdr:nvSpPr>
      <xdr:spPr>
        <a:xfrm>
          <a:off x="9398000" y="1723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id="{73328A74-9A72-4D37-A56F-8E1BBA815FC9}"/>
            </a:ext>
          </a:extLst>
        </xdr:cNvPr>
        <xdr:cNvSpPr/>
      </xdr:nvSpPr>
      <xdr:spPr>
        <a:xfrm>
          <a:off x="8636000" y="1723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id="{BA675DD9-CF8E-49F1-BC77-263FBBBAE593}"/>
            </a:ext>
          </a:extLst>
        </xdr:cNvPr>
        <xdr:cNvSpPr/>
      </xdr:nvSpPr>
      <xdr:spPr>
        <a:xfrm>
          <a:off x="7842250" y="172299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id="{491B15BA-B64A-4295-B24A-5569C8B8E1BA}"/>
            </a:ext>
          </a:extLst>
        </xdr:cNvPr>
        <xdr:cNvSpPr/>
      </xdr:nvSpPr>
      <xdr:spPr>
        <a:xfrm>
          <a:off x="7029450" y="172396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id="{95F9E516-49C1-4A83-BD03-64B1D3304B7F}"/>
            </a:ext>
          </a:extLst>
        </xdr:cNvPr>
        <xdr:cNvSpPr/>
      </xdr:nvSpPr>
      <xdr:spPr>
        <a:xfrm>
          <a:off x="6235700" y="17243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7559AC4F-ECB3-48AA-A7A7-1B864CA1FA1A}"/>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BE0B264A-3A75-4A4A-9A4F-C9A016DAF98F}"/>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DDBAB484-D47A-4660-AC10-CF2CB8B95416}"/>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E2F7131-0CE2-4A62-AE52-64868D23A32E}"/>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530028C4-577C-467D-BCCC-E8E846246165}"/>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141821</xdr:rowOff>
    </xdr:from>
    <xdr:to>
      <xdr:col>55</xdr:col>
      <xdr:colOff>50800</xdr:colOff>
      <xdr:row>108</xdr:row>
      <xdr:rowOff>71971</xdr:rowOff>
    </xdr:to>
    <xdr:sp macro="" textlink="">
      <xdr:nvSpPr>
        <xdr:cNvPr id="465" name="楕円 464">
          <a:extLst>
            <a:ext uri="{FF2B5EF4-FFF2-40B4-BE49-F238E27FC236}">
              <a16:creationId xmlns:a16="http://schemas.microsoft.com/office/drawing/2014/main" id="{1FEAB6FB-DA14-460D-9C50-EE67D3B2FD5B}"/>
            </a:ext>
          </a:extLst>
        </xdr:cNvPr>
        <xdr:cNvSpPr/>
      </xdr:nvSpPr>
      <xdr:spPr>
        <a:xfrm>
          <a:off x="9398000" y="178075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56748</xdr:rowOff>
    </xdr:from>
    <xdr:ext cx="469744" cy="259045"/>
    <xdr:sp macro="" textlink="">
      <xdr:nvSpPr>
        <xdr:cNvPr id="466" name="【港湾・漁港】&#10;一人当たり有形固定資産（償却資産）額該当値テキスト">
          <a:extLst>
            <a:ext uri="{FF2B5EF4-FFF2-40B4-BE49-F238E27FC236}">
              <a16:creationId xmlns:a16="http://schemas.microsoft.com/office/drawing/2014/main" id="{D13D8814-4F28-4013-ADB5-032E524DA0CC}"/>
            </a:ext>
          </a:extLst>
        </xdr:cNvPr>
        <xdr:cNvSpPr txBox="1"/>
      </xdr:nvSpPr>
      <xdr:spPr>
        <a:xfrm>
          <a:off x="9467850" y="1772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141895</xdr:rowOff>
    </xdr:from>
    <xdr:to>
      <xdr:col>50</xdr:col>
      <xdr:colOff>165100</xdr:colOff>
      <xdr:row>108</xdr:row>
      <xdr:rowOff>72045</xdr:rowOff>
    </xdr:to>
    <xdr:sp macro="" textlink="">
      <xdr:nvSpPr>
        <xdr:cNvPr id="467" name="楕円 466">
          <a:extLst>
            <a:ext uri="{FF2B5EF4-FFF2-40B4-BE49-F238E27FC236}">
              <a16:creationId xmlns:a16="http://schemas.microsoft.com/office/drawing/2014/main" id="{2E3761E0-DCA9-42A7-958C-693949C23EE4}"/>
            </a:ext>
          </a:extLst>
        </xdr:cNvPr>
        <xdr:cNvSpPr/>
      </xdr:nvSpPr>
      <xdr:spPr>
        <a:xfrm>
          <a:off x="8636000" y="178075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21171</xdr:rowOff>
    </xdr:from>
    <xdr:to>
      <xdr:col>55</xdr:col>
      <xdr:colOff>0</xdr:colOff>
      <xdr:row>108</xdr:row>
      <xdr:rowOff>21245</xdr:rowOff>
    </xdr:to>
    <xdr:cxnSp macro="">
      <xdr:nvCxnSpPr>
        <xdr:cNvPr id="468" name="直線コネクタ 467">
          <a:extLst>
            <a:ext uri="{FF2B5EF4-FFF2-40B4-BE49-F238E27FC236}">
              <a16:creationId xmlns:a16="http://schemas.microsoft.com/office/drawing/2014/main" id="{D770A902-C417-471C-A309-03B38BA26F2F}"/>
            </a:ext>
          </a:extLst>
        </xdr:cNvPr>
        <xdr:cNvCxnSpPr/>
      </xdr:nvCxnSpPr>
      <xdr:spPr>
        <a:xfrm flipV="1">
          <a:off x="8686800" y="17851971"/>
          <a:ext cx="74295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141968</xdr:rowOff>
    </xdr:from>
    <xdr:to>
      <xdr:col>46</xdr:col>
      <xdr:colOff>38100</xdr:colOff>
      <xdr:row>108</xdr:row>
      <xdr:rowOff>72118</xdr:rowOff>
    </xdr:to>
    <xdr:sp macro="" textlink="">
      <xdr:nvSpPr>
        <xdr:cNvPr id="469" name="楕円 468">
          <a:extLst>
            <a:ext uri="{FF2B5EF4-FFF2-40B4-BE49-F238E27FC236}">
              <a16:creationId xmlns:a16="http://schemas.microsoft.com/office/drawing/2014/main" id="{4641FC2C-A0A3-4CDA-8A13-00A874157EF3}"/>
            </a:ext>
          </a:extLst>
        </xdr:cNvPr>
        <xdr:cNvSpPr/>
      </xdr:nvSpPr>
      <xdr:spPr>
        <a:xfrm>
          <a:off x="7842250" y="178076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21245</xdr:rowOff>
    </xdr:from>
    <xdr:to>
      <xdr:col>50</xdr:col>
      <xdr:colOff>114300</xdr:colOff>
      <xdr:row>108</xdr:row>
      <xdr:rowOff>21318</xdr:rowOff>
    </xdr:to>
    <xdr:cxnSp macro="">
      <xdr:nvCxnSpPr>
        <xdr:cNvPr id="470" name="直線コネクタ 469">
          <a:extLst>
            <a:ext uri="{FF2B5EF4-FFF2-40B4-BE49-F238E27FC236}">
              <a16:creationId xmlns:a16="http://schemas.microsoft.com/office/drawing/2014/main" id="{5E1648E8-19F1-4EEC-9607-12B12DDEEEEE}"/>
            </a:ext>
          </a:extLst>
        </xdr:cNvPr>
        <xdr:cNvCxnSpPr/>
      </xdr:nvCxnSpPr>
      <xdr:spPr>
        <a:xfrm flipV="1">
          <a:off x="7886700" y="17852045"/>
          <a:ext cx="8001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141994</xdr:rowOff>
    </xdr:from>
    <xdr:to>
      <xdr:col>41</xdr:col>
      <xdr:colOff>101600</xdr:colOff>
      <xdr:row>108</xdr:row>
      <xdr:rowOff>72144</xdr:rowOff>
    </xdr:to>
    <xdr:sp macro="" textlink="">
      <xdr:nvSpPr>
        <xdr:cNvPr id="471" name="楕円 470">
          <a:extLst>
            <a:ext uri="{FF2B5EF4-FFF2-40B4-BE49-F238E27FC236}">
              <a16:creationId xmlns:a16="http://schemas.microsoft.com/office/drawing/2014/main" id="{D3F0D1CA-11BF-457F-9BA0-665A076CB567}"/>
            </a:ext>
          </a:extLst>
        </xdr:cNvPr>
        <xdr:cNvSpPr/>
      </xdr:nvSpPr>
      <xdr:spPr>
        <a:xfrm>
          <a:off x="7029450" y="178076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21318</xdr:rowOff>
    </xdr:from>
    <xdr:to>
      <xdr:col>45</xdr:col>
      <xdr:colOff>177800</xdr:colOff>
      <xdr:row>108</xdr:row>
      <xdr:rowOff>21344</xdr:rowOff>
    </xdr:to>
    <xdr:cxnSp macro="">
      <xdr:nvCxnSpPr>
        <xdr:cNvPr id="472" name="直線コネクタ 471">
          <a:extLst>
            <a:ext uri="{FF2B5EF4-FFF2-40B4-BE49-F238E27FC236}">
              <a16:creationId xmlns:a16="http://schemas.microsoft.com/office/drawing/2014/main" id="{55434EC4-C06F-4437-8A29-14638E98F4CF}"/>
            </a:ext>
          </a:extLst>
        </xdr:cNvPr>
        <xdr:cNvCxnSpPr/>
      </xdr:nvCxnSpPr>
      <xdr:spPr>
        <a:xfrm flipV="1">
          <a:off x="7080250" y="17852118"/>
          <a:ext cx="80645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142013</xdr:rowOff>
    </xdr:from>
    <xdr:to>
      <xdr:col>36</xdr:col>
      <xdr:colOff>165100</xdr:colOff>
      <xdr:row>108</xdr:row>
      <xdr:rowOff>72163</xdr:rowOff>
    </xdr:to>
    <xdr:sp macro="" textlink="">
      <xdr:nvSpPr>
        <xdr:cNvPr id="473" name="楕円 472">
          <a:extLst>
            <a:ext uri="{FF2B5EF4-FFF2-40B4-BE49-F238E27FC236}">
              <a16:creationId xmlns:a16="http://schemas.microsoft.com/office/drawing/2014/main" id="{2E3D9D2C-6F6C-4377-A38A-C592E2F69C3E}"/>
            </a:ext>
          </a:extLst>
        </xdr:cNvPr>
        <xdr:cNvSpPr/>
      </xdr:nvSpPr>
      <xdr:spPr>
        <a:xfrm>
          <a:off x="6235700" y="178077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21344</xdr:rowOff>
    </xdr:from>
    <xdr:to>
      <xdr:col>41</xdr:col>
      <xdr:colOff>50800</xdr:colOff>
      <xdr:row>108</xdr:row>
      <xdr:rowOff>21363</xdr:rowOff>
    </xdr:to>
    <xdr:cxnSp macro="">
      <xdr:nvCxnSpPr>
        <xdr:cNvPr id="474" name="直線コネクタ 473">
          <a:extLst>
            <a:ext uri="{FF2B5EF4-FFF2-40B4-BE49-F238E27FC236}">
              <a16:creationId xmlns:a16="http://schemas.microsoft.com/office/drawing/2014/main" id="{C8935335-9EF3-4A73-986C-D5A64C701EAA}"/>
            </a:ext>
          </a:extLst>
        </xdr:cNvPr>
        <xdr:cNvCxnSpPr/>
      </xdr:nvCxnSpPr>
      <xdr:spPr>
        <a:xfrm flipV="1">
          <a:off x="6286500" y="17852144"/>
          <a:ext cx="79375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8224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D5796F81-B3E8-4593-8C9B-D3309F7121A1}"/>
            </a:ext>
          </a:extLst>
        </xdr:cNvPr>
        <xdr:cNvSpPr txBox="1"/>
      </xdr:nvSpPr>
      <xdr:spPr>
        <a:xfrm>
          <a:off x="8425961" y="1701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6249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643F4E03-721F-4084-9642-574EECEA9A1C}"/>
            </a:ext>
          </a:extLst>
        </xdr:cNvPr>
        <xdr:cNvSpPr txBox="1"/>
      </xdr:nvSpPr>
      <xdr:spPr>
        <a:xfrm>
          <a:off x="7644911" y="170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15950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CCE1D288-7D61-4E2C-991F-593A2143DC40}"/>
            </a:ext>
          </a:extLst>
        </xdr:cNvPr>
        <xdr:cNvSpPr txBox="1"/>
      </xdr:nvSpPr>
      <xdr:spPr>
        <a:xfrm>
          <a:off x="6851161" y="170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19607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D7113554-7D82-42E1-B079-977BFE1B99BC}"/>
            </a:ext>
          </a:extLst>
        </xdr:cNvPr>
        <xdr:cNvSpPr txBox="1"/>
      </xdr:nvSpPr>
      <xdr:spPr>
        <a:xfrm>
          <a:off x="6038361" y="1702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63172</xdr:rowOff>
    </xdr:from>
    <xdr:ext cx="469744" cy="259045"/>
    <xdr:sp macro="" textlink="">
      <xdr:nvSpPr>
        <xdr:cNvPr id="479" name="n_1mainValue【港湾・漁港】&#10;一人当たり有形固定資産（償却資産）額">
          <a:extLst>
            <a:ext uri="{FF2B5EF4-FFF2-40B4-BE49-F238E27FC236}">
              <a16:creationId xmlns:a16="http://schemas.microsoft.com/office/drawing/2014/main" id="{E8463454-F511-40A1-AEA8-DFBAA07E24DD}"/>
            </a:ext>
          </a:extLst>
        </xdr:cNvPr>
        <xdr:cNvSpPr txBox="1"/>
      </xdr:nvSpPr>
      <xdr:spPr>
        <a:xfrm>
          <a:off x="8458278" y="1789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63245</xdr:rowOff>
    </xdr:from>
    <xdr:ext cx="469744" cy="259045"/>
    <xdr:sp macro="" textlink="">
      <xdr:nvSpPr>
        <xdr:cNvPr id="480" name="n_2mainValue【港湾・漁港】&#10;一人当たり有形固定資産（償却資産）額">
          <a:extLst>
            <a:ext uri="{FF2B5EF4-FFF2-40B4-BE49-F238E27FC236}">
              <a16:creationId xmlns:a16="http://schemas.microsoft.com/office/drawing/2014/main" id="{75DA9F5B-CA24-403C-8809-10F2D6563F7C}"/>
            </a:ext>
          </a:extLst>
        </xdr:cNvPr>
        <xdr:cNvSpPr txBox="1"/>
      </xdr:nvSpPr>
      <xdr:spPr>
        <a:xfrm>
          <a:off x="7677228" y="178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63271</xdr:rowOff>
    </xdr:from>
    <xdr:ext cx="469744" cy="259045"/>
    <xdr:sp macro="" textlink="">
      <xdr:nvSpPr>
        <xdr:cNvPr id="481" name="n_3mainValue【港湾・漁港】&#10;一人当たり有形固定資産（償却資産）額">
          <a:extLst>
            <a:ext uri="{FF2B5EF4-FFF2-40B4-BE49-F238E27FC236}">
              <a16:creationId xmlns:a16="http://schemas.microsoft.com/office/drawing/2014/main" id="{426A8309-759C-4C91-9430-9CDFB55EF459}"/>
            </a:ext>
          </a:extLst>
        </xdr:cNvPr>
        <xdr:cNvSpPr txBox="1"/>
      </xdr:nvSpPr>
      <xdr:spPr>
        <a:xfrm>
          <a:off x="6864428" y="1789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63290</xdr:rowOff>
    </xdr:from>
    <xdr:ext cx="469744" cy="259045"/>
    <xdr:sp macro="" textlink="">
      <xdr:nvSpPr>
        <xdr:cNvPr id="482" name="n_4mainValue【港湾・漁港】&#10;一人当たり有形固定資産（償却資産）額">
          <a:extLst>
            <a:ext uri="{FF2B5EF4-FFF2-40B4-BE49-F238E27FC236}">
              <a16:creationId xmlns:a16="http://schemas.microsoft.com/office/drawing/2014/main" id="{A55B01A2-0BAE-45C2-AE37-E42DA3F7BE35}"/>
            </a:ext>
          </a:extLst>
        </xdr:cNvPr>
        <xdr:cNvSpPr txBox="1"/>
      </xdr:nvSpPr>
      <xdr:spPr>
        <a:xfrm>
          <a:off x="6070678" y="1789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44E30B57-C30C-45EE-91B8-3BBB108DEE1B}"/>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EB2CFB81-58A5-44E3-AF7D-D10CB3AD5F5E}"/>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BC968F46-6BC1-4D12-A181-8B59BF6BE1B3}"/>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2F0F6ACA-DE28-47EF-B22C-877BF674B2AE}"/>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7160E68B-413D-4185-B9FC-737772794565}"/>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EBC474A0-8942-4CB1-B7DD-86B784D920C3}"/>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66EA9A63-4BA8-48A6-9634-95603EB2E6B5}"/>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CE5836D7-969F-42B0-90D0-AE1AF3F91EBA}"/>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58E22FC3-7379-471B-B962-7C1A36D762A5}"/>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B8CC9F15-DFED-4D9D-9CDE-10EB756B7F71}"/>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A9D7C2C1-CA82-4920-93C6-362973BDA0ED}"/>
            </a:ext>
          </a:extLst>
        </xdr:cNvPr>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562A0D65-8CD4-4813-A968-36FEB19B96E5}"/>
            </a:ext>
          </a:extLst>
        </xdr:cNvPr>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id="{6B755ADA-0FC8-4ECB-B240-6E89DFEC6423}"/>
            </a:ext>
          </a:extLst>
        </xdr:cNvPr>
        <xdr:cNvSpPr txBox="1"/>
      </xdr:nvSpPr>
      <xdr:spPr>
        <a:xfrm>
          <a:off x="10842791" y="6890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62E3F78C-1D52-41CF-8CAF-00606333A7BD}"/>
            </a:ext>
          </a:extLst>
        </xdr:cNvPr>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87018016-EB5C-4C06-9172-0E9DDC4B3904}"/>
            </a:ext>
          </a:extLst>
        </xdr:cNvPr>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50B04BB8-ACD4-44EA-AD7C-21C6037A1711}"/>
            </a:ext>
          </a:extLst>
        </xdr:cNvPr>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086E90BA-EB55-44A4-A7A6-A49950FDBFEC}"/>
            </a:ext>
          </a:extLst>
        </xdr:cNvPr>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5AE0FD88-673E-4D2D-B8D4-29DA42FCF9DD}"/>
            </a:ext>
          </a:extLst>
        </xdr:cNvPr>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8BF7CB2B-57CD-4DC4-8D11-1390D1D2BDF0}"/>
            </a:ext>
          </a:extLst>
        </xdr:cNvPr>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35600A7B-CD5F-49FC-BF0C-4AA61E6239F7}"/>
            </a:ext>
          </a:extLst>
        </xdr:cNvPr>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98BC7EF8-4F1F-4C1D-B75D-B42B8C9F0D20}"/>
            </a:ext>
          </a:extLst>
        </xdr:cNvPr>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0C6A2873-BE3B-4CDC-89E1-6DBACA0B7E98}"/>
            </a:ext>
          </a:extLst>
        </xdr:cNvPr>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id="{2EB6EADE-32EA-474F-92E4-579EA720C4A2}"/>
            </a:ext>
          </a:extLst>
        </xdr:cNvPr>
        <xdr:cNvSpPr txBox="1"/>
      </xdr:nvSpPr>
      <xdr:spPr>
        <a:xfrm>
          <a:off x="10842791" y="53151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CE9BAD71-0994-4DC6-B008-7BCC04F37C5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8AD37B3F-485B-472A-A3C1-B7C529CFA9D7}"/>
            </a:ext>
          </a:extLst>
        </xdr:cNvPr>
        <xdr:cNvSpPr txBox="1"/>
      </xdr:nvSpPr>
      <xdr:spPr>
        <a:xfrm>
          <a:off x="108427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8F1D07D9-7D3D-4A40-9271-4265BC37D706}"/>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id="{B5C4A714-CCC2-4F41-B094-04038305F7A6}"/>
            </a:ext>
          </a:extLst>
        </xdr:cNvPr>
        <xdr:cNvCxnSpPr/>
      </xdr:nvCxnSpPr>
      <xdr:spPr>
        <a:xfrm flipV="1">
          <a:off x="14699614" y="5614489"/>
          <a:ext cx="0" cy="1252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212296DD-2D91-4A09-A23C-F5501A35E94D}"/>
            </a:ext>
          </a:extLst>
        </xdr:cNvPr>
        <xdr:cNvSpPr txBox="1"/>
      </xdr:nvSpPr>
      <xdr:spPr>
        <a:xfrm>
          <a:off x="14738350" y="6870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id="{418201B3-E58F-4729-B626-C135A3173167}"/>
            </a:ext>
          </a:extLst>
        </xdr:cNvPr>
        <xdr:cNvCxnSpPr/>
      </xdr:nvCxnSpPr>
      <xdr:spPr>
        <a:xfrm>
          <a:off x="14611350" y="68665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5E713F7C-0799-4CCE-AC5F-7993AB53293A}"/>
            </a:ext>
          </a:extLst>
        </xdr:cNvPr>
        <xdr:cNvSpPr txBox="1"/>
      </xdr:nvSpPr>
      <xdr:spPr>
        <a:xfrm>
          <a:off x="14738350" y="540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id="{7433FD8F-9770-4D95-905D-0615A1F2AF27}"/>
            </a:ext>
          </a:extLst>
        </xdr:cNvPr>
        <xdr:cNvCxnSpPr/>
      </xdr:nvCxnSpPr>
      <xdr:spPr>
        <a:xfrm>
          <a:off x="14611350" y="561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39750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704E923D-8944-41EB-94AF-81B9BF70D9DC}"/>
            </a:ext>
          </a:extLst>
        </xdr:cNvPr>
        <xdr:cNvSpPr txBox="1"/>
      </xdr:nvSpPr>
      <xdr:spPr>
        <a:xfrm>
          <a:off x="1473835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id="{75F2EF18-6B1F-4B30-938F-34893CF9D034}"/>
            </a:ext>
          </a:extLst>
        </xdr:cNvPr>
        <xdr:cNvSpPr/>
      </xdr:nvSpPr>
      <xdr:spPr>
        <a:xfrm>
          <a:off x="14649450" y="633512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id="{B5118F8B-8C38-42D6-BE5F-F8F128152149}"/>
            </a:ext>
          </a:extLst>
        </xdr:cNvPr>
        <xdr:cNvSpPr/>
      </xdr:nvSpPr>
      <xdr:spPr>
        <a:xfrm>
          <a:off x="13887450" y="631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id="{8DFAAAB6-DB40-4334-987C-B9BFB1197242}"/>
            </a:ext>
          </a:extLst>
        </xdr:cNvPr>
        <xdr:cNvSpPr/>
      </xdr:nvSpPr>
      <xdr:spPr>
        <a:xfrm>
          <a:off x="13093700" y="63710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id="{EA8F9AC5-A607-4AEB-8125-2A2194828264}"/>
            </a:ext>
          </a:extLst>
        </xdr:cNvPr>
        <xdr:cNvSpPr/>
      </xdr:nvSpPr>
      <xdr:spPr>
        <a:xfrm>
          <a:off x="12299950" y="6344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id="{CCE5E6A1-9F27-4329-9162-5612B7CD5AAA}"/>
            </a:ext>
          </a:extLst>
        </xdr:cNvPr>
        <xdr:cNvSpPr/>
      </xdr:nvSpPr>
      <xdr:spPr>
        <a:xfrm>
          <a:off x="11487150" y="631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6AAD575-4EDE-4431-820B-1C40DA44411D}"/>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F4670978-C2E0-4FD0-BC78-CFFB66844D57}"/>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12F07B80-02D7-4E1F-8706-84892DE6183F}"/>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222C1D30-4774-4DC8-9386-07F4EA98BAB2}"/>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4DB8A162-0E49-4C94-A9A7-DD35D231F6E3}"/>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25" name="楕円 524">
          <a:extLst>
            <a:ext uri="{FF2B5EF4-FFF2-40B4-BE49-F238E27FC236}">
              <a16:creationId xmlns:a16="http://schemas.microsoft.com/office/drawing/2014/main" id="{916298AC-FCA5-4E6C-9BFF-DCB26761BDED}"/>
            </a:ext>
          </a:extLst>
        </xdr:cNvPr>
        <xdr:cNvSpPr/>
      </xdr:nvSpPr>
      <xdr:spPr>
        <a:xfrm>
          <a:off x="14649450" y="6299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48277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76855E6C-3588-4AA3-8CB8-536CEB745F11}"/>
            </a:ext>
          </a:extLst>
        </xdr:cNvPr>
        <xdr:cNvSpPr txBox="1"/>
      </xdr:nvSpPr>
      <xdr:spPr>
        <a:xfrm>
          <a:off x="14738350"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527" name="楕円 526">
          <a:extLst>
            <a:ext uri="{FF2B5EF4-FFF2-40B4-BE49-F238E27FC236}">
              <a16:creationId xmlns:a16="http://schemas.microsoft.com/office/drawing/2014/main" id="{81E74871-F5AA-4E41-985A-5D49E0DF4C2E}"/>
            </a:ext>
          </a:extLst>
        </xdr:cNvPr>
        <xdr:cNvSpPr/>
      </xdr:nvSpPr>
      <xdr:spPr>
        <a:xfrm>
          <a:off x="13887450" y="6344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121920</xdr:rowOff>
    </xdr:to>
    <xdr:cxnSp macro="">
      <xdr:nvCxnSpPr>
        <xdr:cNvPr id="528" name="直線コネクタ 527">
          <a:extLst>
            <a:ext uri="{FF2B5EF4-FFF2-40B4-BE49-F238E27FC236}">
              <a16:creationId xmlns:a16="http://schemas.microsoft.com/office/drawing/2014/main" id="{1412CD50-718F-42E5-88ED-6B851598FC37}"/>
            </a:ext>
          </a:extLst>
        </xdr:cNvPr>
        <xdr:cNvCxnSpPr/>
      </xdr:nvCxnSpPr>
      <xdr:spPr>
        <a:xfrm flipV="1">
          <a:off x="13938250" y="635000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9" name="楕円 528">
          <a:extLst>
            <a:ext uri="{FF2B5EF4-FFF2-40B4-BE49-F238E27FC236}">
              <a16:creationId xmlns:a16="http://schemas.microsoft.com/office/drawing/2014/main" id="{7CE9F938-1A41-4746-9830-84A931B9391F}"/>
            </a:ext>
          </a:extLst>
        </xdr:cNvPr>
        <xdr:cNvSpPr/>
      </xdr:nvSpPr>
      <xdr:spPr>
        <a:xfrm>
          <a:off x="130937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121920</xdr:rowOff>
    </xdr:to>
    <xdr:cxnSp macro="">
      <xdr:nvCxnSpPr>
        <xdr:cNvPr id="530" name="直線コネクタ 529">
          <a:extLst>
            <a:ext uri="{FF2B5EF4-FFF2-40B4-BE49-F238E27FC236}">
              <a16:creationId xmlns:a16="http://schemas.microsoft.com/office/drawing/2014/main" id="{5956B200-2407-4C27-B374-9475A2C516D2}"/>
            </a:ext>
          </a:extLst>
        </xdr:cNvPr>
        <xdr:cNvCxnSpPr/>
      </xdr:nvCxnSpPr>
      <xdr:spPr>
        <a:xfrm>
          <a:off x="13144500" y="6327140"/>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531" name="楕円 530">
          <a:extLst>
            <a:ext uri="{FF2B5EF4-FFF2-40B4-BE49-F238E27FC236}">
              <a16:creationId xmlns:a16="http://schemas.microsoft.com/office/drawing/2014/main" id="{F8AC30D3-52CB-4496-BE4B-D021CC753717}"/>
            </a:ext>
          </a:extLst>
        </xdr:cNvPr>
        <xdr:cNvSpPr/>
      </xdr:nvSpPr>
      <xdr:spPr>
        <a:xfrm>
          <a:off x="12299950" y="6233704"/>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53340</xdr:rowOff>
    </xdr:to>
    <xdr:cxnSp macro="">
      <xdr:nvCxnSpPr>
        <xdr:cNvPr id="532" name="直線コネクタ 531">
          <a:extLst>
            <a:ext uri="{FF2B5EF4-FFF2-40B4-BE49-F238E27FC236}">
              <a16:creationId xmlns:a16="http://schemas.microsoft.com/office/drawing/2014/main" id="{953236A9-E6EC-447C-ACBB-7FD6FDD062BD}"/>
            </a:ext>
          </a:extLst>
        </xdr:cNvPr>
        <xdr:cNvCxnSpPr/>
      </xdr:nvCxnSpPr>
      <xdr:spPr>
        <a:xfrm>
          <a:off x="12344400" y="6278154"/>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49893</xdr:rowOff>
    </xdr:from>
    <xdr:to>
      <xdr:col>67</xdr:col>
      <xdr:colOff>101600</xdr:colOff>
      <xdr:row>37</xdr:row>
      <xdr:rowOff>151493</xdr:rowOff>
    </xdr:to>
    <xdr:sp macro="" textlink="">
      <xdr:nvSpPr>
        <xdr:cNvPr id="533" name="楕円 532">
          <a:extLst>
            <a:ext uri="{FF2B5EF4-FFF2-40B4-BE49-F238E27FC236}">
              <a16:creationId xmlns:a16="http://schemas.microsoft.com/office/drawing/2014/main" id="{DDBD9E2B-0C8D-4B6F-A27D-CAEFC373A5AF}"/>
            </a:ext>
          </a:extLst>
        </xdr:cNvPr>
        <xdr:cNvSpPr/>
      </xdr:nvSpPr>
      <xdr:spPr>
        <a:xfrm>
          <a:off x="1148715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100693</xdr:rowOff>
    </xdr:from>
    <xdr:to>
      <xdr:col>71</xdr:col>
      <xdr:colOff>177800</xdr:colOff>
      <xdr:row>38</xdr:row>
      <xdr:rowOff>4354</xdr:rowOff>
    </xdr:to>
    <xdr:cxnSp macro="">
      <xdr:nvCxnSpPr>
        <xdr:cNvPr id="534" name="直線コネクタ 533">
          <a:extLst>
            <a:ext uri="{FF2B5EF4-FFF2-40B4-BE49-F238E27FC236}">
              <a16:creationId xmlns:a16="http://schemas.microsoft.com/office/drawing/2014/main" id="{C4446E25-F98F-4FAA-927E-29FE342FBCD4}"/>
            </a:ext>
          </a:extLst>
        </xdr:cNvPr>
        <xdr:cNvCxnSpPr/>
      </xdr:nvCxnSpPr>
      <xdr:spPr>
        <a:xfrm>
          <a:off x="11537950" y="6209393"/>
          <a:ext cx="806450" cy="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258C680E-4D8F-4598-B69B-61BD3E96B63B}"/>
            </a:ext>
          </a:extLst>
        </xdr:cNvPr>
        <xdr:cNvSpPr txBox="1"/>
      </xdr:nvSpPr>
      <xdr:spPr>
        <a:xfrm>
          <a:off x="1374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1A5985D9-CA91-4A44-9607-A4735C8CEB16}"/>
            </a:ext>
          </a:extLst>
        </xdr:cNvPr>
        <xdr:cNvSpPr txBox="1"/>
      </xdr:nvSpPr>
      <xdr:spPr>
        <a:xfrm>
          <a:off x="12960994" y="645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B30A6948-B6B9-4751-9A1D-DB16B3959CA3}"/>
            </a:ext>
          </a:extLst>
        </xdr:cNvPr>
        <xdr:cNvSpPr txBox="1"/>
      </xdr:nvSpPr>
      <xdr:spPr>
        <a:xfrm>
          <a:off x="121672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DD3F13BC-C780-40C5-BAD4-E6FA8E8D79F1}"/>
            </a:ext>
          </a:extLst>
        </xdr:cNvPr>
        <xdr:cNvSpPr txBox="1"/>
      </xdr:nvSpPr>
      <xdr:spPr>
        <a:xfrm>
          <a:off x="11354444" y="641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E4D515EC-09D6-4608-9C38-3F2EB7F9DDD1}"/>
            </a:ext>
          </a:extLst>
        </xdr:cNvPr>
        <xdr:cNvSpPr txBox="1"/>
      </xdr:nvSpPr>
      <xdr:spPr>
        <a:xfrm>
          <a:off x="137420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B5F479BE-ED84-4BB2-8D1A-BAD755D3A67A}"/>
            </a:ext>
          </a:extLst>
        </xdr:cNvPr>
        <xdr:cNvSpPr txBox="1"/>
      </xdr:nvSpPr>
      <xdr:spPr>
        <a:xfrm>
          <a:off x="129609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71681</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8C4F59DB-6B82-4E8F-9B97-FCDC8884E9D7}"/>
            </a:ext>
          </a:extLst>
        </xdr:cNvPr>
        <xdr:cNvSpPr txBox="1"/>
      </xdr:nvSpPr>
      <xdr:spPr>
        <a:xfrm>
          <a:off x="121672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168020</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52CCEA03-136B-408F-B4F4-A66533A0D10E}"/>
            </a:ext>
          </a:extLst>
        </xdr:cNvPr>
        <xdr:cNvSpPr txBox="1"/>
      </xdr:nvSpPr>
      <xdr:spPr>
        <a:xfrm>
          <a:off x="11354444" y="5946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63047C6A-B4B5-4F70-A329-FF8C3FF22096}"/>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1668F732-C459-42E8-A36C-C394DC90B7FA}"/>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9E4E5446-1CC7-42C2-BE3F-99D824CF1FA4}"/>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A0243A0C-43FD-4266-B960-474E6419333D}"/>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FD372E18-B114-453A-AA6E-F0884F8DA0E1}"/>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492322EA-35FC-4BDF-A0B9-66556DD26186}"/>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98C20AB7-4598-4255-93D8-5BECB24DA806}"/>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C182F795-4037-4D91-A0C7-DB02E9EBC7F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C26BACFA-76B4-429C-988C-919AFC65B5EB}"/>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8AB4B78C-C9CC-49DB-AD3C-6BEB88C5FBDA}"/>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9098AE0C-E970-4FFD-91A7-3BD71C07A8F1}"/>
            </a:ext>
          </a:extLst>
        </xdr:cNvPr>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34AB179C-EC17-4A02-A54D-3752629A3668}"/>
            </a:ext>
          </a:extLst>
        </xdr:cNvPr>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5FBC0859-90EF-4ABE-A00E-01465D59BC23}"/>
            </a:ext>
          </a:extLst>
        </xdr:cNvPr>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4284FC83-6112-422B-BD08-E072073229D1}"/>
            </a:ext>
          </a:extLst>
        </xdr:cNvPr>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97F8ECB5-ACBA-42F4-94CC-926962BB8E38}"/>
            </a:ext>
          </a:extLst>
        </xdr:cNvPr>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D3F18254-81AA-430E-A8B2-50B90F859BFD}"/>
            </a:ext>
          </a:extLst>
        </xdr:cNvPr>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F8E6B630-550B-4430-A82C-F1D139BDDF09}"/>
            </a:ext>
          </a:extLst>
        </xdr:cNvPr>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51D6CB80-E66E-43A3-8D50-ADA28083AAD8}"/>
            </a:ext>
          </a:extLst>
        </xdr:cNvPr>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CF3A288E-6B09-4354-A91D-A9DA7E5914A4}"/>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2273D462-29E2-43A8-870D-C65664D991E0}"/>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E1C2BBD5-F7F4-43B1-9A45-013C02B27C53}"/>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FFFD2209-90AC-4DEA-BA2C-2D8157464597}"/>
            </a:ext>
          </a:extLst>
        </xdr:cNvPr>
        <xdr:cNvCxnSpPr/>
      </xdr:nvCxnSpPr>
      <xdr:spPr>
        <a:xfrm flipV="1">
          <a:off x="19951064" y="5490210"/>
          <a:ext cx="0" cy="134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955AEB18-8647-4FD9-9282-1D1D76AE553B}"/>
            </a:ext>
          </a:extLst>
        </xdr:cNvPr>
        <xdr:cNvSpPr txBox="1"/>
      </xdr:nvSpPr>
      <xdr:spPr>
        <a:xfrm>
          <a:off x="19989800" y="68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863D8554-A015-4978-B7E5-206BAA2B0761}"/>
            </a:ext>
          </a:extLst>
        </xdr:cNvPr>
        <xdr:cNvCxnSpPr/>
      </xdr:nvCxnSpPr>
      <xdr:spPr>
        <a:xfrm>
          <a:off x="19881850" y="6838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916B0DAD-7027-46A1-AFEC-8441328024ED}"/>
            </a:ext>
          </a:extLst>
        </xdr:cNvPr>
        <xdr:cNvSpPr txBox="1"/>
      </xdr:nvSpPr>
      <xdr:spPr>
        <a:xfrm>
          <a:off x="19989800"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id="{90A62758-CEAA-429B-9D6C-2678D5ABAFA4}"/>
            </a:ext>
          </a:extLst>
        </xdr:cNvPr>
        <xdr:cNvCxnSpPr/>
      </xdr:nvCxnSpPr>
      <xdr:spPr>
        <a:xfrm>
          <a:off x="19881850" y="54902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91DE7169-6BB5-4F06-9140-1641CF20DB4C}"/>
            </a:ext>
          </a:extLst>
        </xdr:cNvPr>
        <xdr:cNvSpPr txBox="1"/>
      </xdr:nvSpPr>
      <xdr:spPr>
        <a:xfrm>
          <a:off x="19989800" y="6402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04D38397-26EC-47A4-9707-C8E9F41E6CFC}"/>
            </a:ext>
          </a:extLst>
        </xdr:cNvPr>
        <xdr:cNvSpPr/>
      </xdr:nvSpPr>
      <xdr:spPr>
        <a:xfrm>
          <a:off x="19900900" y="6544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id="{A660309F-6EF3-4F7D-AD57-701F5EC90FB1}"/>
            </a:ext>
          </a:extLst>
        </xdr:cNvPr>
        <xdr:cNvSpPr/>
      </xdr:nvSpPr>
      <xdr:spPr>
        <a:xfrm>
          <a:off x="19157950" y="65443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id="{03CFC644-0A2C-4AAA-BAF9-73AE20DF8C70}"/>
            </a:ext>
          </a:extLst>
        </xdr:cNvPr>
        <xdr:cNvSpPr/>
      </xdr:nvSpPr>
      <xdr:spPr>
        <a:xfrm>
          <a:off x="18345150" y="65351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9128D7ED-4405-4534-A858-B09ABAD164AA}"/>
            </a:ext>
          </a:extLst>
        </xdr:cNvPr>
        <xdr:cNvSpPr/>
      </xdr:nvSpPr>
      <xdr:spPr>
        <a:xfrm>
          <a:off x="17551400" y="65260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55423782-62D0-4FB9-9FEF-ADA342D44D54}"/>
            </a:ext>
          </a:extLst>
        </xdr:cNvPr>
        <xdr:cNvSpPr/>
      </xdr:nvSpPr>
      <xdr:spPr>
        <a:xfrm>
          <a:off x="16757650" y="65260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8F13664B-469F-4F7E-9455-2CFACC60F33C}"/>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48BE10B9-4B28-47C2-8002-9CC3A393CD8A}"/>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39B11BCD-7BF3-4B45-8A18-F503F56A2356}"/>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2167612-64D4-4303-99DF-81A39E1AF126}"/>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F9B869D-8440-47CE-9333-72806FA749A7}"/>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580" name="楕円 579">
          <a:extLst>
            <a:ext uri="{FF2B5EF4-FFF2-40B4-BE49-F238E27FC236}">
              <a16:creationId xmlns:a16="http://schemas.microsoft.com/office/drawing/2014/main" id="{D390F6EB-02B0-4012-B623-5C806AF1BBA3}"/>
            </a:ext>
          </a:extLst>
        </xdr:cNvPr>
        <xdr:cNvSpPr/>
      </xdr:nvSpPr>
      <xdr:spPr>
        <a:xfrm>
          <a:off x="19900900" y="66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D8D3A0AA-96C6-453B-B268-47CEA2E5ED17}"/>
            </a:ext>
          </a:extLst>
        </xdr:cNvPr>
        <xdr:cNvSpPr txBox="1"/>
      </xdr:nvSpPr>
      <xdr:spPr>
        <a:xfrm>
          <a:off x="19989800" y="66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582" name="楕円 581">
          <a:extLst>
            <a:ext uri="{FF2B5EF4-FFF2-40B4-BE49-F238E27FC236}">
              <a16:creationId xmlns:a16="http://schemas.microsoft.com/office/drawing/2014/main" id="{4D1FECE2-7EDD-4BDC-9296-E17DEDF293F4}"/>
            </a:ext>
          </a:extLst>
        </xdr:cNvPr>
        <xdr:cNvSpPr/>
      </xdr:nvSpPr>
      <xdr:spPr>
        <a:xfrm>
          <a:off x="19157950" y="66476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94488</xdr:rowOff>
    </xdr:to>
    <xdr:cxnSp macro="">
      <xdr:nvCxnSpPr>
        <xdr:cNvPr id="583" name="直線コネクタ 582">
          <a:extLst>
            <a:ext uri="{FF2B5EF4-FFF2-40B4-BE49-F238E27FC236}">
              <a16:creationId xmlns:a16="http://schemas.microsoft.com/office/drawing/2014/main" id="{B80C697D-ACCD-415A-B6F0-9ECE2FF0189A}"/>
            </a:ext>
          </a:extLst>
        </xdr:cNvPr>
        <xdr:cNvCxnSpPr/>
      </xdr:nvCxnSpPr>
      <xdr:spPr>
        <a:xfrm flipV="1">
          <a:off x="19202400" y="6689344"/>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43688</xdr:rowOff>
    </xdr:from>
    <xdr:to>
      <xdr:col>107</xdr:col>
      <xdr:colOff>101600</xdr:colOff>
      <xdr:row>40</xdr:row>
      <xdr:rowOff>145288</xdr:rowOff>
    </xdr:to>
    <xdr:sp macro="" textlink="">
      <xdr:nvSpPr>
        <xdr:cNvPr id="584" name="楕円 583">
          <a:extLst>
            <a:ext uri="{FF2B5EF4-FFF2-40B4-BE49-F238E27FC236}">
              <a16:creationId xmlns:a16="http://schemas.microsoft.com/office/drawing/2014/main" id="{24730D64-AB62-45B1-B0B7-99F750834B75}"/>
            </a:ext>
          </a:extLst>
        </xdr:cNvPr>
        <xdr:cNvSpPr/>
      </xdr:nvSpPr>
      <xdr:spPr>
        <a:xfrm>
          <a:off x="18345150" y="66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94488</xdr:rowOff>
    </xdr:from>
    <xdr:to>
      <xdr:col>111</xdr:col>
      <xdr:colOff>177800</xdr:colOff>
      <xdr:row>40</xdr:row>
      <xdr:rowOff>94488</xdr:rowOff>
    </xdr:to>
    <xdr:cxnSp macro="">
      <xdr:nvCxnSpPr>
        <xdr:cNvPr id="585" name="直線コネクタ 584">
          <a:extLst>
            <a:ext uri="{FF2B5EF4-FFF2-40B4-BE49-F238E27FC236}">
              <a16:creationId xmlns:a16="http://schemas.microsoft.com/office/drawing/2014/main" id="{4C652EA3-2E76-4DDB-B658-420A4FF1AE41}"/>
            </a:ext>
          </a:extLst>
        </xdr:cNvPr>
        <xdr:cNvCxnSpPr/>
      </xdr:nvCxnSpPr>
      <xdr:spPr>
        <a:xfrm>
          <a:off x="18395950" y="669848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43688</xdr:rowOff>
    </xdr:from>
    <xdr:to>
      <xdr:col>102</xdr:col>
      <xdr:colOff>165100</xdr:colOff>
      <xdr:row>40</xdr:row>
      <xdr:rowOff>145288</xdr:rowOff>
    </xdr:to>
    <xdr:sp macro="" textlink="">
      <xdr:nvSpPr>
        <xdr:cNvPr id="586" name="楕円 585">
          <a:extLst>
            <a:ext uri="{FF2B5EF4-FFF2-40B4-BE49-F238E27FC236}">
              <a16:creationId xmlns:a16="http://schemas.microsoft.com/office/drawing/2014/main" id="{7A91A024-4EB6-4BE4-B1E1-72A231168C51}"/>
            </a:ext>
          </a:extLst>
        </xdr:cNvPr>
        <xdr:cNvSpPr/>
      </xdr:nvSpPr>
      <xdr:spPr>
        <a:xfrm>
          <a:off x="17551400" y="66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94488</xdr:rowOff>
    </xdr:from>
    <xdr:to>
      <xdr:col>107</xdr:col>
      <xdr:colOff>50800</xdr:colOff>
      <xdr:row>40</xdr:row>
      <xdr:rowOff>94488</xdr:rowOff>
    </xdr:to>
    <xdr:cxnSp macro="">
      <xdr:nvCxnSpPr>
        <xdr:cNvPr id="587" name="直線コネクタ 586">
          <a:extLst>
            <a:ext uri="{FF2B5EF4-FFF2-40B4-BE49-F238E27FC236}">
              <a16:creationId xmlns:a16="http://schemas.microsoft.com/office/drawing/2014/main" id="{7FA22C5D-248A-40AC-AE66-DB63CDA51E4B}"/>
            </a:ext>
          </a:extLst>
        </xdr:cNvPr>
        <xdr:cNvCxnSpPr/>
      </xdr:nvCxnSpPr>
      <xdr:spPr>
        <a:xfrm>
          <a:off x="17602200" y="669848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43688</xdr:rowOff>
    </xdr:from>
    <xdr:to>
      <xdr:col>98</xdr:col>
      <xdr:colOff>38100</xdr:colOff>
      <xdr:row>40</xdr:row>
      <xdr:rowOff>145288</xdr:rowOff>
    </xdr:to>
    <xdr:sp macro="" textlink="">
      <xdr:nvSpPr>
        <xdr:cNvPr id="588" name="楕円 587">
          <a:extLst>
            <a:ext uri="{FF2B5EF4-FFF2-40B4-BE49-F238E27FC236}">
              <a16:creationId xmlns:a16="http://schemas.microsoft.com/office/drawing/2014/main" id="{479B602B-58CC-4AF1-84A9-01E4D13C2B1E}"/>
            </a:ext>
          </a:extLst>
        </xdr:cNvPr>
        <xdr:cNvSpPr/>
      </xdr:nvSpPr>
      <xdr:spPr>
        <a:xfrm>
          <a:off x="16757650" y="66476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94488</xdr:rowOff>
    </xdr:from>
    <xdr:to>
      <xdr:col>102</xdr:col>
      <xdr:colOff>114300</xdr:colOff>
      <xdr:row>40</xdr:row>
      <xdr:rowOff>94488</xdr:rowOff>
    </xdr:to>
    <xdr:cxnSp macro="">
      <xdr:nvCxnSpPr>
        <xdr:cNvPr id="589" name="直線コネクタ 588">
          <a:extLst>
            <a:ext uri="{FF2B5EF4-FFF2-40B4-BE49-F238E27FC236}">
              <a16:creationId xmlns:a16="http://schemas.microsoft.com/office/drawing/2014/main" id="{BED38A12-DEAA-4CC5-86AD-21E0A5A4FB0D}"/>
            </a:ext>
          </a:extLst>
        </xdr:cNvPr>
        <xdr:cNvCxnSpPr/>
      </xdr:nvCxnSpPr>
      <xdr:spPr>
        <a:xfrm>
          <a:off x="16802100" y="669848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73BB051C-EEA9-4FDE-9BDE-92BAAC580BD9}"/>
            </a:ext>
          </a:extLst>
        </xdr:cNvPr>
        <xdr:cNvSpPr txBox="1"/>
      </xdr:nvSpPr>
      <xdr:spPr>
        <a:xfrm>
          <a:off x="189802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72604E2F-F775-421F-9752-929B5B93F9BF}"/>
            </a:ext>
          </a:extLst>
        </xdr:cNvPr>
        <xdr:cNvSpPr txBox="1"/>
      </xdr:nvSpPr>
      <xdr:spPr>
        <a:xfrm>
          <a:off x="18180127" y="63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9B37CCE7-3C53-43B5-9244-254CDA08B0FD}"/>
            </a:ext>
          </a:extLst>
        </xdr:cNvPr>
        <xdr:cNvSpPr txBox="1"/>
      </xdr:nvSpPr>
      <xdr:spPr>
        <a:xfrm>
          <a:off x="17386377"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3564763E-5270-4492-96DE-77FD240A38D3}"/>
            </a:ext>
          </a:extLst>
        </xdr:cNvPr>
        <xdr:cNvSpPr txBox="1"/>
      </xdr:nvSpPr>
      <xdr:spPr>
        <a:xfrm>
          <a:off x="16592627"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DD7DE742-6944-4367-B6B6-710776CBB647}"/>
            </a:ext>
          </a:extLst>
        </xdr:cNvPr>
        <xdr:cNvSpPr txBox="1"/>
      </xdr:nvSpPr>
      <xdr:spPr>
        <a:xfrm>
          <a:off x="18980227" y="67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B95248D7-12E7-4D4C-9FBE-6B4A9F9C9BF3}"/>
            </a:ext>
          </a:extLst>
        </xdr:cNvPr>
        <xdr:cNvSpPr txBox="1"/>
      </xdr:nvSpPr>
      <xdr:spPr>
        <a:xfrm>
          <a:off x="18180127" y="67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136415</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8967B674-D764-4CAD-BF86-D180DD704BC5}"/>
            </a:ext>
          </a:extLst>
        </xdr:cNvPr>
        <xdr:cNvSpPr txBox="1"/>
      </xdr:nvSpPr>
      <xdr:spPr>
        <a:xfrm>
          <a:off x="17386377" y="67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136415</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6CE67487-0F46-41EE-8113-4D7CEE08F512}"/>
            </a:ext>
          </a:extLst>
        </xdr:cNvPr>
        <xdr:cNvSpPr txBox="1"/>
      </xdr:nvSpPr>
      <xdr:spPr>
        <a:xfrm>
          <a:off x="16592627" y="67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230851EE-A16B-4400-9EF2-7E1CE5A451F3}"/>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BC3B25DA-FE98-4D59-BA34-292CFE9EF1CD}"/>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5FCEF6A7-DA43-4A1D-B7D7-F7D5D4963C38}"/>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5148A4EC-1C3C-419F-85D3-F55B1ACCA53F}"/>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D12F89AD-5ED6-43A2-A885-EE70FB26F28A}"/>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FE26DF9D-E1AF-46B4-AF37-E303DD83E81D}"/>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6C7B0F37-5752-48F9-9A7B-C2836E80E5A2}"/>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8E7055D6-D20B-4786-900D-E93F7F8DA714}"/>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E749F170-2A6A-4F3D-BE38-FFC5EFF05876}"/>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555E0528-3BB4-41B9-94D7-95F79B2FEF3D}"/>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21961A5B-563A-4F70-ABC2-345183F1E797}"/>
            </a:ext>
          </a:extLst>
        </xdr:cNvPr>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368A4117-BF68-45C1-A6E4-36EA9042ACF7}"/>
            </a:ext>
          </a:extLst>
        </xdr:cNvPr>
        <xdr:cNvCxnSpPr/>
      </xdr:nvCxnSpPr>
      <xdr:spPr>
        <a:xfrm>
          <a:off x="11207750" y="10566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56F6F985-1A62-4F78-967A-A9B8A03165D2}"/>
            </a:ext>
          </a:extLst>
        </xdr:cNvPr>
        <xdr:cNvSpPr txBox="1"/>
      </xdr:nvSpPr>
      <xdr:spPr>
        <a:xfrm>
          <a:off x="108427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333D4BB2-2D76-4E5A-850E-C8744B48F465}"/>
            </a:ext>
          </a:extLst>
        </xdr:cNvPr>
        <xdr:cNvCxnSpPr/>
      </xdr:nvCxnSpPr>
      <xdr:spPr>
        <a:xfrm>
          <a:off x="11207750" y="10128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0CD74D6F-779C-4006-B7AE-0767E0B09241}"/>
            </a:ext>
          </a:extLst>
        </xdr:cNvPr>
        <xdr:cNvSpPr txBox="1"/>
      </xdr:nvSpPr>
      <xdr:spPr>
        <a:xfrm>
          <a:off x="108427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502070EC-C9B1-478D-81B7-8800A918D7C6}"/>
            </a:ext>
          </a:extLst>
        </xdr:cNvPr>
        <xdr:cNvCxnSpPr/>
      </xdr:nvCxnSpPr>
      <xdr:spPr>
        <a:xfrm>
          <a:off x="11207750" y="969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F6959F36-1C2F-4FE8-8D08-8C3892DCDC4A}"/>
            </a:ext>
          </a:extLst>
        </xdr:cNvPr>
        <xdr:cNvSpPr txBox="1"/>
      </xdr:nvSpPr>
      <xdr:spPr>
        <a:xfrm>
          <a:off x="108427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90759923-48FF-4A1D-8016-EFA3470DB727}"/>
            </a:ext>
          </a:extLst>
        </xdr:cNvPr>
        <xdr:cNvCxnSpPr/>
      </xdr:nvCxnSpPr>
      <xdr:spPr>
        <a:xfrm>
          <a:off x="11207750" y="9245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56E189C9-5FDE-4B8B-8B65-C73E95A2EA18}"/>
            </a:ext>
          </a:extLst>
        </xdr:cNvPr>
        <xdr:cNvSpPr txBox="1"/>
      </xdr:nvSpPr>
      <xdr:spPr>
        <a:xfrm>
          <a:off x="108427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AB64621F-CC03-46CF-8EC4-458174C1E4DE}"/>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857AD4AF-EDB8-47D4-AAB7-9AE25D150E37}"/>
            </a:ext>
          </a:extLst>
        </xdr:cNvPr>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5CA54E2D-6643-4458-9430-B2C48C9C0145}"/>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id="{D171ADB5-EC12-453C-9931-845BA48AE96C}"/>
            </a:ext>
          </a:extLst>
        </xdr:cNvPr>
        <xdr:cNvCxnSpPr/>
      </xdr:nvCxnSpPr>
      <xdr:spPr>
        <a:xfrm flipV="1">
          <a:off x="14699614" y="9396476"/>
          <a:ext cx="0" cy="11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C2C31519-4931-42E6-9FC8-F219499F86B9}"/>
            </a:ext>
          </a:extLst>
        </xdr:cNvPr>
        <xdr:cNvSpPr txBox="1"/>
      </xdr:nvSpPr>
      <xdr:spPr>
        <a:xfrm>
          <a:off x="14738350" y="10503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id="{155F9446-2A39-40E4-81EA-76EBE5E4B682}"/>
            </a:ext>
          </a:extLst>
        </xdr:cNvPr>
        <xdr:cNvCxnSpPr/>
      </xdr:nvCxnSpPr>
      <xdr:spPr>
        <a:xfrm>
          <a:off x="14611350" y="104995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9055022F-2B6A-4584-B9A9-5D8F530E2DEF}"/>
            </a:ext>
          </a:extLst>
        </xdr:cNvPr>
        <xdr:cNvSpPr txBox="1"/>
      </xdr:nvSpPr>
      <xdr:spPr>
        <a:xfrm>
          <a:off x="14738350" y="917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id="{0080684F-9E08-46D8-92AE-5B23007D3C30}"/>
            </a:ext>
          </a:extLst>
        </xdr:cNvPr>
        <xdr:cNvCxnSpPr/>
      </xdr:nvCxnSpPr>
      <xdr:spPr>
        <a:xfrm>
          <a:off x="14611350" y="9396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5BF467D1-DA79-436D-A5A2-175A68303962}"/>
            </a:ext>
          </a:extLst>
        </xdr:cNvPr>
        <xdr:cNvSpPr txBox="1"/>
      </xdr:nvSpPr>
      <xdr:spPr>
        <a:xfrm>
          <a:off x="14738350" y="9804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id="{466E477A-493E-45E4-B59B-88D0BEC43119}"/>
            </a:ext>
          </a:extLst>
        </xdr:cNvPr>
        <xdr:cNvSpPr/>
      </xdr:nvSpPr>
      <xdr:spPr>
        <a:xfrm>
          <a:off x="14649450" y="99466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id="{A832D4BE-2E23-43B1-93F2-A53BD506EA9B}"/>
            </a:ext>
          </a:extLst>
        </xdr:cNvPr>
        <xdr:cNvSpPr/>
      </xdr:nvSpPr>
      <xdr:spPr>
        <a:xfrm>
          <a:off x="13887450" y="993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id="{BEDA74BE-E22D-4E44-95B7-314AC2ADE25F}"/>
            </a:ext>
          </a:extLst>
        </xdr:cNvPr>
        <xdr:cNvSpPr/>
      </xdr:nvSpPr>
      <xdr:spPr>
        <a:xfrm>
          <a:off x="13093700" y="99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id="{C037659C-BA67-4052-9DF4-6EBCDBBDA690}"/>
            </a:ext>
          </a:extLst>
        </xdr:cNvPr>
        <xdr:cNvSpPr/>
      </xdr:nvSpPr>
      <xdr:spPr>
        <a:xfrm>
          <a:off x="12299950" y="99026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id="{B807256E-9703-4F8E-8A9C-6E40E9A726BD}"/>
            </a:ext>
          </a:extLst>
        </xdr:cNvPr>
        <xdr:cNvSpPr/>
      </xdr:nvSpPr>
      <xdr:spPr>
        <a:xfrm>
          <a:off x="11487150" y="98844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DFAC58BA-BC8E-4F13-B192-4B562181636C}"/>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2208149B-4F3F-46F4-AF6D-36632CEDB9B7}"/>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3076749C-2531-48D0-AB1D-1B97BAD183B9}"/>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87CCCB0-4DAC-4855-BE4D-3F6792384A7F}"/>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5ACCDA6D-09F1-4CE3-8AC4-09313FB60B56}"/>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102362</xdr:rowOff>
    </xdr:from>
    <xdr:to>
      <xdr:col>85</xdr:col>
      <xdr:colOff>177800</xdr:colOff>
      <xdr:row>62</xdr:row>
      <xdr:rowOff>32512</xdr:rowOff>
    </xdr:to>
    <xdr:sp macro="" textlink="">
      <xdr:nvSpPr>
        <xdr:cNvPr id="636" name="楕円 635">
          <a:extLst>
            <a:ext uri="{FF2B5EF4-FFF2-40B4-BE49-F238E27FC236}">
              <a16:creationId xmlns:a16="http://schemas.microsoft.com/office/drawing/2014/main" id="{52D26836-486A-48C1-AB0D-1572B7EEFCE1}"/>
            </a:ext>
          </a:extLst>
        </xdr:cNvPr>
        <xdr:cNvSpPr/>
      </xdr:nvSpPr>
      <xdr:spPr>
        <a:xfrm>
          <a:off x="14649450" y="101734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80789</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D97B7786-4F99-4168-B3C3-CEFEAACE5749}"/>
            </a:ext>
          </a:extLst>
        </xdr:cNvPr>
        <xdr:cNvSpPr txBox="1"/>
      </xdr:nvSpPr>
      <xdr:spPr>
        <a:xfrm>
          <a:off x="14738350" y="10151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638" name="楕円 637">
          <a:extLst>
            <a:ext uri="{FF2B5EF4-FFF2-40B4-BE49-F238E27FC236}">
              <a16:creationId xmlns:a16="http://schemas.microsoft.com/office/drawing/2014/main" id="{89F85F78-138E-465B-B2F7-CE8E804A498C}"/>
            </a:ext>
          </a:extLst>
        </xdr:cNvPr>
        <xdr:cNvSpPr/>
      </xdr:nvSpPr>
      <xdr:spPr>
        <a:xfrm>
          <a:off x="1388745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153162</xdr:rowOff>
    </xdr:to>
    <xdr:cxnSp macro="">
      <xdr:nvCxnSpPr>
        <xdr:cNvPr id="639" name="直線コネクタ 638">
          <a:extLst>
            <a:ext uri="{FF2B5EF4-FFF2-40B4-BE49-F238E27FC236}">
              <a16:creationId xmlns:a16="http://schemas.microsoft.com/office/drawing/2014/main" id="{F95671DD-C381-4BB8-94A8-EB4C2316D757}"/>
            </a:ext>
          </a:extLst>
        </xdr:cNvPr>
        <xdr:cNvCxnSpPr/>
      </xdr:nvCxnSpPr>
      <xdr:spPr>
        <a:xfrm>
          <a:off x="13938250" y="10173970"/>
          <a:ext cx="762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xdr:rowOff>
    </xdr:from>
    <xdr:to>
      <xdr:col>76</xdr:col>
      <xdr:colOff>165100</xdr:colOff>
      <xdr:row>61</xdr:row>
      <xdr:rowOff>112522</xdr:rowOff>
    </xdr:to>
    <xdr:sp macro="" textlink="">
      <xdr:nvSpPr>
        <xdr:cNvPr id="640" name="楕円 639">
          <a:extLst>
            <a:ext uri="{FF2B5EF4-FFF2-40B4-BE49-F238E27FC236}">
              <a16:creationId xmlns:a16="http://schemas.microsoft.com/office/drawing/2014/main" id="{86604636-13AB-421C-93F9-CF551D881F88}"/>
            </a:ext>
          </a:extLst>
        </xdr:cNvPr>
        <xdr:cNvSpPr/>
      </xdr:nvSpPr>
      <xdr:spPr>
        <a:xfrm>
          <a:off x="13093700" y="100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61722</xdr:rowOff>
    </xdr:from>
    <xdr:to>
      <xdr:col>81</xdr:col>
      <xdr:colOff>50800</xdr:colOff>
      <xdr:row>61</xdr:row>
      <xdr:rowOff>102870</xdr:rowOff>
    </xdr:to>
    <xdr:cxnSp macro="">
      <xdr:nvCxnSpPr>
        <xdr:cNvPr id="641" name="直線コネクタ 640">
          <a:extLst>
            <a:ext uri="{FF2B5EF4-FFF2-40B4-BE49-F238E27FC236}">
              <a16:creationId xmlns:a16="http://schemas.microsoft.com/office/drawing/2014/main" id="{B4DAAA23-80E9-43B0-954F-DC49063246CA}"/>
            </a:ext>
          </a:extLst>
        </xdr:cNvPr>
        <xdr:cNvCxnSpPr/>
      </xdr:nvCxnSpPr>
      <xdr:spPr>
        <a:xfrm>
          <a:off x="13144500" y="10132822"/>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113792</xdr:rowOff>
    </xdr:from>
    <xdr:to>
      <xdr:col>72</xdr:col>
      <xdr:colOff>38100</xdr:colOff>
      <xdr:row>61</xdr:row>
      <xdr:rowOff>43942</xdr:rowOff>
    </xdr:to>
    <xdr:sp macro="" textlink="">
      <xdr:nvSpPr>
        <xdr:cNvPr id="642" name="楕円 641">
          <a:extLst>
            <a:ext uri="{FF2B5EF4-FFF2-40B4-BE49-F238E27FC236}">
              <a16:creationId xmlns:a16="http://schemas.microsoft.com/office/drawing/2014/main" id="{F9C47E91-2F6A-4C27-8F3F-49743AED28B2}"/>
            </a:ext>
          </a:extLst>
        </xdr:cNvPr>
        <xdr:cNvSpPr/>
      </xdr:nvSpPr>
      <xdr:spPr>
        <a:xfrm>
          <a:off x="12299950" y="100197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164592</xdr:rowOff>
    </xdr:from>
    <xdr:to>
      <xdr:col>76</xdr:col>
      <xdr:colOff>114300</xdr:colOff>
      <xdr:row>61</xdr:row>
      <xdr:rowOff>61722</xdr:rowOff>
    </xdr:to>
    <xdr:cxnSp macro="">
      <xdr:nvCxnSpPr>
        <xdr:cNvPr id="643" name="直線コネクタ 642">
          <a:extLst>
            <a:ext uri="{FF2B5EF4-FFF2-40B4-BE49-F238E27FC236}">
              <a16:creationId xmlns:a16="http://schemas.microsoft.com/office/drawing/2014/main" id="{CD9B62AC-1114-4748-A9A4-30E24CF6009E}"/>
            </a:ext>
          </a:extLst>
        </xdr:cNvPr>
        <xdr:cNvCxnSpPr/>
      </xdr:nvCxnSpPr>
      <xdr:spPr>
        <a:xfrm>
          <a:off x="12344400" y="10070592"/>
          <a:ext cx="8001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122936</xdr:rowOff>
    </xdr:from>
    <xdr:to>
      <xdr:col>67</xdr:col>
      <xdr:colOff>101600</xdr:colOff>
      <xdr:row>61</xdr:row>
      <xdr:rowOff>53086</xdr:rowOff>
    </xdr:to>
    <xdr:sp macro="" textlink="">
      <xdr:nvSpPr>
        <xdr:cNvPr id="644" name="楕円 643">
          <a:extLst>
            <a:ext uri="{FF2B5EF4-FFF2-40B4-BE49-F238E27FC236}">
              <a16:creationId xmlns:a16="http://schemas.microsoft.com/office/drawing/2014/main" id="{E58547BE-9FB1-49EC-8F62-4B1FCA16261B}"/>
            </a:ext>
          </a:extLst>
        </xdr:cNvPr>
        <xdr:cNvSpPr/>
      </xdr:nvSpPr>
      <xdr:spPr>
        <a:xfrm>
          <a:off x="11487150" y="10028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164592</xdr:rowOff>
    </xdr:from>
    <xdr:to>
      <xdr:col>71</xdr:col>
      <xdr:colOff>177800</xdr:colOff>
      <xdr:row>61</xdr:row>
      <xdr:rowOff>2286</xdr:rowOff>
    </xdr:to>
    <xdr:cxnSp macro="">
      <xdr:nvCxnSpPr>
        <xdr:cNvPr id="645" name="直線コネクタ 644">
          <a:extLst>
            <a:ext uri="{FF2B5EF4-FFF2-40B4-BE49-F238E27FC236}">
              <a16:creationId xmlns:a16="http://schemas.microsoft.com/office/drawing/2014/main" id="{1F9DE489-4BFF-4EDA-BAFD-C27B4D31A49E}"/>
            </a:ext>
          </a:extLst>
        </xdr:cNvPr>
        <xdr:cNvCxnSpPr/>
      </xdr:nvCxnSpPr>
      <xdr:spPr>
        <a:xfrm flipV="1">
          <a:off x="11537950" y="10070592"/>
          <a:ext cx="80645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646" name="n_1aveValue【学校施設】&#10;有形固定資産減価償却率">
          <a:extLst>
            <a:ext uri="{FF2B5EF4-FFF2-40B4-BE49-F238E27FC236}">
              <a16:creationId xmlns:a16="http://schemas.microsoft.com/office/drawing/2014/main" id="{5689FA40-9788-44B8-B7D9-16626F60DCE8}"/>
            </a:ext>
          </a:extLst>
        </xdr:cNvPr>
        <xdr:cNvSpPr txBox="1"/>
      </xdr:nvSpPr>
      <xdr:spPr>
        <a:xfrm>
          <a:off x="13742044" y="972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647" name="n_2aveValue【学校施設】&#10;有形固定資産減価償却率">
          <a:extLst>
            <a:ext uri="{FF2B5EF4-FFF2-40B4-BE49-F238E27FC236}">
              <a16:creationId xmlns:a16="http://schemas.microsoft.com/office/drawing/2014/main" id="{A0BF4BF2-D425-4618-ABC6-8FA30E958784}"/>
            </a:ext>
          </a:extLst>
        </xdr:cNvPr>
        <xdr:cNvSpPr txBox="1"/>
      </xdr:nvSpPr>
      <xdr:spPr>
        <a:xfrm>
          <a:off x="12960994" y="9693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648" name="n_3aveValue【学校施設】&#10;有形固定資産減価償却率">
          <a:extLst>
            <a:ext uri="{FF2B5EF4-FFF2-40B4-BE49-F238E27FC236}">
              <a16:creationId xmlns:a16="http://schemas.microsoft.com/office/drawing/2014/main" id="{318C4DC6-9505-4630-90DC-9E21D5C9D61B}"/>
            </a:ext>
          </a:extLst>
        </xdr:cNvPr>
        <xdr:cNvSpPr txBox="1"/>
      </xdr:nvSpPr>
      <xdr:spPr>
        <a:xfrm>
          <a:off x="12167244" y="968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649" name="n_4aveValue【学校施設】&#10;有形固定資産減価償却率">
          <a:extLst>
            <a:ext uri="{FF2B5EF4-FFF2-40B4-BE49-F238E27FC236}">
              <a16:creationId xmlns:a16="http://schemas.microsoft.com/office/drawing/2014/main" id="{E5F27F32-C426-487B-9C62-00CC544ADF02}"/>
            </a:ext>
          </a:extLst>
        </xdr:cNvPr>
        <xdr:cNvSpPr txBox="1"/>
      </xdr:nvSpPr>
      <xdr:spPr>
        <a:xfrm>
          <a:off x="11354444" y="966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50" name="n_1mainValue【学校施設】&#10;有形固定資産減価償却率">
          <a:extLst>
            <a:ext uri="{FF2B5EF4-FFF2-40B4-BE49-F238E27FC236}">
              <a16:creationId xmlns:a16="http://schemas.microsoft.com/office/drawing/2014/main" id="{11E7F9DA-E90E-4D57-BB37-2447BF3A8EA1}"/>
            </a:ext>
          </a:extLst>
        </xdr:cNvPr>
        <xdr:cNvSpPr txBox="1"/>
      </xdr:nvSpPr>
      <xdr:spPr>
        <a:xfrm>
          <a:off x="13742044" y="1021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103649</xdr:rowOff>
    </xdr:from>
    <xdr:ext cx="405111" cy="259045"/>
    <xdr:sp macro="" textlink="">
      <xdr:nvSpPr>
        <xdr:cNvPr id="651" name="n_2mainValue【学校施設】&#10;有形固定資産減価償却率">
          <a:extLst>
            <a:ext uri="{FF2B5EF4-FFF2-40B4-BE49-F238E27FC236}">
              <a16:creationId xmlns:a16="http://schemas.microsoft.com/office/drawing/2014/main" id="{42723854-602E-4507-A542-791E1505C579}"/>
            </a:ext>
          </a:extLst>
        </xdr:cNvPr>
        <xdr:cNvSpPr txBox="1"/>
      </xdr:nvSpPr>
      <xdr:spPr>
        <a:xfrm>
          <a:off x="12960994" y="10174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35069</xdr:rowOff>
    </xdr:from>
    <xdr:ext cx="405111" cy="259045"/>
    <xdr:sp macro="" textlink="">
      <xdr:nvSpPr>
        <xdr:cNvPr id="652" name="n_3mainValue【学校施設】&#10;有形固定資産減価償却率">
          <a:extLst>
            <a:ext uri="{FF2B5EF4-FFF2-40B4-BE49-F238E27FC236}">
              <a16:creationId xmlns:a16="http://schemas.microsoft.com/office/drawing/2014/main" id="{F03ACAF0-D4EE-438B-9748-7E9BDF469BA1}"/>
            </a:ext>
          </a:extLst>
        </xdr:cNvPr>
        <xdr:cNvSpPr txBox="1"/>
      </xdr:nvSpPr>
      <xdr:spPr>
        <a:xfrm>
          <a:off x="12167244" y="10106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44213</xdr:rowOff>
    </xdr:from>
    <xdr:ext cx="405111" cy="259045"/>
    <xdr:sp macro="" textlink="">
      <xdr:nvSpPr>
        <xdr:cNvPr id="653" name="n_4mainValue【学校施設】&#10;有形固定資産減価償却率">
          <a:extLst>
            <a:ext uri="{FF2B5EF4-FFF2-40B4-BE49-F238E27FC236}">
              <a16:creationId xmlns:a16="http://schemas.microsoft.com/office/drawing/2014/main" id="{3DFADE16-B532-4194-AC3B-E93957C95C55}"/>
            </a:ext>
          </a:extLst>
        </xdr:cNvPr>
        <xdr:cNvSpPr txBox="1"/>
      </xdr:nvSpPr>
      <xdr:spPr>
        <a:xfrm>
          <a:off x="11354444" y="10115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66A62A04-BCF1-483B-92C2-6021E262515D}"/>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FA6A5D5E-B573-407A-B4EC-F40B33D5D411}"/>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7B3E74D4-818E-4402-AAAC-F5948EADF7B1}"/>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8BEC4D48-76CE-4A5B-8FB4-BE0044C9F7BC}"/>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4A35F420-8681-4717-B6FF-0B136E72EB45}"/>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4DE219E0-2435-4514-B417-D3DFB454F9B9}"/>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FFE1EB74-D16D-48C9-BE15-DD79C16C8B59}"/>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CDADE271-8E3F-4F06-B5D9-5E0B87C9FEF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D3E242F5-0EB2-47F8-A5BB-C8BB07F682A1}"/>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4D485614-4EA1-4E78-BB9F-1817CEFAFD6B}"/>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EB361691-822E-4272-B2B6-584F3F16146C}"/>
            </a:ext>
          </a:extLst>
        </xdr:cNvPr>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E74D81DA-4208-4A89-BB78-A38521CF824E}"/>
            </a:ext>
          </a:extLst>
        </xdr:cNvPr>
        <xdr:cNvCxnSpPr/>
      </xdr:nvCxnSpPr>
      <xdr:spPr>
        <a:xfrm>
          <a:off x="164592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BC798928-DEF1-4F96-8CE5-52861E6F674A}"/>
            </a:ext>
          </a:extLst>
        </xdr:cNvPr>
        <xdr:cNvSpPr txBox="1"/>
      </xdr:nvSpPr>
      <xdr:spPr>
        <a:xfrm>
          <a:off x="160491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9E332E06-8838-400B-8328-2A1E21C5DB27}"/>
            </a:ext>
          </a:extLst>
        </xdr:cNvPr>
        <xdr:cNvCxnSpPr/>
      </xdr:nvCxnSpPr>
      <xdr:spPr>
        <a:xfrm>
          <a:off x="164592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9B8590A5-8324-4833-B20F-675A81B0BCB1}"/>
            </a:ext>
          </a:extLst>
        </xdr:cNvPr>
        <xdr:cNvSpPr txBox="1"/>
      </xdr:nvSpPr>
      <xdr:spPr>
        <a:xfrm>
          <a:off x="1604917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BD57A460-DF58-4291-8C1B-EF1A14F50C78}"/>
            </a:ext>
          </a:extLst>
        </xdr:cNvPr>
        <xdr:cNvCxnSpPr/>
      </xdr:nvCxnSpPr>
      <xdr:spPr>
        <a:xfrm>
          <a:off x="164592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F1049148-E7CF-40F0-B89D-CFB896B9F4CB}"/>
            </a:ext>
          </a:extLst>
        </xdr:cNvPr>
        <xdr:cNvSpPr txBox="1"/>
      </xdr:nvSpPr>
      <xdr:spPr>
        <a:xfrm>
          <a:off x="1604917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396A841F-462A-4A62-A057-7A69AB35F4E4}"/>
            </a:ext>
          </a:extLst>
        </xdr:cNvPr>
        <xdr:cNvCxnSpPr/>
      </xdr:nvCxnSpPr>
      <xdr:spPr>
        <a:xfrm>
          <a:off x="164592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0F11DCF7-CD04-4AC9-BDB2-BE3A40ED6C12}"/>
            </a:ext>
          </a:extLst>
        </xdr:cNvPr>
        <xdr:cNvSpPr txBox="1"/>
      </xdr:nvSpPr>
      <xdr:spPr>
        <a:xfrm>
          <a:off x="1604917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A4E4A052-C452-4713-B7CF-756A9A5D8772}"/>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6A3F057B-2E23-4F35-87AB-DFA13DF52ED1}"/>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B08665C6-AA1B-46AB-92A5-1B7239B367E4}"/>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id="{0C842074-CF65-4AF3-91BB-15D431651AD5}"/>
            </a:ext>
          </a:extLst>
        </xdr:cNvPr>
        <xdr:cNvCxnSpPr/>
      </xdr:nvCxnSpPr>
      <xdr:spPr>
        <a:xfrm flipV="1">
          <a:off x="19951064" y="9531858"/>
          <a:ext cx="0" cy="11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id="{25F692EE-B58F-4C1B-A222-A077BC1E2D3A}"/>
            </a:ext>
          </a:extLst>
        </xdr:cNvPr>
        <xdr:cNvSpPr txBox="1"/>
      </xdr:nvSpPr>
      <xdr:spPr>
        <a:xfrm>
          <a:off x="19989800" y="106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id="{FC191EAE-D6F8-4EE1-BBC6-69BBB79459B0}"/>
            </a:ext>
          </a:extLst>
        </xdr:cNvPr>
        <xdr:cNvCxnSpPr/>
      </xdr:nvCxnSpPr>
      <xdr:spPr>
        <a:xfrm>
          <a:off x="19881850" y="10662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id="{B294C1D4-38D8-4A27-9BEA-9F38FCD6DF2B}"/>
            </a:ext>
          </a:extLst>
        </xdr:cNvPr>
        <xdr:cNvSpPr txBox="1"/>
      </xdr:nvSpPr>
      <xdr:spPr>
        <a:xfrm>
          <a:off x="19989800" y="93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id="{6C17DBFA-2EDE-4F02-B02E-011E8C7B0EA9}"/>
            </a:ext>
          </a:extLst>
        </xdr:cNvPr>
        <xdr:cNvCxnSpPr/>
      </xdr:nvCxnSpPr>
      <xdr:spPr>
        <a:xfrm>
          <a:off x="19881850" y="95318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681" name="【学校施設】&#10;一人当たり面積平均値テキスト">
          <a:extLst>
            <a:ext uri="{FF2B5EF4-FFF2-40B4-BE49-F238E27FC236}">
              <a16:creationId xmlns:a16="http://schemas.microsoft.com/office/drawing/2014/main" id="{501FC413-0C9B-4909-B1EA-53DA71DB14BF}"/>
            </a:ext>
          </a:extLst>
        </xdr:cNvPr>
        <xdr:cNvSpPr txBox="1"/>
      </xdr:nvSpPr>
      <xdr:spPr>
        <a:xfrm>
          <a:off x="19989800" y="10106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id="{BE035515-1328-4475-A973-3E3E277B392D}"/>
            </a:ext>
          </a:extLst>
        </xdr:cNvPr>
        <xdr:cNvSpPr/>
      </xdr:nvSpPr>
      <xdr:spPr>
        <a:xfrm>
          <a:off x="19900900" y="101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id="{85516540-AC90-4567-B59F-BE8D0E0B2328}"/>
            </a:ext>
          </a:extLst>
        </xdr:cNvPr>
        <xdr:cNvSpPr/>
      </xdr:nvSpPr>
      <xdr:spPr>
        <a:xfrm>
          <a:off x="19157950" y="100655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id="{A487E1CE-3891-4860-8233-16D674C5A3B4}"/>
            </a:ext>
          </a:extLst>
        </xdr:cNvPr>
        <xdr:cNvSpPr/>
      </xdr:nvSpPr>
      <xdr:spPr>
        <a:xfrm>
          <a:off x="18345150" y="1007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id="{A198FFB3-CD08-4382-9B40-860604DFBF88}"/>
            </a:ext>
          </a:extLst>
        </xdr:cNvPr>
        <xdr:cNvSpPr/>
      </xdr:nvSpPr>
      <xdr:spPr>
        <a:xfrm>
          <a:off x="17551400" y="1010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id="{04DE86F7-C4E1-4ADE-A924-BED0999B5C49}"/>
            </a:ext>
          </a:extLst>
        </xdr:cNvPr>
        <xdr:cNvSpPr/>
      </xdr:nvSpPr>
      <xdr:spPr>
        <a:xfrm>
          <a:off x="16757650" y="101048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2DF19D5F-3C76-4B84-95FE-0F0E5FA6FAB2}"/>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80915F28-3BD1-4D52-84C0-5CD0479E3122}"/>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C55A9366-A124-40B1-AA3F-CBC01033168D}"/>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DF4644F6-E2BA-4013-8762-6D1FBDAE7F89}"/>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2900A691-BBA9-4DD2-A112-0108723A2D6A}"/>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692" name="楕円 691">
          <a:extLst>
            <a:ext uri="{FF2B5EF4-FFF2-40B4-BE49-F238E27FC236}">
              <a16:creationId xmlns:a16="http://schemas.microsoft.com/office/drawing/2014/main" id="{8013F7A7-D41E-4195-B32D-81D9918E4F8C}"/>
            </a:ext>
          </a:extLst>
        </xdr:cNvPr>
        <xdr:cNvSpPr/>
      </xdr:nvSpPr>
      <xdr:spPr>
        <a:xfrm>
          <a:off x="19900900" y="10026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143527</xdr:rowOff>
    </xdr:from>
    <xdr:ext cx="469744" cy="259045"/>
    <xdr:sp macro="" textlink="">
      <xdr:nvSpPr>
        <xdr:cNvPr id="693" name="【学校施設】&#10;一人当たり面積該当値テキスト">
          <a:extLst>
            <a:ext uri="{FF2B5EF4-FFF2-40B4-BE49-F238E27FC236}">
              <a16:creationId xmlns:a16="http://schemas.microsoft.com/office/drawing/2014/main" id="{691D3B8A-3E04-474D-AF9B-14C00FF89B96}"/>
            </a:ext>
          </a:extLst>
        </xdr:cNvPr>
        <xdr:cNvSpPr txBox="1"/>
      </xdr:nvSpPr>
      <xdr:spPr>
        <a:xfrm>
          <a:off x="19989800"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129794</xdr:rowOff>
    </xdr:from>
    <xdr:to>
      <xdr:col>112</xdr:col>
      <xdr:colOff>38100</xdr:colOff>
      <xdr:row>61</xdr:row>
      <xdr:rowOff>59944</xdr:rowOff>
    </xdr:to>
    <xdr:sp macro="" textlink="">
      <xdr:nvSpPr>
        <xdr:cNvPr id="694" name="楕円 693">
          <a:extLst>
            <a:ext uri="{FF2B5EF4-FFF2-40B4-BE49-F238E27FC236}">
              <a16:creationId xmlns:a16="http://schemas.microsoft.com/office/drawing/2014/main" id="{503C4D86-3D1B-4DF9-8A38-BD836464CE1D}"/>
            </a:ext>
          </a:extLst>
        </xdr:cNvPr>
        <xdr:cNvSpPr/>
      </xdr:nvSpPr>
      <xdr:spPr>
        <a:xfrm>
          <a:off x="19157950" y="100357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9144</xdr:rowOff>
    </xdr:to>
    <xdr:cxnSp macro="">
      <xdr:nvCxnSpPr>
        <xdr:cNvPr id="695" name="直線コネクタ 694">
          <a:extLst>
            <a:ext uri="{FF2B5EF4-FFF2-40B4-BE49-F238E27FC236}">
              <a16:creationId xmlns:a16="http://schemas.microsoft.com/office/drawing/2014/main" id="{72422049-D356-4A94-9C3D-C92B0D895BCB}"/>
            </a:ext>
          </a:extLst>
        </xdr:cNvPr>
        <xdr:cNvCxnSpPr/>
      </xdr:nvCxnSpPr>
      <xdr:spPr>
        <a:xfrm flipV="1">
          <a:off x="19202400" y="10071100"/>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136652</xdr:rowOff>
    </xdr:from>
    <xdr:to>
      <xdr:col>107</xdr:col>
      <xdr:colOff>101600</xdr:colOff>
      <xdr:row>61</xdr:row>
      <xdr:rowOff>66802</xdr:rowOff>
    </xdr:to>
    <xdr:sp macro="" textlink="">
      <xdr:nvSpPr>
        <xdr:cNvPr id="696" name="楕円 695">
          <a:extLst>
            <a:ext uri="{FF2B5EF4-FFF2-40B4-BE49-F238E27FC236}">
              <a16:creationId xmlns:a16="http://schemas.microsoft.com/office/drawing/2014/main" id="{FEF51521-8CED-4C01-AC21-B5BF84617EDD}"/>
            </a:ext>
          </a:extLst>
        </xdr:cNvPr>
        <xdr:cNvSpPr/>
      </xdr:nvSpPr>
      <xdr:spPr>
        <a:xfrm>
          <a:off x="18345150" y="100426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9144</xdr:rowOff>
    </xdr:from>
    <xdr:to>
      <xdr:col>111</xdr:col>
      <xdr:colOff>177800</xdr:colOff>
      <xdr:row>61</xdr:row>
      <xdr:rowOff>16002</xdr:rowOff>
    </xdr:to>
    <xdr:cxnSp macro="">
      <xdr:nvCxnSpPr>
        <xdr:cNvPr id="697" name="直線コネクタ 696">
          <a:extLst>
            <a:ext uri="{FF2B5EF4-FFF2-40B4-BE49-F238E27FC236}">
              <a16:creationId xmlns:a16="http://schemas.microsoft.com/office/drawing/2014/main" id="{5D5854D3-5527-4458-A75C-3E52E2B1033A}"/>
            </a:ext>
          </a:extLst>
        </xdr:cNvPr>
        <xdr:cNvCxnSpPr/>
      </xdr:nvCxnSpPr>
      <xdr:spPr>
        <a:xfrm flipV="1">
          <a:off x="18395950" y="10080244"/>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15494</xdr:rowOff>
    </xdr:from>
    <xdr:to>
      <xdr:col>102</xdr:col>
      <xdr:colOff>165100</xdr:colOff>
      <xdr:row>61</xdr:row>
      <xdr:rowOff>117094</xdr:rowOff>
    </xdr:to>
    <xdr:sp macro="" textlink="">
      <xdr:nvSpPr>
        <xdr:cNvPr id="698" name="楕円 697">
          <a:extLst>
            <a:ext uri="{FF2B5EF4-FFF2-40B4-BE49-F238E27FC236}">
              <a16:creationId xmlns:a16="http://schemas.microsoft.com/office/drawing/2014/main" id="{F4D4E06F-EB50-47A7-9F7C-17D6FE31E2D7}"/>
            </a:ext>
          </a:extLst>
        </xdr:cNvPr>
        <xdr:cNvSpPr/>
      </xdr:nvSpPr>
      <xdr:spPr>
        <a:xfrm>
          <a:off x="17551400" y="100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xdr:rowOff>
    </xdr:from>
    <xdr:to>
      <xdr:col>107</xdr:col>
      <xdr:colOff>50800</xdr:colOff>
      <xdr:row>61</xdr:row>
      <xdr:rowOff>66294</xdr:rowOff>
    </xdr:to>
    <xdr:cxnSp macro="">
      <xdr:nvCxnSpPr>
        <xdr:cNvPr id="699" name="直線コネクタ 698">
          <a:extLst>
            <a:ext uri="{FF2B5EF4-FFF2-40B4-BE49-F238E27FC236}">
              <a16:creationId xmlns:a16="http://schemas.microsoft.com/office/drawing/2014/main" id="{DFD5955A-C0A8-4A26-B57D-24D9A2A2A7FA}"/>
            </a:ext>
          </a:extLst>
        </xdr:cNvPr>
        <xdr:cNvCxnSpPr/>
      </xdr:nvCxnSpPr>
      <xdr:spPr>
        <a:xfrm flipV="1">
          <a:off x="17602200" y="10087102"/>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38354</xdr:rowOff>
    </xdr:from>
    <xdr:to>
      <xdr:col>98</xdr:col>
      <xdr:colOff>38100</xdr:colOff>
      <xdr:row>61</xdr:row>
      <xdr:rowOff>139954</xdr:rowOff>
    </xdr:to>
    <xdr:sp macro="" textlink="">
      <xdr:nvSpPr>
        <xdr:cNvPr id="700" name="楕円 699">
          <a:extLst>
            <a:ext uri="{FF2B5EF4-FFF2-40B4-BE49-F238E27FC236}">
              <a16:creationId xmlns:a16="http://schemas.microsoft.com/office/drawing/2014/main" id="{FA85E9B2-8B87-4BBC-82EA-BB6A460A1891}"/>
            </a:ext>
          </a:extLst>
        </xdr:cNvPr>
        <xdr:cNvSpPr/>
      </xdr:nvSpPr>
      <xdr:spPr>
        <a:xfrm>
          <a:off x="16757650" y="101094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66294</xdr:rowOff>
    </xdr:from>
    <xdr:to>
      <xdr:col>102</xdr:col>
      <xdr:colOff>114300</xdr:colOff>
      <xdr:row>61</xdr:row>
      <xdr:rowOff>89154</xdr:rowOff>
    </xdr:to>
    <xdr:cxnSp macro="">
      <xdr:nvCxnSpPr>
        <xdr:cNvPr id="701" name="直線コネクタ 700">
          <a:extLst>
            <a:ext uri="{FF2B5EF4-FFF2-40B4-BE49-F238E27FC236}">
              <a16:creationId xmlns:a16="http://schemas.microsoft.com/office/drawing/2014/main" id="{89681C62-C74A-4601-BEE9-8014360CEF50}"/>
            </a:ext>
          </a:extLst>
        </xdr:cNvPr>
        <xdr:cNvCxnSpPr/>
      </xdr:nvCxnSpPr>
      <xdr:spPr>
        <a:xfrm flipV="1">
          <a:off x="16802100" y="10137394"/>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80789</xdr:rowOff>
    </xdr:from>
    <xdr:ext cx="469744" cy="259045"/>
    <xdr:sp macro="" textlink="">
      <xdr:nvSpPr>
        <xdr:cNvPr id="702" name="n_1aveValue【学校施設】&#10;一人当たり面積">
          <a:extLst>
            <a:ext uri="{FF2B5EF4-FFF2-40B4-BE49-F238E27FC236}">
              <a16:creationId xmlns:a16="http://schemas.microsoft.com/office/drawing/2014/main" id="{FB0B2465-AAE7-448B-8B55-7E4E9A0EABFF}"/>
            </a:ext>
          </a:extLst>
        </xdr:cNvPr>
        <xdr:cNvSpPr txBox="1"/>
      </xdr:nvSpPr>
      <xdr:spPr>
        <a:xfrm>
          <a:off x="18980227" y="1015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92219</xdr:rowOff>
    </xdr:from>
    <xdr:ext cx="469744" cy="259045"/>
    <xdr:sp macro="" textlink="">
      <xdr:nvSpPr>
        <xdr:cNvPr id="703" name="n_2aveValue【学校施設】&#10;一人当たり面積">
          <a:extLst>
            <a:ext uri="{FF2B5EF4-FFF2-40B4-BE49-F238E27FC236}">
              <a16:creationId xmlns:a16="http://schemas.microsoft.com/office/drawing/2014/main" id="{A0089E8A-A860-4CD4-8803-82C8E1763164}"/>
            </a:ext>
          </a:extLst>
        </xdr:cNvPr>
        <xdr:cNvSpPr txBox="1"/>
      </xdr:nvSpPr>
      <xdr:spPr>
        <a:xfrm>
          <a:off x="18180127" y="1016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704" name="n_3aveValue【学校施設】&#10;一人当たり面積">
          <a:extLst>
            <a:ext uri="{FF2B5EF4-FFF2-40B4-BE49-F238E27FC236}">
              <a16:creationId xmlns:a16="http://schemas.microsoft.com/office/drawing/2014/main" id="{83C03E8D-FE44-4471-9AE9-D4220DDA1A68}"/>
            </a:ext>
          </a:extLst>
        </xdr:cNvPr>
        <xdr:cNvSpPr txBox="1"/>
      </xdr:nvSpPr>
      <xdr:spPr>
        <a:xfrm>
          <a:off x="17386377" y="1019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705" name="n_4aveValue【学校施設】&#10;一人当たり面積">
          <a:extLst>
            <a:ext uri="{FF2B5EF4-FFF2-40B4-BE49-F238E27FC236}">
              <a16:creationId xmlns:a16="http://schemas.microsoft.com/office/drawing/2014/main" id="{40E74F64-31A3-4471-8398-C2EF2E36D0F4}"/>
            </a:ext>
          </a:extLst>
        </xdr:cNvPr>
        <xdr:cNvSpPr txBox="1"/>
      </xdr:nvSpPr>
      <xdr:spPr>
        <a:xfrm>
          <a:off x="16592627" y="989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76471</xdr:rowOff>
    </xdr:from>
    <xdr:ext cx="469744" cy="259045"/>
    <xdr:sp macro="" textlink="">
      <xdr:nvSpPr>
        <xdr:cNvPr id="706" name="n_1mainValue【学校施設】&#10;一人当たり面積">
          <a:extLst>
            <a:ext uri="{FF2B5EF4-FFF2-40B4-BE49-F238E27FC236}">
              <a16:creationId xmlns:a16="http://schemas.microsoft.com/office/drawing/2014/main" id="{E88EF21C-84C1-4DE0-9C14-A6C594064550}"/>
            </a:ext>
          </a:extLst>
        </xdr:cNvPr>
        <xdr:cNvSpPr txBox="1"/>
      </xdr:nvSpPr>
      <xdr:spPr>
        <a:xfrm>
          <a:off x="18980227" y="98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83329</xdr:rowOff>
    </xdr:from>
    <xdr:ext cx="469744" cy="259045"/>
    <xdr:sp macro="" textlink="">
      <xdr:nvSpPr>
        <xdr:cNvPr id="707" name="n_2mainValue【学校施設】&#10;一人当たり面積">
          <a:extLst>
            <a:ext uri="{FF2B5EF4-FFF2-40B4-BE49-F238E27FC236}">
              <a16:creationId xmlns:a16="http://schemas.microsoft.com/office/drawing/2014/main" id="{CDD46B8C-5D31-40CF-9DC0-492F9905E333}"/>
            </a:ext>
          </a:extLst>
        </xdr:cNvPr>
        <xdr:cNvSpPr txBox="1"/>
      </xdr:nvSpPr>
      <xdr:spPr>
        <a:xfrm>
          <a:off x="18180127" y="98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133621</xdr:rowOff>
    </xdr:from>
    <xdr:ext cx="469744" cy="259045"/>
    <xdr:sp macro="" textlink="">
      <xdr:nvSpPr>
        <xdr:cNvPr id="708" name="n_3mainValue【学校施設】&#10;一人当たり面積">
          <a:extLst>
            <a:ext uri="{FF2B5EF4-FFF2-40B4-BE49-F238E27FC236}">
              <a16:creationId xmlns:a16="http://schemas.microsoft.com/office/drawing/2014/main" id="{E6586CF6-82BE-4D2E-8CEC-D23AE781E365}"/>
            </a:ext>
          </a:extLst>
        </xdr:cNvPr>
        <xdr:cNvSpPr txBox="1"/>
      </xdr:nvSpPr>
      <xdr:spPr>
        <a:xfrm>
          <a:off x="17386377" y="98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131081</xdr:rowOff>
    </xdr:from>
    <xdr:ext cx="469744" cy="259045"/>
    <xdr:sp macro="" textlink="">
      <xdr:nvSpPr>
        <xdr:cNvPr id="709" name="n_4mainValue【学校施設】&#10;一人当たり面積">
          <a:extLst>
            <a:ext uri="{FF2B5EF4-FFF2-40B4-BE49-F238E27FC236}">
              <a16:creationId xmlns:a16="http://schemas.microsoft.com/office/drawing/2014/main" id="{CB5D06B7-7D11-45A5-9956-6B5B0E86D0A0}"/>
            </a:ext>
          </a:extLst>
        </xdr:cNvPr>
        <xdr:cNvSpPr txBox="1"/>
      </xdr:nvSpPr>
      <xdr:spPr>
        <a:xfrm>
          <a:off x="16592627" y="102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C755294C-54D5-4C6C-A92D-4EAEAE1C3A47}"/>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07FA575E-0C58-4834-8F91-FF33F5706C4A}"/>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0B32A3E4-1EE8-4000-808B-70494856E10E}"/>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94878CCF-D33F-47DD-8AC2-095EF75E9916}"/>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E8339E29-9DBD-4AFC-9712-C44A3A745987}"/>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C79A8667-2D92-4AF8-AFBD-6B6AEB5F0C57}"/>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D2F70F30-ADAF-460C-9441-8C776A8E8817}"/>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DD0CD865-BAD7-4DAF-9716-361270CD6343}"/>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668A926A-DA78-4B95-80A3-B97BC1507109}"/>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351D852F-7B52-41E0-A2A9-6BFD69BB27A5}"/>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0141B7B7-539B-40EF-A61F-EE2A1F554B01}"/>
            </a:ext>
          </a:extLst>
        </xdr:cNvPr>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a:extLst>
            <a:ext uri="{FF2B5EF4-FFF2-40B4-BE49-F238E27FC236}">
              <a16:creationId xmlns:a16="http://schemas.microsoft.com/office/drawing/2014/main" id="{0758097A-8695-474C-BC87-0F0F72A43DA9}"/>
            </a:ext>
          </a:extLst>
        </xdr:cNvPr>
        <xdr:cNvCxnSpPr/>
      </xdr:nvCxnSpPr>
      <xdr:spPr>
        <a:xfrm>
          <a:off x="11207750" y="14236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2" name="テキスト ボックス 721">
          <a:extLst>
            <a:ext uri="{FF2B5EF4-FFF2-40B4-BE49-F238E27FC236}">
              <a16:creationId xmlns:a16="http://schemas.microsoft.com/office/drawing/2014/main" id="{0E8003A3-C6DE-4404-BD03-F73F9AA8529E}"/>
            </a:ext>
          </a:extLst>
        </xdr:cNvPr>
        <xdr:cNvSpPr txBox="1"/>
      </xdr:nvSpPr>
      <xdr:spPr>
        <a:xfrm>
          <a:off x="1079772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a:extLst>
            <a:ext uri="{FF2B5EF4-FFF2-40B4-BE49-F238E27FC236}">
              <a16:creationId xmlns:a16="http://schemas.microsoft.com/office/drawing/2014/main" id="{B3BC59F8-709E-4BC0-A35C-E926959F96A2}"/>
            </a:ext>
          </a:extLst>
        </xdr:cNvPr>
        <xdr:cNvCxnSpPr/>
      </xdr:nvCxnSpPr>
      <xdr:spPr>
        <a:xfrm>
          <a:off x="11207750" y="1379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a:extLst>
            <a:ext uri="{FF2B5EF4-FFF2-40B4-BE49-F238E27FC236}">
              <a16:creationId xmlns:a16="http://schemas.microsoft.com/office/drawing/2014/main" id="{88CA19FF-D990-42ED-97C5-C73F6A45B99E}"/>
            </a:ext>
          </a:extLst>
        </xdr:cNvPr>
        <xdr:cNvSpPr txBox="1"/>
      </xdr:nvSpPr>
      <xdr:spPr>
        <a:xfrm>
          <a:off x="108427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a:extLst>
            <a:ext uri="{FF2B5EF4-FFF2-40B4-BE49-F238E27FC236}">
              <a16:creationId xmlns:a16="http://schemas.microsoft.com/office/drawing/2014/main" id="{A6B33295-9BEA-4D05-B2BD-96E8C006FAB4}"/>
            </a:ext>
          </a:extLst>
        </xdr:cNvPr>
        <xdr:cNvCxnSpPr/>
      </xdr:nvCxnSpPr>
      <xdr:spPr>
        <a:xfrm>
          <a:off x="11207750" y="1336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a:extLst>
            <a:ext uri="{FF2B5EF4-FFF2-40B4-BE49-F238E27FC236}">
              <a16:creationId xmlns:a16="http://schemas.microsoft.com/office/drawing/2014/main" id="{47076350-F5A5-4F52-81DC-08492DC56E9B}"/>
            </a:ext>
          </a:extLst>
        </xdr:cNvPr>
        <xdr:cNvSpPr txBox="1"/>
      </xdr:nvSpPr>
      <xdr:spPr>
        <a:xfrm>
          <a:off x="108427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a:extLst>
            <a:ext uri="{FF2B5EF4-FFF2-40B4-BE49-F238E27FC236}">
              <a16:creationId xmlns:a16="http://schemas.microsoft.com/office/drawing/2014/main" id="{A222DC96-D823-4C29-A11B-9EE734FD0469}"/>
            </a:ext>
          </a:extLst>
        </xdr:cNvPr>
        <xdr:cNvCxnSpPr/>
      </xdr:nvCxnSpPr>
      <xdr:spPr>
        <a:xfrm>
          <a:off x="11207750" y="1291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a:extLst>
            <a:ext uri="{FF2B5EF4-FFF2-40B4-BE49-F238E27FC236}">
              <a16:creationId xmlns:a16="http://schemas.microsoft.com/office/drawing/2014/main" id="{C9E48BDE-A3D6-4B9E-89D6-894F1DBBFF70}"/>
            </a:ext>
          </a:extLst>
        </xdr:cNvPr>
        <xdr:cNvSpPr txBox="1"/>
      </xdr:nvSpPr>
      <xdr:spPr>
        <a:xfrm>
          <a:off x="10842791" y="1278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068B4B1D-8060-4C89-86A2-481F88D47CCD}"/>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a:extLst>
            <a:ext uri="{FF2B5EF4-FFF2-40B4-BE49-F238E27FC236}">
              <a16:creationId xmlns:a16="http://schemas.microsoft.com/office/drawing/2014/main" id="{18C1641A-9A81-4ECE-810D-05391A63E97F}"/>
            </a:ext>
          </a:extLst>
        </xdr:cNvPr>
        <xdr:cNvSpPr txBox="1"/>
      </xdr:nvSpPr>
      <xdr:spPr>
        <a:xfrm>
          <a:off x="108427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a:extLst>
            <a:ext uri="{FF2B5EF4-FFF2-40B4-BE49-F238E27FC236}">
              <a16:creationId xmlns:a16="http://schemas.microsoft.com/office/drawing/2014/main" id="{85605E34-0FD2-4E03-89E7-A3F278D15DB6}"/>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2" name="直線コネクタ 731">
          <a:extLst>
            <a:ext uri="{FF2B5EF4-FFF2-40B4-BE49-F238E27FC236}">
              <a16:creationId xmlns:a16="http://schemas.microsoft.com/office/drawing/2014/main" id="{B85D0B8F-11EE-4A31-9F44-1056426093B8}"/>
            </a:ext>
          </a:extLst>
        </xdr:cNvPr>
        <xdr:cNvCxnSpPr/>
      </xdr:nvCxnSpPr>
      <xdr:spPr>
        <a:xfrm flipV="1">
          <a:off x="14699614" y="12869672"/>
          <a:ext cx="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3" name="【児童館】&#10;有形固定資産減価償却率最小値テキスト">
          <a:extLst>
            <a:ext uri="{FF2B5EF4-FFF2-40B4-BE49-F238E27FC236}">
              <a16:creationId xmlns:a16="http://schemas.microsoft.com/office/drawing/2014/main" id="{12DB0DAD-9F94-43F0-9646-570E84F228EF}"/>
            </a:ext>
          </a:extLst>
        </xdr:cNvPr>
        <xdr:cNvSpPr txBox="1"/>
      </xdr:nvSpPr>
      <xdr:spPr>
        <a:xfrm>
          <a:off x="14738350"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4" name="直線コネクタ 733">
          <a:extLst>
            <a:ext uri="{FF2B5EF4-FFF2-40B4-BE49-F238E27FC236}">
              <a16:creationId xmlns:a16="http://schemas.microsoft.com/office/drawing/2014/main" id="{5223399D-4992-42F8-8301-96D87B7BD891}"/>
            </a:ext>
          </a:extLst>
        </xdr:cNvPr>
        <xdr:cNvCxnSpPr/>
      </xdr:nvCxnSpPr>
      <xdr:spPr>
        <a:xfrm>
          <a:off x="14611350" y="13991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5" name="【児童館】&#10;有形固定資産減価償却率最大値テキスト">
          <a:extLst>
            <a:ext uri="{FF2B5EF4-FFF2-40B4-BE49-F238E27FC236}">
              <a16:creationId xmlns:a16="http://schemas.microsoft.com/office/drawing/2014/main" id="{099C1521-A88B-4248-B4E4-E943320FC496}"/>
            </a:ext>
          </a:extLst>
        </xdr:cNvPr>
        <xdr:cNvSpPr txBox="1"/>
      </xdr:nvSpPr>
      <xdr:spPr>
        <a:xfrm>
          <a:off x="14738350" y="1265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6" name="直線コネクタ 735">
          <a:extLst>
            <a:ext uri="{FF2B5EF4-FFF2-40B4-BE49-F238E27FC236}">
              <a16:creationId xmlns:a16="http://schemas.microsoft.com/office/drawing/2014/main" id="{3845B884-116A-42D8-9465-4BAA38EE13E8}"/>
            </a:ext>
          </a:extLst>
        </xdr:cNvPr>
        <xdr:cNvCxnSpPr/>
      </xdr:nvCxnSpPr>
      <xdr:spPr>
        <a:xfrm>
          <a:off x="14611350" y="12869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7890</xdr:rowOff>
    </xdr:from>
    <xdr:ext cx="405111" cy="259045"/>
    <xdr:sp macro="" textlink="">
      <xdr:nvSpPr>
        <xdr:cNvPr id="737" name="【児童館】&#10;有形固定資産減価償却率平均値テキスト">
          <a:extLst>
            <a:ext uri="{FF2B5EF4-FFF2-40B4-BE49-F238E27FC236}">
              <a16:creationId xmlns:a16="http://schemas.microsoft.com/office/drawing/2014/main" id="{0B65CEDA-BE74-49EB-BD1F-505C1016F556}"/>
            </a:ext>
          </a:extLst>
        </xdr:cNvPr>
        <xdr:cNvSpPr txBox="1"/>
      </xdr:nvSpPr>
      <xdr:spPr>
        <a:xfrm>
          <a:off x="14738350" y="13215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8" name="フローチャート: 判断 737">
          <a:extLst>
            <a:ext uri="{FF2B5EF4-FFF2-40B4-BE49-F238E27FC236}">
              <a16:creationId xmlns:a16="http://schemas.microsoft.com/office/drawing/2014/main" id="{424835DF-85A5-4272-A824-E0B10977FD34}"/>
            </a:ext>
          </a:extLst>
        </xdr:cNvPr>
        <xdr:cNvSpPr/>
      </xdr:nvSpPr>
      <xdr:spPr>
        <a:xfrm>
          <a:off x="14649450" y="133644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9" name="フローチャート: 判断 738">
          <a:extLst>
            <a:ext uri="{FF2B5EF4-FFF2-40B4-BE49-F238E27FC236}">
              <a16:creationId xmlns:a16="http://schemas.microsoft.com/office/drawing/2014/main" id="{9C1BD91B-3F89-464E-BB1F-25DD3E09720C}"/>
            </a:ext>
          </a:extLst>
        </xdr:cNvPr>
        <xdr:cNvSpPr/>
      </xdr:nvSpPr>
      <xdr:spPr>
        <a:xfrm>
          <a:off x="13887450" y="133438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0" name="フローチャート: 判断 739">
          <a:extLst>
            <a:ext uri="{FF2B5EF4-FFF2-40B4-BE49-F238E27FC236}">
              <a16:creationId xmlns:a16="http://schemas.microsoft.com/office/drawing/2014/main" id="{E63E44A5-4281-4578-98D2-A255067CA195}"/>
            </a:ext>
          </a:extLst>
        </xdr:cNvPr>
        <xdr:cNvSpPr/>
      </xdr:nvSpPr>
      <xdr:spPr>
        <a:xfrm>
          <a:off x="13093700" y="133347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41" name="フローチャート: 判断 740">
          <a:extLst>
            <a:ext uri="{FF2B5EF4-FFF2-40B4-BE49-F238E27FC236}">
              <a16:creationId xmlns:a16="http://schemas.microsoft.com/office/drawing/2014/main" id="{5A14BDF4-B328-4B52-9431-E7C9234C4C08}"/>
            </a:ext>
          </a:extLst>
        </xdr:cNvPr>
        <xdr:cNvSpPr/>
      </xdr:nvSpPr>
      <xdr:spPr>
        <a:xfrm>
          <a:off x="12299950" y="133347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2" name="フローチャート: 判断 741">
          <a:extLst>
            <a:ext uri="{FF2B5EF4-FFF2-40B4-BE49-F238E27FC236}">
              <a16:creationId xmlns:a16="http://schemas.microsoft.com/office/drawing/2014/main" id="{8CABA3B7-0EDD-4630-8308-B3C775280F49}"/>
            </a:ext>
          </a:extLst>
        </xdr:cNvPr>
        <xdr:cNvSpPr/>
      </xdr:nvSpPr>
      <xdr:spPr>
        <a:xfrm>
          <a:off x="11487150" y="13309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6F9AE13F-A8C1-4B76-834A-B2054756B675}"/>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B151AEF8-339A-4789-B13B-09CFF1A14EC5}"/>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2638C288-8584-468E-9E73-6E3D35E73ACA}"/>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2EF0B052-001C-4791-9E22-48306DF4DFE9}"/>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120E8454-4FDF-43EA-9970-F20B039A4E8D}"/>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49022</xdr:rowOff>
    </xdr:from>
    <xdr:to>
      <xdr:col>85</xdr:col>
      <xdr:colOff>177800</xdr:colOff>
      <xdr:row>81</xdr:row>
      <xdr:rowOff>150622</xdr:rowOff>
    </xdr:to>
    <xdr:sp macro="" textlink="">
      <xdr:nvSpPr>
        <xdr:cNvPr id="748" name="楕円 747">
          <a:extLst>
            <a:ext uri="{FF2B5EF4-FFF2-40B4-BE49-F238E27FC236}">
              <a16:creationId xmlns:a16="http://schemas.microsoft.com/office/drawing/2014/main" id="{32CC5469-2FDA-42AC-BFCF-EBE5F9263CF2}"/>
            </a:ext>
          </a:extLst>
        </xdr:cNvPr>
        <xdr:cNvSpPr/>
      </xdr:nvSpPr>
      <xdr:spPr>
        <a:xfrm>
          <a:off x="14649450" y="1342212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27449</xdr:rowOff>
    </xdr:from>
    <xdr:ext cx="405111" cy="259045"/>
    <xdr:sp macro="" textlink="">
      <xdr:nvSpPr>
        <xdr:cNvPr id="749" name="【児童館】&#10;有形固定資産減価償却率該当値テキスト">
          <a:extLst>
            <a:ext uri="{FF2B5EF4-FFF2-40B4-BE49-F238E27FC236}">
              <a16:creationId xmlns:a16="http://schemas.microsoft.com/office/drawing/2014/main" id="{8C9B9893-6AA5-4393-BA2A-3E1FE517E0B2}"/>
            </a:ext>
          </a:extLst>
        </xdr:cNvPr>
        <xdr:cNvSpPr txBox="1"/>
      </xdr:nvSpPr>
      <xdr:spPr>
        <a:xfrm>
          <a:off x="14738350" y="1340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165608</xdr:rowOff>
    </xdr:from>
    <xdr:to>
      <xdr:col>81</xdr:col>
      <xdr:colOff>101600</xdr:colOff>
      <xdr:row>81</xdr:row>
      <xdr:rowOff>95758</xdr:rowOff>
    </xdr:to>
    <xdr:sp macro="" textlink="">
      <xdr:nvSpPr>
        <xdr:cNvPr id="750" name="楕円 749">
          <a:extLst>
            <a:ext uri="{FF2B5EF4-FFF2-40B4-BE49-F238E27FC236}">
              <a16:creationId xmlns:a16="http://schemas.microsoft.com/office/drawing/2014/main" id="{085E4C97-7E99-4E13-A9BD-0C179721E3E0}"/>
            </a:ext>
          </a:extLst>
        </xdr:cNvPr>
        <xdr:cNvSpPr/>
      </xdr:nvSpPr>
      <xdr:spPr>
        <a:xfrm>
          <a:off x="13887450" y="13373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44958</xdr:rowOff>
    </xdr:from>
    <xdr:to>
      <xdr:col>85</xdr:col>
      <xdr:colOff>127000</xdr:colOff>
      <xdr:row>81</xdr:row>
      <xdr:rowOff>99822</xdr:rowOff>
    </xdr:to>
    <xdr:cxnSp macro="">
      <xdr:nvCxnSpPr>
        <xdr:cNvPr id="751" name="直線コネクタ 750">
          <a:extLst>
            <a:ext uri="{FF2B5EF4-FFF2-40B4-BE49-F238E27FC236}">
              <a16:creationId xmlns:a16="http://schemas.microsoft.com/office/drawing/2014/main" id="{9B584D0C-6A67-433E-8CD9-B6EA630A3255}"/>
            </a:ext>
          </a:extLst>
        </xdr:cNvPr>
        <xdr:cNvCxnSpPr/>
      </xdr:nvCxnSpPr>
      <xdr:spPr>
        <a:xfrm>
          <a:off x="13938250" y="13418058"/>
          <a:ext cx="762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752" name="楕円 751">
          <a:extLst>
            <a:ext uri="{FF2B5EF4-FFF2-40B4-BE49-F238E27FC236}">
              <a16:creationId xmlns:a16="http://schemas.microsoft.com/office/drawing/2014/main" id="{2FF76E9B-24A7-451B-9071-77740B085FFF}"/>
            </a:ext>
          </a:extLst>
        </xdr:cNvPr>
        <xdr:cNvSpPr/>
      </xdr:nvSpPr>
      <xdr:spPr>
        <a:xfrm>
          <a:off x="13093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44958</xdr:rowOff>
    </xdr:from>
    <xdr:to>
      <xdr:col>81</xdr:col>
      <xdr:colOff>50800</xdr:colOff>
      <xdr:row>81</xdr:row>
      <xdr:rowOff>83820</xdr:rowOff>
    </xdr:to>
    <xdr:cxnSp macro="">
      <xdr:nvCxnSpPr>
        <xdr:cNvPr id="753" name="直線コネクタ 752">
          <a:extLst>
            <a:ext uri="{FF2B5EF4-FFF2-40B4-BE49-F238E27FC236}">
              <a16:creationId xmlns:a16="http://schemas.microsoft.com/office/drawing/2014/main" id="{236D2B24-11FB-40FD-91A3-1A0B44830577}"/>
            </a:ext>
          </a:extLst>
        </xdr:cNvPr>
        <xdr:cNvCxnSpPr/>
      </xdr:nvCxnSpPr>
      <xdr:spPr>
        <a:xfrm flipV="1">
          <a:off x="13144500" y="13418058"/>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161037</xdr:rowOff>
    </xdr:from>
    <xdr:to>
      <xdr:col>72</xdr:col>
      <xdr:colOff>38100</xdr:colOff>
      <xdr:row>81</xdr:row>
      <xdr:rowOff>91187</xdr:rowOff>
    </xdr:to>
    <xdr:sp macro="" textlink="">
      <xdr:nvSpPr>
        <xdr:cNvPr id="754" name="楕円 753">
          <a:extLst>
            <a:ext uri="{FF2B5EF4-FFF2-40B4-BE49-F238E27FC236}">
              <a16:creationId xmlns:a16="http://schemas.microsoft.com/office/drawing/2014/main" id="{A3354F92-EF90-4151-94F7-5B3541658939}"/>
            </a:ext>
          </a:extLst>
        </xdr:cNvPr>
        <xdr:cNvSpPr/>
      </xdr:nvSpPr>
      <xdr:spPr>
        <a:xfrm>
          <a:off x="12299950" y="133690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40387</xdr:rowOff>
    </xdr:from>
    <xdr:to>
      <xdr:col>76</xdr:col>
      <xdr:colOff>114300</xdr:colOff>
      <xdr:row>81</xdr:row>
      <xdr:rowOff>83820</xdr:rowOff>
    </xdr:to>
    <xdr:cxnSp macro="">
      <xdr:nvCxnSpPr>
        <xdr:cNvPr id="755" name="直線コネクタ 754">
          <a:extLst>
            <a:ext uri="{FF2B5EF4-FFF2-40B4-BE49-F238E27FC236}">
              <a16:creationId xmlns:a16="http://schemas.microsoft.com/office/drawing/2014/main" id="{6BCFEDF2-592E-46FE-98C4-87C416242878}"/>
            </a:ext>
          </a:extLst>
        </xdr:cNvPr>
        <xdr:cNvCxnSpPr/>
      </xdr:nvCxnSpPr>
      <xdr:spPr>
        <a:xfrm>
          <a:off x="12344400" y="13413487"/>
          <a:ext cx="8001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106172</xdr:rowOff>
    </xdr:from>
    <xdr:to>
      <xdr:col>67</xdr:col>
      <xdr:colOff>101600</xdr:colOff>
      <xdr:row>81</xdr:row>
      <xdr:rowOff>36322</xdr:rowOff>
    </xdr:to>
    <xdr:sp macro="" textlink="">
      <xdr:nvSpPr>
        <xdr:cNvPr id="756" name="楕円 755">
          <a:extLst>
            <a:ext uri="{FF2B5EF4-FFF2-40B4-BE49-F238E27FC236}">
              <a16:creationId xmlns:a16="http://schemas.microsoft.com/office/drawing/2014/main" id="{667CFA2F-51E1-4393-B82B-4C598B5315A3}"/>
            </a:ext>
          </a:extLst>
        </xdr:cNvPr>
        <xdr:cNvSpPr/>
      </xdr:nvSpPr>
      <xdr:spPr>
        <a:xfrm>
          <a:off x="11487150" y="133141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156972</xdr:rowOff>
    </xdr:from>
    <xdr:to>
      <xdr:col>71</xdr:col>
      <xdr:colOff>177800</xdr:colOff>
      <xdr:row>81</xdr:row>
      <xdr:rowOff>40387</xdr:rowOff>
    </xdr:to>
    <xdr:cxnSp macro="">
      <xdr:nvCxnSpPr>
        <xdr:cNvPr id="757" name="直線コネクタ 756">
          <a:extLst>
            <a:ext uri="{FF2B5EF4-FFF2-40B4-BE49-F238E27FC236}">
              <a16:creationId xmlns:a16="http://schemas.microsoft.com/office/drawing/2014/main" id="{8B8BBA33-61FD-452C-80C1-482CD78F3C20}"/>
            </a:ext>
          </a:extLst>
        </xdr:cNvPr>
        <xdr:cNvCxnSpPr/>
      </xdr:nvCxnSpPr>
      <xdr:spPr>
        <a:xfrm>
          <a:off x="11537950" y="13364972"/>
          <a:ext cx="806450" cy="4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58" name="n_1aveValue【児童館】&#10;有形固定資産減価償却率">
          <a:extLst>
            <a:ext uri="{FF2B5EF4-FFF2-40B4-BE49-F238E27FC236}">
              <a16:creationId xmlns:a16="http://schemas.microsoft.com/office/drawing/2014/main" id="{4A8989E2-F765-4622-9782-4EE0A42B119D}"/>
            </a:ext>
          </a:extLst>
        </xdr:cNvPr>
        <xdr:cNvSpPr txBox="1"/>
      </xdr:nvSpPr>
      <xdr:spPr>
        <a:xfrm>
          <a:off x="13742044"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73423</xdr:rowOff>
    </xdr:from>
    <xdr:ext cx="405111" cy="259045"/>
    <xdr:sp macro="" textlink="">
      <xdr:nvSpPr>
        <xdr:cNvPr id="759" name="n_2aveValue【児童館】&#10;有形固定資産減価償却率">
          <a:extLst>
            <a:ext uri="{FF2B5EF4-FFF2-40B4-BE49-F238E27FC236}">
              <a16:creationId xmlns:a16="http://schemas.microsoft.com/office/drawing/2014/main" id="{4848BC72-6368-41E3-ACBA-374A4047A8E9}"/>
            </a:ext>
          </a:extLst>
        </xdr:cNvPr>
        <xdr:cNvSpPr txBox="1"/>
      </xdr:nvSpPr>
      <xdr:spPr>
        <a:xfrm>
          <a:off x="12960994" y="1311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73423</xdr:rowOff>
    </xdr:from>
    <xdr:ext cx="405111" cy="259045"/>
    <xdr:sp macro="" textlink="">
      <xdr:nvSpPr>
        <xdr:cNvPr id="760" name="n_3aveValue【児童館】&#10;有形固定資産減価償却率">
          <a:extLst>
            <a:ext uri="{FF2B5EF4-FFF2-40B4-BE49-F238E27FC236}">
              <a16:creationId xmlns:a16="http://schemas.microsoft.com/office/drawing/2014/main" id="{78EC07F6-9E92-4F5B-BEFB-2E8ED47784FC}"/>
            </a:ext>
          </a:extLst>
        </xdr:cNvPr>
        <xdr:cNvSpPr txBox="1"/>
      </xdr:nvSpPr>
      <xdr:spPr>
        <a:xfrm>
          <a:off x="12167244" y="1311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61" name="n_4aveValue【児童館】&#10;有形固定資産減価償却率">
          <a:extLst>
            <a:ext uri="{FF2B5EF4-FFF2-40B4-BE49-F238E27FC236}">
              <a16:creationId xmlns:a16="http://schemas.microsoft.com/office/drawing/2014/main" id="{ED8D6987-5088-41D3-B695-B424410660BB}"/>
            </a:ext>
          </a:extLst>
        </xdr:cNvPr>
        <xdr:cNvSpPr txBox="1"/>
      </xdr:nvSpPr>
      <xdr:spPr>
        <a:xfrm>
          <a:off x="11354444"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86885</xdr:rowOff>
    </xdr:from>
    <xdr:ext cx="405111" cy="259045"/>
    <xdr:sp macro="" textlink="">
      <xdr:nvSpPr>
        <xdr:cNvPr id="762" name="n_1mainValue【児童館】&#10;有形固定資産減価償却率">
          <a:extLst>
            <a:ext uri="{FF2B5EF4-FFF2-40B4-BE49-F238E27FC236}">
              <a16:creationId xmlns:a16="http://schemas.microsoft.com/office/drawing/2014/main" id="{6A664F7A-1C44-41D5-83FD-0CC97524C7F3}"/>
            </a:ext>
          </a:extLst>
        </xdr:cNvPr>
        <xdr:cNvSpPr txBox="1"/>
      </xdr:nvSpPr>
      <xdr:spPr>
        <a:xfrm>
          <a:off x="13742044" y="13459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125747</xdr:rowOff>
    </xdr:from>
    <xdr:ext cx="405111" cy="259045"/>
    <xdr:sp macro="" textlink="">
      <xdr:nvSpPr>
        <xdr:cNvPr id="763" name="n_2mainValue【児童館】&#10;有形固定資産減価償却率">
          <a:extLst>
            <a:ext uri="{FF2B5EF4-FFF2-40B4-BE49-F238E27FC236}">
              <a16:creationId xmlns:a16="http://schemas.microsoft.com/office/drawing/2014/main" id="{68EF578E-C51F-4AFB-A630-1274E9074BE9}"/>
            </a:ext>
          </a:extLst>
        </xdr:cNvPr>
        <xdr:cNvSpPr txBox="1"/>
      </xdr:nvSpPr>
      <xdr:spPr>
        <a:xfrm>
          <a:off x="12960994" y="1349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82314</xdr:rowOff>
    </xdr:from>
    <xdr:ext cx="405111" cy="259045"/>
    <xdr:sp macro="" textlink="">
      <xdr:nvSpPr>
        <xdr:cNvPr id="764" name="n_3mainValue【児童館】&#10;有形固定資産減価償却率">
          <a:extLst>
            <a:ext uri="{FF2B5EF4-FFF2-40B4-BE49-F238E27FC236}">
              <a16:creationId xmlns:a16="http://schemas.microsoft.com/office/drawing/2014/main" id="{1F344B28-C906-4B29-94F3-2FAD24EAF457}"/>
            </a:ext>
          </a:extLst>
        </xdr:cNvPr>
        <xdr:cNvSpPr txBox="1"/>
      </xdr:nvSpPr>
      <xdr:spPr>
        <a:xfrm>
          <a:off x="12167244" y="1345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27449</xdr:rowOff>
    </xdr:from>
    <xdr:ext cx="405111" cy="259045"/>
    <xdr:sp macro="" textlink="">
      <xdr:nvSpPr>
        <xdr:cNvPr id="765" name="n_4mainValue【児童館】&#10;有形固定資産減価償却率">
          <a:extLst>
            <a:ext uri="{FF2B5EF4-FFF2-40B4-BE49-F238E27FC236}">
              <a16:creationId xmlns:a16="http://schemas.microsoft.com/office/drawing/2014/main" id="{9B669716-B2DF-4197-A468-1BA041F5C480}"/>
            </a:ext>
          </a:extLst>
        </xdr:cNvPr>
        <xdr:cNvSpPr txBox="1"/>
      </xdr:nvSpPr>
      <xdr:spPr>
        <a:xfrm>
          <a:off x="11354444" y="1340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D9DA6307-77A3-48BD-B278-DA3190A99633}"/>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5F45CA02-B63E-4B41-BC16-53A397226D21}"/>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B469CDC3-8B82-4235-A72F-5372FFE6867A}"/>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0A8E8EE0-7CB6-41E8-8E76-EB8F6A4A5F78}"/>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DBC6C946-FFB9-4F5F-961F-AE6522F39C6D}"/>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1E8FECEB-1730-40C9-B721-BD0982989197}"/>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F7141C10-8FC4-4DA1-B7ED-8BC798AA8191}"/>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163D41AC-4BAC-4C66-8B99-5D8E22F24A2B}"/>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0515C680-1A50-4308-BBC2-9976BC455AFB}"/>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6D51929E-6339-4CC9-B328-2DDE1E2C8366}"/>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A2943630-7CD2-4EDD-9015-6B6A46F9542C}"/>
            </a:ext>
          </a:extLst>
        </xdr:cNvPr>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BACB2B67-1B4F-4251-9121-DFCDD14AF38B}"/>
            </a:ext>
          </a:extLst>
        </xdr:cNvPr>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3BF51482-2A63-4877-9DC0-79AFFDACB9AB}"/>
            </a:ext>
          </a:extLst>
        </xdr:cNvPr>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AAC10466-03A5-4F95-9670-85E70BCEE9F9}"/>
            </a:ext>
          </a:extLst>
        </xdr:cNvPr>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0B17B01B-6188-47A9-8D67-40179734B5A6}"/>
            </a:ext>
          </a:extLst>
        </xdr:cNvPr>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BB7C94EE-ED9B-422A-BD31-5AD01A147E3F}"/>
            </a:ext>
          </a:extLst>
        </xdr:cNvPr>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F0562FB9-B6A5-46B4-873C-6BB441344DEB}"/>
            </a:ext>
          </a:extLst>
        </xdr:cNvPr>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CAA6340B-9E79-4141-B228-B0C470BBDDD1}"/>
            </a:ext>
          </a:extLst>
        </xdr:cNvPr>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B4A29E7B-B954-43D2-94BC-5E643476C434}"/>
            </a:ext>
          </a:extLst>
        </xdr:cNvPr>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2A6FDBD1-993D-48C9-B0A8-745DF3BE1697}"/>
            </a:ext>
          </a:extLst>
        </xdr:cNvPr>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BC57E66F-107F-40B9-973E-61EAD31656A6}"/>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CE540A80-434F-4794-9E1F-A2DFDB5CAF95}"/>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a:extLst>
            <a:ext uri="{FF2B5EF4-FFF2-40B4-BE49-F238E27FC236}">
              <a16:creationId xmlns:a16="http://schemas.microsoft.com/office/drawing/2014/main" id="{EC09CF3D-BF86-4B05-B2C6-7EE0D9AB31C1}"/>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9" name="直線コネクタ 788">
          <a:extLst>
            <a:ext uri="{FF2B5EF4-FFF2-40B4-BE49-F238E27FC236}">
              <a16:creationId xmlns:a16="http://schemas.microsoft.com/office/drawing/2014/main" id="{B0A9BDD3-9BDC-4B1E-898C-F7CC83F59CC8}"/>
            </a:ext>
          </a:extLst>
        </xdr:cNvPr>
        <xdr:cNvCxnSpPr/>
      </xdr:nvCxnSpPr>
      <xdr:spPr>
        <a:xfrm flipV="1">
          <a:off x="19951064" y="12992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a:extLst>
            <a:ext uri="{FF2B5EF4-FFF2-40B4-BE49-F238E27FC236}">
              <a16:creationId xmlns:a16="http://schemas.microsoft.com/office/drawing/2014/main" id="{5CE9FD02-C36B-469A-A764-845FB8796434}"/>
            </a:ext>
          </a:extLst>
        </xdr:cNvPr>
        <xdr:cNvSpPr txBox="1"/>
      </xdr:nvSpPr>
      <xdr:spPr>
        <a:xfrm>
          <a:off x="199898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a:extLst>
            <a:ext uri="{FF2B5EF4-FFF2-40B4-BE49-F238E27FC236}">
              <a16:creationId xmlns:a16="http://schemas.microsoft.com/office/drawing/2014/main" id="{5DAD58FD-1F42-4DC7-8F32-D7E52BDB4C9D}"/>
            </a:ext>
          </a:extLst>
        </xdr:cNvPr>
        <xdr:cNvCxnSpPr/>
      </xdr:nvCxnSpPr>
      <xdr:spPr>
        <a:xfrm>
          <a:off x="19881850" y="1427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2" name="【児童館】&#10;一人当たり面積最大値テキスト">
          <a:extLst>
            <a:ext uri="{FF2B5EF4-FFF2-40B4-BE49-F238E27FC236}">
              <a16:creationId xmlns:a16="http://schemas.microsoft.com/office/drawing/2014/main" id="{868C4429-7AF1-4C34-A6F1-19218A90D003}"/>
            </a:ext>
          </a:extLst>
        </xdr:cNvPr>
        <xdr:cNvSpPr txBox="1"/>
      </xdr:nvSpPr>
      <xdr:spPr>
        <a:xfrm>
          <a:off x="19989800"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3" name="直線コネクタ 792">
          <a:extLst>
            <a:ext uri="{FF2B5EF4-FFF2-40B4-BE49-F238E27FC236}">
              <a16:creationId xmlns:a16="http://schemas.microsoft.com/office/drawing/2014/main" id="{F262A81C-A568-4D50-B571-2406119791EF}"/>
            </a:ext>
          </a:extLst>
        </xdr:cNvPr>
        <xdr:cNvCxnSpPr/>
      </xdr:nvCxnSpPr>
      <xdr:spPr>
        <a:xfrm>
          <a:off x="19881850" y="1299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4" name="【児童館】&#10;一人当たり面積平均値テキスト">
          <a:extLst>
            <a:ext uri="{FF2B5EF4-FFF2-40B4-BE49-F238E27FC236}">
              <a16:creationId xmlns:a16="http://schemas.microsoft.com/office/drawing/2014/main" id="{3FA5008E-1388-4EDD-B716-20249F3642D5}"/>
            </a:ext>
          </a:extLst>
        </xdr:cNvPr>
        <xdr:cNvSpPr txBox="1"/>
      </xdr:nvSpPr>
      <xdr:spPr>
        <a:xfrm>
          <a:off x="19989800" y="13497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a:extLst>
            <a:ext uri="{FF2B5EF4-FFF2-40B4-BE49-F238E27FC236}">
              <a16:creationId xmlns:a16="http://schemas.microsoft.com/office/drawing/2014/main" id="{3674EF9E-C80B-484F-BE7F-F3CA657E1228}"/>
            </a:ext>
          </a:extLst>
        </xdr:cNvPr>
        <xdr:cNvSpPr/>
      </xdr:nvSpPr>
      <xdr:spPr>
        <a:xfrm>
          <a:off x="19900900" y="1363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a:extLst>
            <a:ext uri="{FF2B5EF4-FFF2-40B4-BE49-F238E27FC236}">
              <a16:creationId xmlns:a16="http://schemas.microsoft.com/office/drawing/2014/main" id="{8F985A9D-A27F-4E54-ABBC-E2930B74167D}"/>
            </a:ext>
          </a:extLst>
        </xdr:cNvPr>
        <xdr:cNvSpPr/>
      </xdr:nvSpPr>
      <xdr:spPr>
        <a:xfrm>
          <a:off x="19157950" y="13639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7" name="フローチャート: 判断 796">
          <a:extLst>
            <a:ext uri="{FF2B5EF4-FFF2-40B4-BE49-F238E27FC236}">
              <a16:creationId xmlns:a16="http://schemas.microsoft.com/office/drawing/2014/main" id="{15C7B634-3FD7-4923-905E-892E09899989}"/>
            </a:ext>
          </a:extLst>
        </xdr:cNvPr>
        <xdr:cNvSpPr/>
      </xdr:nvSpPr>
      <xdr:spPr>
        <a:xfrm>
          <a:off x="18345150" y="1363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a:extLst>
            <a:ext uri="{FF2B5EF4-FFF2-40B4-BE49-F238E27FC236}">
              <a16:creationId xmlns:a16="http://schemas.microsoft.com/office/drawing/2014/main" id="{B3BDC173-4EC3-4E14-8EFC-C51CD338D396}"/>
            </a:ext>
          </a:extLst>
        </xdr:cNvPr>
        <xdr:cNvSpPr/>
      </xdr:nvSpPr>
      <xdr:spPr>
        <a:xfrm>
          <a:off x="17551400" y="1367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a:extLst>
            <a:ext uri="{FF2B5EF4-FFF2-40B4-BE49-F238E27FC236}">
              <a16:creationId xmlns:a16="http://schemas.microsoft.com/office/drawing/2014/main" id="{9C895FD9-5A10-4591-8DD2-ECA3E62E0C1E}"/>
            </a:ext>
          </a:extLst>
        </xdr:cNvPr>
        <xdr:cNvSpPr/>
      </xdr:nvSpPr>
      <xdr:spPr>
        <a:xfrm>
          <a:off x="16757650" y="13677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C4E8D819-ED24-4147-B158-0279B5D6F26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7BED84B0-E568-4060-B04E-8F9C257CE9B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290DEBDF-5A65-45F7-8DB5-9D16CF7F30BB}"/>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47BF13EA-D793-4BCE-8116-C7C9341D5AB2}"/>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6A8BF6DF-40F7-44B9-8875-42DE85AEB09D}"/>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05" name="楕円 804">
          <a:extLst>
            <a:ext uri="{FF2B5EF4-FFF2-40B4-BE49-F238E27FC236}">
              <a16:creationId xmlns:a16="http://schemas.microsoft.com/office/drawing/2014/main" id="{81954119-D3BD-43F7-865B-9FCF5F9E1C05}"/>
            </a:ext>
          </a:extLst>
        </xdr:cNvPr>
        <xdr:cNvSpPr/>
      </xdr:nvSpPr>
      <xdr:spPr>
        <a:xfrm>
          <a:off x="199009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06" name="【児童館】&#10;一人当たり面積該当値テキスト">
          <a:extLst>
            <a:ext uri="{FF2B5EF4-FFF2-40B4-BE49-F238E27FC236}">
              <a16:creationId xmlns:a16="http://schemas.microsoft.com/office/drawing/2014/main" id="{06EDC6B3-76A7-45CC-AEF0-F4D92C1DA903}"/>
            </a:ext>
          </a:extLst>
        </xdr:cNvPr>
        <xdr:cNvSpPr txBox="1"/>
      </xdr:nvSpPr>
      <xdr:spPr>
        <a:xfrm>
          <a:off x="19989800"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07" name="楕円 806">
          <a:extLst>
            <a:ext uri="{FF2B5EF4-FFF2-40B4-BE49-F238E27FC236}">
              <a16:creationId xmlns:a16="http://schemas.microsoft.com/office/drawing/2014/main" id="{BF51BDD6-62FE-4115-8A01-1204D1F4FC9E}"/>
            </a:ext>
          </a:extLst>
        </xdr:cNvPr>
        <xdr:cNvSpPr/>
      </xdr:nvSpPr>
      <xdr:spPr>
        <a:xfrm>
          <a:off x="19157950" y="14077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08" name="直線コネクタ 807">
          <a:extLst>
            <a:ext uri="{FF2B5EF4-FFF2-40B4-BE49-F238E27FC236}">
              <a16:creationId xmlns:a16="http://schemas.microsoft.com/office/drawing/2014/main" id="{310A7721-3BDF-4E27-B792-043534A7782A}"/>
            </a:ext>
          </a:extLst>
        </xdr:cNvPr>
        <xdr:cNvCxnSpPr/>
      </xdr:nvCxnSpPr>
      <xdr:spPr>
        <a:xfrm>
          <a:off x="19202400" y="141287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09" name="楕円 808">
          <a:extLst>
            <a:ext uri="{FF2B5EF4-FFF2-40B4-BE49-F238E27FC236}">
              <a16:creationId xmlns:a16="http://schemas.microsoft.com/office/drawing/2014/main" id="{2787F1EF-A159-47DF-B315-65F0A613335D}"/>
            </a:ext>
          </a:extLst>
        </xdr:cNvPr>
        <xdr:cNvSpPr/>
      </xdr:nvSpPr>
      <xdr:spPr>
        <a:xfrm>
          <a:off x="1834515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10" name="直線コネクタ 809">
          <a:extLst>
            <a:ext uri="{FF2B5EF4-FFF2-40B4-BE49-F238E27FC236}">
              <a16:creationId xmlns:a16="http://schemas.microsoft.com/office/drawing/2014/main" id="{BE272FDC-D9C0-4225-B97A-CD6F34825BB4}"/>
            </a:ext>
          </a:extLst>
        </xdr:cNvPr>
        <xdr:cNvCxnSpPr/>
      </xdr:nvCxnSpPr>
      <xdr:spPr>
        <a:xfrm>
          <a:off x="18395950" y="14128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1" name="楕円 810">
          <a:extLst>
            <a:ext uri="{FF2B5EF4-FFF2-40B4-BE49-F238E27FC236}">
              <a16:creationId xmlns:a16="http://schemas.microsoft.com/office/drawing/2014/main" id="{F1BA60C1-0325-4253-87D7-6E8E06F5B33F}"/>
            </a:ext>
          </a:extLst>
        </xdr:cNvPr>
        <xdr:cNvSpPr/>
      </xdr:nvSpPr>
      <xdr:spPr>
        <a:xfrm>
          <a:off x="175514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12" name="直線コネクタ 811">
          <a:extLst>
            <a:ext uri="{FF2B5EF4-FFF2-40B4-BE49-F238E27FC236}">
              <a16:creationId xmlns:a16="http://schemas.microsoft.com/office/drawing/2014/main" id="{0F5290A3-A601-4CBC-AA36-8551E0288046}"/>
            </a:ext>
          </a:extLst>
        </xdr:cNvPr>
        <xdr:cNvCxnSpPr/>
      </xdr:nvCxnSpPr>
      <xdr:spPr>
        <a:xfrm>
          <a:off x="17602200" y="141287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13" name="楕円 812">
          <a:extLst>
            <a:ext uri="{FF2B5EF4-FFF2-40B4-BE49-F238E27FC236}">
              <a16:creationId xmlns:a16="http://schemas.microsoft.com/office/drawing/2014/main" id="{8AAB4049-1455-4764-8697-767151230600}"/>
            </a:ext>
          </a:extLst>
        </xdr:cNvPr>
        <xdr:cNvSpPr/>
      </xdr:nvSpPr>
      <xdr:spPr>
        <a:xfrm>
          <a:off x="16757650" y="14077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14" name="直線コネクタ 813">
          <a:extLst>
            <a:ext uri="{FF2B5EF4-FFF2-40B4-BE49-F238E27FC236}">
              <a16:creationId xmlns:a16="http://schemas.microsoft.com/office/drawing/2014/main" id="{B2A17AF9-A4AE-4272-AA93-35BE048B411C}"/>
            </a:ext>
          </a:extLst>
        </xdr:cNvPr>
        <xdr:cNvCxnSpPr/>
      </xdr:nvCxnSpPr>
      <xdr:spPr>
        <a:xfrm>
          <a:off x="16802100" y="14128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15" name="n_1aveValue【児童館】&#10;一人当たり面積">
          <a:extLst>
            <a:ext uri="{FF2B5EF4-FFF2-40B4-BE49-F238E27FC236}">
              <a16:creationId xmlns:a16="http://schemas.microsoft.com/office/drawing/2014/main" id="{31D4710F-F050-485F-85D8-80E57BA7E779}"/>
            </a:ext>
          </a:extLst>
        </xdr:cNvPr>
        <xdr:cNvSpPr txBox="1"/>
      </xdr:nvSpPr>
      <xdr:spPr>
        <a:xfrm>
          <a:off x="189802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6" name="n_2aveValue【児童館】&#10;一人当たり面積">
          <a:extLst>
            <a:ext uri="{FF2B5EF4-FFF2-40B4-BE49-F238E27FC236}">
              <a16:creationId xmlns:a16="http://schemas.microsoft.com/office/drawing/2014/main" id="{9A8E6250-ED51-4CF9-BC43-AD58547969BA}"/>
            </a:ext>
          </a:extLst>
        </xdr:cNvPr>
        <xdr:cNvSpPr txBox="1"/>
      </xdr:nvSpPr>
      <xdr:spPr>
        <a:xfrm>
          <a:off x="181801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17" name="n_3aveValue【児童館】&#10;一人当たり面積">
          <a:extLst>
            <a:ext uri="{FF2B5EF4-FFF2-40B4-BE49-F238E27FC236}">
              <a16:creationId xmlns:a16="http://schemas.microsoft.com/office/drawing/2014/main" id="{B85854EF-45BC-49E9-830D-1B8CB408685C}"/>
            </a:ext>
          </a:extLst>
        </xdr:cNvPr>
        <xdr:cNvSpPr txBox="1"/>
      </xdr:nvSpPr>
      <xdr:spPr>
        <a:xfrm>
          <a:off x="1738637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18" name="n_4aveValue【児童館】&#10;一人当たり面積">
          <a:extLst>
            <a:ext uri="{FF2B5EF4-FFF2-40B4-BE49-F238E27FC236}">
              <a16:creationId xmlns:a16="http://schemas.microsoft.com/office/drawing/2014/main" id="{8307CAE7-37B1-4FD4-8914-D3E77366A36D}"/>
            </a:ext>
          </a:extLst>
        </xdr:cNvPr>
        <xdr:cNvSpPr txBox="1"/>
      </xdr:nvSpPr>
      <xdr:spPr>
        <a:xfrm>
          <a:off x="165926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19" name="n_1mainValue【児童館】&#10;一人当たり面積">
          <a:extLst>
            <a:ext uri="{FF2B5EF4-FFF2-40B4-BE49-F238E27FC236}">
              <a16:creationId xmlns:a16="http://schemas.microsoft.com/office/drawing/2014/main" id="{D5D104D2-6A8F-46D3-8995-D9D01303B475}"/>
            </a:ext>
          </a:extLst>
        </xdr:cNvPr>
        <xdr:cNvSpPr txBox="1"/>
      </xdr:nvSpPr>
      <xdr:spPr>
        <a:xfrm>
          <a:off x="18980227" y="141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20" name="n_2mainValue【児童館】&#10;一人当たり面積">
          <a:extLst>
            <a:ext uri="{FF2B5EF4-FFF2-40B4-BE49-F238E27FC236}">
              <a16:creationId xmlns:a16="http://schemas.microsoft.com/office/drawing/2014/main" id="{BE516DA6-69FD-49CC-92C5-05CE08A299B2}"/>
            </a:ext>
          </a:extLst>
        </xdr:cNvPr>
        <xdr:cNvSpPr txBox="1"/>
      </xdr:nvSpPr>
      <xdr:spPr>
        <a:xfrm>
          <a:off x="18180127" y="141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21" name="n_3mainValue【児童館】&#10;一人当たり面積">
          <a:extLst>
            <a:ext uri="{FF2B5EF4-FFF2-40B4-BE49-F238E27FC236}">
              <a16:creationId xmlns:a16="http://schemas.microsoft.com/office/drawing/2014/main" id="{877023A1-9E75-4AD6-A2DA-9B17FF4C2738}"/>
            </a:ext>
          </a:extLst>
        </xdr:cNvPr>
        <xdr:cNvSpPr txBox="1"/>
      </xdr:nvSpPr>
      <xdr:spPr>
        <a:xfrm>
          <a:off x="17386377" y="141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22" name="n_4mainValue【児童館】&#10;一人当たり面積">
          <a:extLst>
            <a:ext uri="{FF2B5EF4-FFF2-40B4-BE49-F238E27FC236}">
              <a16:creationId xmlns:a16="http://schemas.microsoft.com/office/drawing/2014/main" id="{D3DFDD88-38EC-4108-A33F-4FF060C7FF98}"/>
            </a:ext>
          </a:extLst>
        </xdr:cNvPr>
        <xdr:cNvSpPr txBox="1"/>
      </xdr:nvSpPr>
      <xdr:spPr>
        <a:xfrm>
          <a:off x="16592627" y="141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430C782F-387B-4EDD-AFEE-1A310DB4C0DA}"/>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9E47C816-B87A-493F-B33C-BBC0812376DB}"/>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C0FDF090-C037-4464-AEE6-A3D6D8F2C71D}"/>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803DD7E0-FFAC-43D5-BCA9-94401CAF108D}"/>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7F39B9F4-A458-40A7-AE0A-1E04E68902A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78F6DECF-1398-42CF-AE5E-261E5F0904AE}"/>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CFC8577F-17B1-42A1-B32A-BD501A09B8EA}"/>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0D8A5105-B86D-4ED4-95E8-CDA146798B85}"/>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7AF5CBF8-0BE1-46FA-90C7-598BD6ACFD72}"/>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7AAD028A-49FF-4EA5-9270-8CB4442AF8D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0131D439-D2E0-42CA-B5C2-BA71BF8E5534}"/>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a:extLst>
            <a:ext uri="{FF2B5EF4-FFF2-40B4-BE49-F238E27FC236}">
              <a16:creationId xmlns:a16="http://schemas.microsoft.com/office/drawing/2014/main" id="{FBAFC97A-01E3-488F-92E5-5B43672A431A}"/>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a:extLst>
            <a:ext uri="{FF2B5EF4-FFF2-40B4-BE49-F238E27FC236}">
              <a16:creationId xmlns:a16="http://schemas.microsoft.com/office/drawing/2014/main" id="{E76F759C-E2FA-4E30-96DC-B337842AF85B}"/>
            </a:ext>
          </a:extLst>
        </xdr:cNvPr>
        <xdr:cNvSpPr txBox="1"/>
      </xdr:nvSpPr>
      <xdr:spPr>
        <a:xfrm>
          <a:off x="107977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a:extLst>
            <a:ext uri="{FF2B5EF4-FFF2-40B4-BE49-F238E27FC236}">
              <a16:creationId xmlns:a16="http://schemas.microsoft.com/office/drawing/2014/main" id="{96DD97D3-3CED-4BC8-9905-73C6DEA84F36}"/>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a:extLst>
            <a:ext uri="{FF2B5EF4-FFF2-40B4-BE49-F238E27FC236}">
              <a16:creationId xmlns:a16="http://schemas.microsoft.com/office/drawing/2014/main" id="{82372BC4-CF31-4900-BCB8-8BF22996B918}"/>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a:extLst>
            <a:ext uri="{FF2B5EF4-FFF2-40B4-BE49-F238E27FC236}">
              <a16:creationId xmlns:a16="http://schemas.microsoft.com/office/drawing/2014/main" id="{7107E269-11F3-4DAD-A90E-A5A49CC92548}"/>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a:extLst>
            <a:ext uri="{FF2B5EF4-FFF2-40B4-BE49-F238E27FC236}">
              <a16:creationId xmlns:a16="http://schemas.microsoft.com/office/drawing/2014/main" id="{0FFE63AD-1A99-40DF-A82D-F9499D80CCC9}"/>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a:extLst>
            <a:ext uri="{FF2B5EF4-FFF2-40B4-BE49-F238E27FC236}">
              <a16:creationId xmlns:a16="http://schemas.microsoft.com/office/drawing/2014/main" id="{10B7D80E-5EBD-49AB-8E75-CED9FA95D556}"/>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a:extLst>
            <a:ext uri="{FF2B5EF4-FFF2-40B4-BE49-F238E27FC236}">
              <a16:creationId xmlns:a16="http://schemas.microsoft.com/office/drawing/2014/main" id="{F71140EC-A2F0-48A3-B5D6-10D6025FE210}"/>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a:extLst>
            <a:ext uri="{FF2B5EF4-FFF2-40B4-BE49-F238E27FC236}">
              <a16:creationId xmlns:a16="http://schemas.microsoft.com/office/drawing/2014/main" id="{E579B2F8-62AE-4518-8093-07EE00B1A8AF}"/>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a:extLst>
            <a:ext uri="{FF2B5EF4-FFF2-40B4-BE49-F238E27FC236}">
              <a16:creationId xmlns:a16="http://schemas.microsoft.com/office/drawing/2014/main" id="{E4C1F081-04B9-4821-B79B-6CA7B6766E7F}"/>
            </a:ext>
          </a:extLst>
        </xdr:cNvPr>
        <xdr:cNvSpPr txBox="1"/>
      </xdr:nvSpPr>
      <xdr:spPr>
        <a:xfrm>
          <a:off x="108427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3E2DD544-442E-4494-9A0F-47F0B9A6DED1}"/>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a:extLst>
            <a:ext uri="{FF2B5EF4-FFF2-40B4-BE49-F238E27FC236}">
              <a16:creationId xmlns:a16="http://schemas.microsoft.com/office/drawing/2014/main" id="{51BD4E5D-7FCB-49B3-94CE-6B59BB15FA07}"/>
            </a:ext>
          </a:extLst>
        </xdr:cNvPr>
        <xdr:cNvSpPr txBox="1"/>
      </xdr:nvSpPr>
      <xdr:spPr>
        <a:xfrm>
          <a:off x="1090691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a:extLst>
            <a:ext uri="{FF2B5EF4-FFF2-40B4-BE49-F238E27FC236}">
              <a16:creationId xmlns:a16="http://schemas.microsoft.com/office/drawing/2014/main" id="{221D628E-CF32-4BEE-B1D4-18693BF765CD}"/>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847" name="直線コネクタ 846">
          <a:extLst>
            <a:ext uri="{FF2B5EF4-FFF2-40B4-BE49-F238E27FC236}">
              <a16:creationId xmlns:a16="http://schemas.microsoft.com/office/drawing/2014/main" id="{D0FFAB1C-927B-4F6C-9260-466BA49B2915}"/>
            </a:ext>
          </a:extLst>
        </xdr:cNvPr>
        <xdr:cNvCxnSpPr/>
      </xdr:nvCxnSpPr>
      <xdr:spPr>
        <a:xfrm flipV="1">
          <a:off x="14699614" y="16753205"/>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848" name="【公民館】&#10;有形固定資産減価償却率最小値テキスト">
          <a:extLst>
            <a:ext uri="{FF2B5EF4-FFF2-40B4-BE49-F238E27FC236}">
              <a16:creationId xmlns:a16="http://schemas.microsoft.com/office/drawing/2014/main" id="{4066F2CB-8A47-435C-A52B-E4A4067AEC23}"/>
            </a:ext>
          </a:extLst>
        </xdr:cNvPr>
        <xdr:cNvSpPr txBox="1"/>
      </xdr:nvSpPr>
      <xdr:spPr>
        <a:xfrm>
          <a:off x="14738350" y="177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849" name="直線コネクタ 848">
          <a:extLst>
            <a:ext uri="{FF2B5EF4-FFF2-40B4-BE49-F238E27FC236}">
              <a16:creationId xmlns:a16="http://schemas.microsoft.com/office/drawing/2014/main" id="{90ECAF9E-6A36-4151-9018-CCE662C6B74C}"/>
            </a:ext>
          </a:extLst>
        </xdr:cNvPr>
        <xdr:cNvCxnSpPr/>
      </xdr:nvCxnSpPr>
      <xdr:spPr>
        <a:xfrm>
          <a:off x="14611350" y="17751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850" name="【公民館】&#10;有形固定資産減価償却率最大値テキスト">
          <a:extLst>
            <a:ext uri="{FF2B5EF4-FFF2-40B4-BE49-F238E27FC236}">
              <a16:creationId xmlns:a16="http://schemas.microsoft.com/office/drawing/2014/main" id="{9D180291-8805-4ADD-82A1-CB7DF0096D48}"/>
            </a:ext>
          </a:extLst>
        </xdr:cNvPr>
        <xdr:cNvSpPr txBox="1"/>
      </xdr:nvSpPr>
      <xdr:spPr>
        <a:xfrm>
          <a:off x="14738350" y="1653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851" name="直線コネクタ 850">
          <a:extLst>
            <a:ext uri="{FF2B5EF4-FFF2-40B4-BE49-F238E27FC236}">
              <a16:creationId xmlns:a16="http://schemas.microsoft.com/office/drawing/2014/main" id="{E597166E-C4BF-4FA8-8115-A99B486A6CAC}"/>
            </a:ext>
          </a:extLst>
        </xdr:cNvPr>
        <xdr:cNvCxnSpPr/>
      </xdr:nvCxnSpPr>
      <xdr:spPr>
        <a:xfrm>
          <a:off x="14611350" y="16753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852" name="【公民館】&#10;有形固定資産減価償却率平均値テキスト">
          <a:extLst>
            <a:ext uri="{FF2B5EF4-FFF2-40B4-BE49-F238E27FC236}">
              <a16:creationId xmlns:a16="http://schemas.microsoft.com/office/drawing/2014/main" id="{BB01CC90-0706-45EC-A974-094C1EA5764F}"/>
            </a:ext>
          </a:extLst>
        </xdr:cNvPr>
        <xdr:cNvSpPr txBox="1"/>
      </xdr:nvSpPr>
      <xdr:spPr>
        <a:xfrm>
          <a:off x="14738350" y="16926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53" name="フローチャート: 判断 852">
          <a:extLst>
            <a:ext uri="{FF2B5EF4-FFF2-40B4-BE49-F238E27FC236}">
              <a16:creationId xmlns:a16="http://schemas.microsoft.com/office/drawing/2014/main" id="{3EDA01D5-E02B-4DFD-8198-6FA640E52748}"/>
            </a:ext>
          </a:extLst>
        </xdr:cNvPr>
        <xdr:cNvSpPr/>
      </xdr:nvSpPr>
      <xdr:spPr>
        <a:xfrm>
          <a:off x="14649450" y="170688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854" name="フローチャート: 判断 853">
          <a:extLst>
            <a:ext uri="{FF2B5EF4-FFF2-40B4-BE49-F238E27FC236}">
              <a16:creationId xmlns:a16="http://schemas.microsoft.com/office/drawing/2014/main" id="{72CA9CFB-123F-4BEC-8E45-389FEA3A52E2}"/>
            </a:ext>
          </a:extLst>
        </xdr:cNvPr>
        <xdr:cNvSpPr/>
      </xdr:nvSpPr>
      <xdr:spPr>
        <a:xfrm>
          <a:off x="13887450" y="1705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55" name="フローチャート: 判断 854">
          <a:extLst>
            <a:ext uri="{FF2B5EF4-FFF2-40B4-BE49-F238E27FC236}">
              <a16:creationId xmlns:a16="http://schemas.microsoft.com/office/drawing/2014/main" id="{0C2C92E7-9610-42A9-B1ED-E65AC647B2AB}"/>
            </a:ext>
          </a:extLst>
        </xdr:cNvPr>
        <xdr:cNvSpPr/>
      </xdr:nvSpPr>
      <xdr:spPr>
        <a:xfrm>
          <a:off x="13093700" y="170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6" name="フローチャート: 判断 855">
          <a:extLst>
            <a:ext uri="{FF2B5EF4-FFF2-40B4-BE49-F238E27FC236}">
              <a16:creationId xmlns:a16="http://schemas.microsoft.com/office/drawing/2014/main" id="{16020709-1860-4807-A5B0-84C8F662344E}"/>
            </a:ext>
          </a:extLst>
        </xdr:cNvPr>
        <xdr:cNvSpPr/>
      </xdr:nvSpPr>
      <xdr:spPr>
        <a:xfrm>
          <a:off x="12299950" y="17011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857" name="フローチャート: 判断 856">
          <a:extLst>
            <a:ext uri="{FF2B5EF4-FFF2-40B4-BE49-F238E27FC236}">
              <a16:creationId xmlns:a16="http://schemas.microsoft.com/office/drawing/2014/main" id="{370866A8-8919-4E94-BA7E-F241B5F995E2}"/>
            </a:ext>
          </a:extLst>
        </xdr:cNvPr>
        <xdr:cNvSpPr/>
      </xdr:nvSpPr>
      <xdr:spPr>
        <a:xfrm>
          <a:off x="11487150" y="170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DF6283B9-BB30-453D-AB82-2367B5B461FA}"/>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28BBAB79-BCA0-4DA4-B867-6A76D956EA28}"/>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2E587DF6-3CD0-44DA-9DCF-A364BC41A83F}"/>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EDBE0266-CAF2-4CAF-8C18-374D7BE66482}"/>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54D6B9C7-449D-426C-B5DC-C1B119613995}"/>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130175</xdr:rowOff>
    </xdr:from>
    <xdr:to>
      <xdr:col>85</xdr:col>
      <xdr:colOff>177800</xdr:colOff>
      <xdr:row>104</xdr:row>
      <xdr:rowOff>60325</xdr:rowOff>
    </xdr:to>
    <xdr:sp macro="" textlink="">
      <xdr:nvSpPr>
        <xdr:cNvPr id="863" name="楕円 862">
          <a:extLst>
            <a:ext uri="{FF2B5EF4-FFF2-40B4-BE49-F238E27FC236}">
              <a16:creationId xmlns:a16="http://schemas.microsoft.com/office/drawing/2014/main" id="{092CE6EC-10E1-4CA5-BE32-816C477DE9E3}"/>
            </a:ext>
          </a:extLst>
        </xdr:cNvPr>
        <xdr:cNvSpPr/>
      </xdr:nvSpPr>
      <xdr:spPr>
        <a:xfrm>
          <a:off x="14649450" y="17135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108602</xdr:rowOff>
    </xdr:from>
    <xdr:ext cx="405111" cy="259045"/>
    <xdr:sp macro="" textlink="">
      <xdr:nvSpPr>
        <xdr:cNvPr id="864" name="【公民館】&#10;有形固定資産減価償却率該当値テキスト">
          <a:extLst>
            <a:ext uri="{FF2B5EF4-FFF2-40B4-BE49-F238E27FC236}">
              <a16:creationId xmlns:a16="http://schemas.microsoft.com/office/drawing/2014/main" id="{09E82C73-3A5C-4C20-A654-40878BAAABC1}"/>
            </a:ext>
          </a:extLst>
        </xdr:cNvPr>
        <xdr:cNvSpPr txBox="1"/>
      </xdr:nvSpPr>
      <xdr:spPr>
        <a:xfrm>
          <a:off x="14738350" y="1711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111125</xdr:rowOff>
    </xdr:from>
    <xdr:to>
      <xdr:col>81</xdr:col>
      <xdr:colOff>101600</xdr:colOff>
      <xdr:row>104</xdr:row>
      <xdr:rowOff>41275</xdr:rowOff>
    </xdr:to>
    <xdr:sp macro="" textlink="">
      <xdr:nvSpPr>
        <xdr:cNvPr id="865" name="楕円 864">
          <a:extLst>
            <a:ext uri="{FF2B5EF4-FFF2-40B4-BE49-F238E27FC236}">
              <a16:creationId xmlns:a16="http://schemas.microsoft.com/office/drawing/2014/main" id="{D219200D-B3BE-48EC-864A-E6EAFD598520}"/>
            </a:ext>
          </a:extLst>
        </xdr:cNvPr>
        <xdr:cNvSpPr/>
      </xdr:nvSpPr>
      <xdr:spPr>
        <a:xfrm>
          <a:off x="13887450" y="171164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161925</xdr:rowOff>
    </xdr:from>
    <xdr:to>
      <xdr:col>85</xdr:col>
      <xdr:colOff>127000</xdr:colOff>
      <xdr:row>104</xdr:row>
      <xdr:rowOff>9525</xdr:rowOff>
    </xdr:to>
    <xdr:cxnSp macro="">
      <xdr:nvCxnSpPr>
        <xdr:cNvPr id="866" name="直線コネクタ 865">
          <a:extLst>
            <a:ext uri="{FF2B5EF4-FFF2-40B4-BE49-F238E27FC236}">
              <a16:creationId xmlns:a16="http://schemas.microsoft.com/office/drawing/2014/main" id="{FC5DC26A-E0D8-4D33-B200-60512FB6A7C5}"/>
            </a:ext>
          </a:extLst>
        </xdr:cNvPr>
        <xdr:cNvCxnSpPr/>
      </xdr:nvCxnSpPr>
      <xdr:spPr>
        <a:xfrm>
          <a:off x="13938250" y="17167225"/>
          <a:ext cx="762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101600</xdr:rowOff>
    </xdr:from>
    <xdr:to>
      <xdr:col>76</xdr:col>
      <xdr:colOff>165100</xdr:colOff>
      <xdr:row>104</xdr:row>
      <xdr:rowOff>31750</xdr:rowOff>
    </xdr:to>
    <xdr:sp macro="" textlink="">
      <xdr:nvSpPr>
        <xdr:cNvPr id="867" name="楕円 866">
          <a:extLst>
            <a:ext uri="{FF2B5EF4-FFF2-40B4-BE49-F238E27FC236}">
              <a16:creationId xmlns:a16="http://schemas.microsoft.com/office/drawing/2014/main" id="{E2B86795-C2F7-4649-A635-C2CF63C8A5A5}"/>
            </a:ext>
          </a:extLst>
        </xdr:cNvPr>
        <xdr:cNvSpPr/>
      </xdr:nvSpPr>
      <xdr:spPr>
        <a:xfrm>
          <a:off x="13093700" y="17106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152400</xdr:rowOff>
    </xdr:from>
    <xdr:to>
      <xdr:col>81</xdr:col>
      <xdr:colOff>50800</xdr:colOff>
      <xdr:row>103</xdr:row>
      <xdr:rowOff>161925</xdr:rowOff>
    </xdr:to>
    <xdr:cxnSp macro="">
      <xdr:nvCxnSpPr>
        <xdr:cNvPr id="868" name="直線コネクタ 867">
          <a:extLst>
            <a:ext uri="{FF2B5EF4-FFF2-40B4-BE49-F238E27FC236}">
              <a16:creationId xmlns:a16="http://schemas.microsoft.com/office/drawing/2014/main" id="{1B9F3735-D7C1-4B50-A821-27A28F20892C}"/>
            </a:ext>
          </a:extLst>
        </xdr:cNvPr>
        <xdr:cNvCxnSpPr/>
      </xdr:nvCxnSpPr>
      <xdr:spPr>
        <a:xfrm>
          <a:off x="13144500" y="17157700"/>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69214</xdr:rowOff>
    </xdr:from>
    <xdr:to>
      <xdr:col>72</xdr:col>
      <xdr:colOff>38100</xdr:colOff>
      <xdr:row>103</xdr:row>
      <xdr:rowOff>170814</xdr:rowOff>
    </xdr:to>
    <xdr:sp macro="" textlink="">
      <xdr:nvSpPr>
        <xdr:cNvPr id="869" name="楕円 868">
          <a:extLst>
            <a:ext uri="{FF2B5EF4-FFF2-40B4-BE49-F238E27FC236}">
              <a16:creationId xmlns:a16="http://schemas.microsoft.com/office/drawing/2014/main" id="{D3F660ED-537C-420B-B466-369D27A81CF3}"/>
            </a:ext>
          </a:extLst>
        </xdr:cNvPr>
        <xdr:cNvSpPr/>
      </xdr:nvSpPr>
      <xdr:spPr>
        <a:xfrm>
          <a:off x="12299950" y="170745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120014</xdr:rowOff>
    </xdr:from>
    <xdr:to>
      <xdr:col>76</xdr:col>
      <xdr:colOff>114300</xdr:colOff>
      <xdr:row>103</xdr:row>
      <xdr:rowOff>152400</xdr:rowOff>
    </xdr:to>
    <xdr:cxnSp macro="">
      <xdr:nvCxnSpPr>
        <xdr:cNvPr id="870" name="直線コネクタ 869">
          <a:extLst>
            <a:ext uri="{FF2B5EF4-FFF2-40B4-BE49-F238E27FC236}">
              <a16:creationId xmlns:a16="http://schemas.microsoft.com/office/drawing/2014/main" id="{3EADA0BC-883D-4DA6-9B7E-603210075B1D}"/>
            </a:ext>
          </a:extLst>
        </xdr:cNvPr>
        <xdr:cNvCxnSpPr/>
      </xdr:nvCxnSpPr>
      <xdr:spPr>
        <a:xfrm>
          <a:off x="12344400" y="17125314"/>
          <a:ext cx="8001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55880</xdr:rowOff>
    </xdr:from>
    <xdr:to>
      <xdr:col>67</xdr:col>
      <xdr:colOff>101600</xdr:colOff>
      <xdr:row>104</xdr:row>
      <xdr:rowOff>157480</xdr:rowOff>
    </xdr:to>
    <xdr:sp macro="" textlink="">
      <xdr:nvSpPr>
        <xdr:cNvPr id="871" name="楕円 870">
          <a:extLst>
            <a:ext uri="{FF2B5EF4-FFF2-40B4-BE49-F238E27FC236}">
              <a16:creationId xmlns:a16="http://schemas.microsoft.com/office/drawing/2014/main" id="{912F1F73-027B-441E-B3CF-06534BB2A89B}"/>
            </a:ext>
          </a:extLst>
        </xdr:cNvPr>
        <xdr:cNvSpPr/>
      </xdr:nvSpPr>
      <xdr:spPr>
        <a:xfrm>
          <a:off x="11487150" y="172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120014</xdr:rowOff>
    </xdr:from>
    <xdr:to>
      <xdr:col>71</xdr:col>
      <xdr:colOff>177800</xdr:colOff>
      <xdr:row>104</xdr:row>
      <xdr:rowOff>106680</xdr:rowOff>
    </xdr:to>
    <xdr:cxnSp macro="">
      <xdr:nvCxnSpPr>
        <xdr:cNvPr id="872" name="直線コネクタ 871">
          <a:extLst>
            <a:ext uri="{FF2B5EF4-FFF2-40B4-BE49-F238E27FC236}">
              <a16:creationId xmlns:a16="http://schemas.microsoft.com/office/drawing/2014/main" id="{D92E632F-A589-49C4-B40F-9ADB21DC5C09}"/>
            </a:ext>
          </a:extLst>
        </xdr:cNvPr>
        <xdr:cNvCxnSpPr/>
      </xdr:nvCxnSpPr>
      <xdr:spPr>
        <a:xfrm flipV="1">
          <a:off x="11537950" y="17125314"/>
          <a:ext cx="806450" cy="1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873" name="n_1aveValue【公民館】&#10;有形固定資産減価償却率">
          <a:extLst>
            <a:ext uri="{FF2B5EF4-FFF2-40B4-BE49-F238E27FC236}">
              <a16:creationId xmlns:a16="http://schemas.microsoft.com/office/drawing/2014/main" id="{660F4374-CD17-4DAA-BFCB-5B1272F7DBC5}"/>
            </a:ext>
          </a:extLst>
        </xdr:cNvPr>
        <xdr:cNvSpPr txBox="1"/>
      </xdr:nvSpPr>
      <xdr:spPr>
        <a:xfrm>
          <a:off x="13742044" y="168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874" name="n_2aveValue【公民館】&#10;有形固定資産減価償却率">
          <a:extLst>
            <a:ext uri="{FF2B5EF4-FFF2-40B4-BE49-F238E27FC236}">
              <a16:creationId xmlns:a16="http://schemas.microsoft.com/office/drawing/2014/main" id="{B3249D3E-20C0-4F0B-82B9-ED0FD0B7AA3C}"/>
            </a:ext>
          </a:extLst>
        </xdr:cNvPr>
        <xdr:cNvSpPr txBox="1"/>
      </xdr:nvSpPr>
      <xdr:spPr>
        <a:xfrm>
          <a:off x="12960994" y="1682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75" name="n_3aveValue【公民館】&#10;有形固定資産減価償却率">
          <a:extLst>
            <a:ext uri="{FF2B5EF4-FFF2-40B4-BE49-F238E27FC236}">
              <a16:creationId xmlns:a16="http://schemas.microsoft.com/office/drawing/2014/main" id="{C8A827E6-ACE8-487F-BE60-F6CD17EC546D}"/>
            </a:ext>
          </a:extLst>
        </xdr:cNvPr>
        <xdr:cNvSpPr txBox="1"/>
      </xdr:nvSpPr>
      <xdr:spPr>
        <a:xfrm>
          <a:off x="12167244" y="1679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76" name="n_4aveValue【公民館】&#10;有形固定資産減価償却率">
          <a:extLst>
            <a:ext uri="{FF2B5EF4-FFF2-40B4-BE49-F238E27FC236}">
              <a16:creationId xmlns:a16="http://schemas.microsoft.com/office/drawing/2014/main" id="{BC8C7F8E-9D55-4F9D-AD36-29B3A11E8B86}"/>
            </a:ext>
          </a:extLst>
        </xdr:cNvPr>
        <xdr:cNvSpPr txBox="1"/>
      </xdr:nvSpPr>
      <xdr:spPr>
        <a:xfrm>
          <a:off x="11354444" y="1679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32402</xdr:rowOff>
    </xdr:from>
    <xdr:ext cx="405111" cy="259045"/>
    <xdr:sp macro="" textlink="">
      <xdr:nvSpPr>
        <xdr:cNvPr id="877" name="n_1mainValue【公民館】&#10;有形固定資産減価償却率">
          <a:extLst>
            <a:ext uri="{FF2B5EF4-FFF2-40B4-BE49-F238E27FC236}">
              <a16:creationId xmlns:a16="http://schemas.microsoft.com/office/drawing/2014/main" id="{F2CA8A7C-D512-4B6E-AEDA-6261511BAD89}"/>
            </a:ext>
          </a:extLst>
        </xdr:cNvPr>
        <xdr:cNvSpPr txBox="1"/>
      </xdr:nvSpPr>
      <xdr:spPr>
        <a:xfrm>
          <a:off x="13742044"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22877</xdr:rowOff>
    </xdr:from>
    <xdr:ext cx="405111" cy="259045"/>
    <xdr:sp macro="" textlink="">
      <xdr:nvSpPr>
        <xdr:cNvPr id="878" name="n_2mainValue【公民館】&#10;有形固定資産減価償却率">
          <a:extLst>
            <a:ext uri="{FF2B5EF4-FFF2-40B4-BE49-F238E27FC236}">
              <a16:creationId xmlns:a16="http://schemas.microsoft.com/office/drawing/2014/main" id="{CF217573-B66F-4830-99FC-C06A1E1F41E0}"/>
            </a:ext>
          </a:extLst>
        </xdr:cNvPr>
        <xdr:cNvSpPr txBox="1"/>
      </xdr:nvSpPr>
      <xdr:spPr>
        <a:xfrm>
          <a:off x="1296099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161941</xdr:rowOff>
    </xdr:from>
    <xdr:ext cx="405111" cy="259045"/>
    <xdr:sp macro="" textlink="">
      <xdr:nvSpPr>
        <xdr:cNvPr id="879" name="n_3mainValue【公民館】&#10;有形固定資産減価償却率">
          <a:extLst>
            <a:ext uri="{FF2B5EF4-FFF2-40B4-BE49-F238E27FC236}">
              <a16:creationId xmlns:a16="http://schemas.microsoft.com/office/drawing/2014/main" id="{E2889A46-6C6B-4B27-BCEE-A710082429EB}"/>
            </a:ext>
          </a:extLst>
        </xdr:cNvPr>
        <xdr:cNvSpPr txBox="1"/>
      </xdr:nvSpPr>
      <xdr:spPr>
        <a:xfrm>
          <a:off x="12167244" y="1716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148607</xdr:rowOff>
    </xdr:from>
    <xdr:ext cx="405111" cy="259045"/>
    <xdr:sp macro="" textlink="">
      <xdr:nvSpPr>
        <xdr:cNvPr id="880" name="n_4mainValue【公民館】&#10;有形固定資産減価償却率">
          <a:extLst>
            <a:ext uri="{FF2B5EF4-FFF2-40B4-BE49-F238E27FC236}">
              <a16:creationId xmlns:a16="http://schemas.microsoft.com/office/drawing/2014/main" id="{D6E09D04-B5AC-4C2A-BEDB-68955664AB26}"/>
            </a:ext>
          </a:extLst>
        </xdr:cNvPr>
        <xdr:cNvSpPr txBox="1"/>
      </xdr:nvSpPr>
      <xdr:spPr>
        <a:xfrm>
          <a:off x="113544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3BA804B4-4EF4-49C6-A7B0-3D95565F78E8}"/>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3C54967C-F278-4E41-BD74-D91D12B293DE}"/>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62397F78-7CAC-4F8F-ABC9-FEB580E7E0A2}"/>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AEC08F21-A75A-44EB-9E82-087DC3C23369}"/>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C06962B7-8AA3-4B4D-96B1-59C2472CF168}"/>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E7B41D80-E493-4613-8806-791DE0CB4F7E}"/>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9CBF6D19-96BD-4988-9B56-D2AA0E81730E}"/>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D95E40F4-39E3-4D96-A10B-23E5DACF59A6}"/>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6D66F84A-1918-4B98-9628-84B5CE740004}"/>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66B7AD7D-57CA-4F02-93CE-B2EF5A6DE72D}"/>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89A2BAED-833B-484B-80FB-61DCA2C2B8CE}"/>
            </a:ext>
          </a:extLst>
        </xdr:cNvPr>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FBE3691E-F691-4210-9374-87261A1B3F96}"/>
            </a:ext>
          </a:extLst>
        </xdr:cNvPr>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C572B2BA-3B1A-4CA0-B6EC-DD3CC90540ED}"/>
            </a:ext>
          </a:extLst>
        </xdr:cNvPr>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BCFAF2EB-F928-465F-9E81-A4D0CC3DC3EF}"/>
            </a:ext>
          </a:extLst>
        </xdr:cNvPr>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06D682CD-0AC2-4AFB-8CC1-894C6463CE16}"/>
            </a:ext>
          </a:extLst>
        </xdr:cNvPr>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B73B1FFD-8E32-4E0A-B51B-C512BAEB777E}"/>
            </a:ext>
          </a:extLst>
        </xdr:cNvPr>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D4034731-2E72-4D70-83DF-9662A0628D55}"/>
            </a:ext>
          </a:extLst>
        </xdr:cNvPr>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180ECC92-565B-4AE0-A203-324ECAAFDFD4}"/>
            </a:ext>
          </a:extLst>
        </xdr:cNvPr>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511440B2-A386-4D95-83AA-ED838AF5464E}"/>
            </a:ext>
          </a:extLst>
        </xdr:cNvPr>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4C0EC368-9A89-4605-A325-B037A5ACC3A9}"/>
            </a:ext>
          </a:extLst>
        </xdr:cNvPr>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90A6104C-E99E-4430-B860-3B45329B3211}"/>
            </a:ext>
          </a:extLst>
        </xdr:cNvPr>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019AB93B-0A37-42FE-9A5C-61CF4E9C169F}"/>
            </a:ext>
          </a:extLst>
        </xdr:cNvPr>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8CE4EBE7-A01B-47FD-BBC0-25CD74C44745}"/>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182633DB-4122-4F78-AF79-3FC2BBB5DCB5}"/>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8651EC10-2B3A-4928-8673-C920757B1F35}"/>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06" name="直線コネクタ 905">
          <a:extLst>
            <a:ext uri="{FF2B5EF4-FFF2-40B4-BE49-F238E27FC236}">
              <a16:creationId xmlns:a16="http://schemas.microsoft.com/office/drawing/2014/main" id="{853401F7-1465-4653-80E7-2DF0DBFD2D12}"/>
            </a:ext>
          </a:extLst>
        </xdr:cNvPr>
        <xdr:cNvCxnSpPr/>
      </xdr:nvCxnSpPr>
      <xdr:spPr>
        <a:xfrm flipV="1">
          <a:off x="19951064" y="1647825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07" name="【公民館】&#10;一人当たり面積最小値テキスト">
          <a:extLst>
            <a:ext uri="{FF2B5EF4-FFF2-40B4-BE49-F238E27FC236}">
              <a16:creationId xmlns:a16="http://schemas.microsoft.com/office/drawing/2014/main" id="{45CB9CBF-1D5A-4486-8122-38BD121F7B1A}"/>
            </a:ext>
          </a:extLst>
        </xdr:cNvPr>
        <xdr:cNvSpPr txBox="1"/>
      </xdr:nvSpPr>
      <xdr:spPr>
        <a:xfrm>
          <a:off x="19989800" y="180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08" name="直線コネクタ 907">
          <a:extLst>
            <a:ext uri="{FF2B5EF4-FFF2-40B4-BE49-F238E27FC236}">
              <a16:creationId xmlns:a16="http://schemas.microsoft.com/office/drawing/2014/main" id="{B01731EF-46C0-4FE9-AFC3-178360835CFE}"/>
            </a:ext>
          </a:extLst>
        </xdr:cNvPr>
        <xdr:cNvCxnSpPr/>
      </xdr:nvCxnSpPr>
      <xdr:spPr>
        <a:xfrm>
          <a:off x="19881850" y="1801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9" name="【公民館】&#10;一人当たり面積最大値テキスト">
          <a:extLst>
            <a:ext uri="{FF2B5EF4-FFF2-40B4-BE49-F238E27FC236}">
              <a16:creationId xmlns:a16="http://schemas.microsoft.com/office/drawing/2014/main" id="{E47DEF62-A295-4A22-A9CB-C0EDB2914F68}"/>
            </a:ext>
          </a:extLst>
        </xdr:cNvPr>
        <xdr:cNvSpPr txBox="1"/>
      </xdr:nvSpPr>
      <xdr:spPr>
        <a:xfrm>
          <a:off x="19989800" y="162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0" name="直線コネクタ 909">
          <a:extLst>
            <a:ext uri="{FF2B5EF4-FFF2-40B4-BE49-F238E27FC236}">
              <a16:creationId xmlns:a16="http://schemas.microsoft.com/office/drawing/2014/main" id="{AD327FB7-576D-417A-AE68-B6B9EC0F99B3}"/>
            </a:ext>
          </a:extLst>
        </xdr:cNvPr>
        <xdr:cNvCxnSpPr/>
      </xdr:nvCxnSpPr>
      <xdr:spPr>
        <a:xfrm>
          <a:off x="19881850" y="16478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911" name="【公民館】&#10;一人当たり面積平均値テキスト">
          <a:extLst>
            <a:ext uri="{FF2B5EF4-FFF2-40B4-BE49-F238E27FC236}">
              <a16:creationId xmlns:a16="http://schemas.microsoft.com/office/drawing/2014/main" id="{34C41847-2969-47C2-9A5F-7C8A1A2FA151}"/>
            </a:ext>
          </a:extLst>
        </xdr:cNvPr>
        <xdr:cNvSpPr txBox="1"/>
      </xdr:nvSpPr>
      <xdr:spPr>
        <a:xfrm>
          <a:off x="19989800" y="1722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12" name="フローチャート: 判断 911">
          <a:extLst>
            <a:ext uri="{FF2B5EF4-FFF2-40B4-BE49-F238E27FC236}">
              <a16:creationId xmlns:a16="http://schemas.microsoft.com/office/drawing/2014/main" id="{DA2948E9-4238-4787-8A38-AB9A08D9483C}"/>
            </a:ext>
          </a:extLst>
        </xdr:cNvPr>
        <xdr:cNvSpPr/>
      </xdr:nvSpPr>
      <xdr:spPr>
        <a:xfrm>
          <a:off x="19900900" y="1736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13" name="フローチャート: 判断 912">
          <a:extLst>
            <a:ext uri="{FF2B5EF4-FFF2-40B4-BE49-F238E27FC236}">
              <a16:creationId xmlns:a16="http://schemas.microsoft.com/office/drawing/2014/main" id="{F00B112D-EECA-40C0-9375-CD140595571D}"/>
            </a:ext>
          </a:extLst>
        </xdr:cNvPr>
        <xdr:cNvSpPr/>
      </xdr:nvSpPr>
      <xdr:spPr>
        <a:xfrm>
          <a:off x="19157950" y="173690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4" name="フローチャート: 判断 913">
          <a:extLst>
            <a:ext uri="{FF2B5EF4-FFF2-40B4-BE49-F238E27FC236}">
              <a16:creationId xmlns:a16="http://schemas.microsoft.com/office/drawing/2014/main" id="{8E79FA30-984E-4707-AB17-1F5C6EE1A3A0}"/>
            </a:ext>
          </a:extLst>
        </xdr:cNvPr>
        <xdr:cNvSpPr/>
      </xdr:nvSpPr>
      <xdr:spPr>
        <a:xfrm>
          <a:off x="18345150" y="173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15" name="フローチャート: 判断 914">
          <a:extLst>
            <a:ext uri="{FF2B5EF4-FFF2-40B4-BE49-F238E27FC236}">
              <a16:creationId xmlns:a16="http://schemas.microsoft.com/office/drawing/2014/main" id="{E2B07EB7-1229-4E24-B7FB-DF3E77E34E6A}"/>
            </a:ext>
          </a:extLst>
        </xdr:cNvPr>
        <xdr:cNvSpPr/>
      </xdr:nvSpPr>
      <xdr:spPr>
        <a:xfrm>
          <a:off x="17551400" y="1736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916" name="フローチャート: 判断 915">
          <a:extLst>
            <a:ext uri="{FF2B5EF4-FFF2-40B4-BE49-F238E27FC236}">
              <a16:creationId xmlns:a16="http://schemas.microsoft.com/office/drawing/2014/main" id="{0B5654F2-451B-469C-AC28-126AAEC48E0C}"/>
            </a:ext>
          </a:extLst>
        </xdr:cNvPr>
        <xdr:cNvSpPr/>
      </xdr:nvSpPr>
      <xdr:spPr>
        <a:xfrm>
          <a:off x="16757650" y="173690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66263AD3-3D71-411C-9FC8-1A12ECEBD7C3}"/>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2B10443B-43FD-4350-9CA4-5CEE3B44D97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96D21CA8-2B55-4E5A-98A7-E5DC66A2BFDC}"/>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FFF645A9-AF55-4AC3-9523-4275FCF46776}"/>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452FDB43-AB4F-42EB-A2B3-8EF78DCF7106}"/>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922" name="楕円 921">
          <a:extLst>
            <a:ext uri="{FF2B5EF4-FFF2-40B4-BE49-F238E27FC236}">
              <a16:creationId xmlns:a16="http://schemas.microsoft.com/office/drawing/2014/main" id="{B7B7076C-F803-4582-AC06-9CA6144EA440}"/>
            </a:ext>
          </a:extLst>
        </xdr:cNvPr>
        <xdr:cNvSpPr/>
      </xdr:nvSpPr>
      <xdr:spPr>
        <a:xfrm>
          <a:off x="199009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923" name="【公民館】&#10;一人当たり面積該当値テキスト">
          <a:extLst>
            <a:ext uri="{FF2B5EF4-FFF2-40B4-BE49-F238E27FC236}">
              <a16:creationId xmlns:a16="http://schemas.microsoft.com/office/drawing/2014/main" id="{C750A8CF-FD1B-4A20-A9C2-B1D6B2BFCE9E}"/>
            </a:ext>
          </a:extLst>
        </xdr:cNvPr>
        <xdr:cNvSpPr txBox="1"/>
      </xdr:nvSpPr>
      <xdr:spPr>
        <a:xfrm>
          <a:off x="19989800" y="1777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924" name="楕円 923">
          <a:extLst>
            <a:ext uri="{FF2B5EF4-FFF2-40B4-BE49-F238E27FC236}">
              <a16:creationId xmlns:a16="http://schemas.microsoft.com/office/drawing/2014/main" id="{858A1CCC-DBD5-4331-A0B8-7CF70E711C1E}"/>
            </a:ext>
          </a:extLst>
        </xdr:cNvPr>
        <xdr:cNvSpPr/>
      </xdr:nvSpPr>
      <xdr:spPr>
        <a:xfrm>
          <a:off x="19157950" y="1785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925" name="直線コネクタ 924">
          <a:extLst>
            <a:ext uri="{FF2B5EF4-FFF2-40B4-BE49-F238E27FC236}">
              <a16:creationId xmlns:a16="http://schemas.microsoft.com/office/drawing/2014/main" id="{48947E41-2059-445D-9A39-C6A6CCA18065}"/>
            </a:ext>
          </a:extLst>
        </xdr:cNvPr>
        <xdr:cNvCxnSpPr/>
      </xdr:nvCxnSpPr>
      <xdr:spPr>
        <a:xfrm>
          <a:off x="19202400" y="179070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926" name="楕円 925">
          <a:extLst>
            <a:ext uri="{FF2B5EF4-FFF2-40B4-BE49-F238E27FC236}">
              <a16:creationId xmlns:a16="http://schemas.microsoft.com/office/drawing/2014/main" id="{AD4B6E99-7CF6-49A1-BAAA-DC29E68473F0}"/>
            </a:ext>
          </a:extLst>
        </xdr:cNvPr>
        <xdr:cNvSpPr/>
      </xdr:nvSpPr>
      <xdr:spPr>
        <a:xfrm>
          <a:off x="1834515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108857</xdr:rowOff>
    </xdr:to>
    <xdr:cxnSp macro="">
      <xdr:nvCxnSpPr>
        <xdr:cNvPr id="927" name="直線コネクタ 926">
          <a:extLst>
            <a:ext uri="{FF2B5EF4-FFF2-40B4-BE49-F238E27FC236}">
              <a16:creationId xmlns:a16="http://schemas.microsoft.com/office/drawing/2014/main" id="{5242D649-B087-4CAB-B530-F83ED15070D1}"/>
            </a:ext>
          </a:extLst>
        </xdr:cNvPr>
        <xdr:cNvCxnSpPr/>
      </xdr:nvCxnSpPr>
      <xdr:spPr>
        <a:xfrm flipV="1">
          <a:off x="18395950" y="1790700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928" name="楕円 927">
          <a:extLst>
            <a:ext uri="{FF2B5EF4-FFF2-40B4-BE49-F238E27FC236}">
              <a16:creationId xmlns:a16="http://schemas.microsoft.com/office/drawing/2014/main" id="{C7EC2BC7-0DED-4226-8664-37FC9414C29F}"/>
            </a:ext>
          </a:extLst>
        </xdr:cNvPr>
        <xdr:cNvSpPr/>
      </xdr:nvSpPr>
      <xdr:spPr>
        <a:xfrm>
          <a:off x="175514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929" name="直線コネクタ 928">
          <a:extLst>
            <a:ext uri="{FF2B5EF4-FFF2-40B4-BE49-F238E27FC236}">
              <a16:creationId xmlns:a16="http://schemas.microsoft.com/office/drawing/2014/main" id="{2AE6F271-B13A-4BBF-A7D0-70160779C284}"/>
            </a:ext>
          </a:extLst>
        </xdr:cNvPr>
        <xdr:cNvCxnSpPr/>
      </xdr:nvCxnSpPr>
      <xdr:spPr>
        <a:xfrm>
          <a:off x="17602200" y="179396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58057</xdr:rowOff>
    </xdr:from>
    <xdr:to>
      <xdr:col>98</xdr:col>
      <xdr:colOff>38100</xdr:colOff>
      <xdr:row>108</xdr:row>
      <xdr:rowOff>159657</xdr:rowOff>
    </xdr:to>
    <xdr:sp macro="" textlink="">
      <xdr:nvSpPr>
        <xdr:cNvPr id="930" name="楕円 929">
          <a:extLst>
            <a:ext uri="{FF2B5EF4-FFF2-40B4-BE49-F238E27FC236}">
              <a16:creationId xmlns:a16="http://schemas.microsoft.com/office/drawing/2014/main" id="{2A423A6D-49A5-4E17-BEAF-2E8AD379E02F}"/>
            </a:ext>
          </a:extLst>
        </xdr:cNvPr>
        <xdr:cNvSpPr/>
      </xdr:nvSpPr>
      <xdr:spPr>
        <a:xfrm>
          <a:off x="16757650" y="17888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108857</xdr:rowOff>
    </xdr:from>
    <xdr:to>
      <xdr:col>102</xdr:col>
      <xdr:colOff>114300</xdr:colOff>
      <xdr:row>108</xdr:row>
      <xdr:rowOff>108857</xdr:rowOff>
    </xdr:to>
    <xdr:cxnSp macro="">
      <xdr:nvCxnSpPr>
        <xdr:cNvPr id="931" name="直線コネクタ 930">
          <a:extLst>
            <a:ext uri="{FF2B5EF4-FFF2-40B4-BE49-F238E27FC236}">
              <a16:creationId xmlns:a16="http://schemas.microsoft.com/office/drawing/2014/main" id="{47DE85FB-2356-45B8-95B4-4126BB2EC11B}"/>
            </a:ext>
          </a:extLst>
        </xdr:cNvPr>
        <xdr:cNvCxnSpPr/>
      </xdr:nvCxnSpPr>
      <xdr:spPr>
        <a:xfrm>
          <a:off x="16802100" y="179396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932" name="n_1aveValue【公民館】&#10;一人当たり面積">
          <a:extLst>
            <a:ext uri="{FF2B5EF4-FFF2-40B4-BE49-F238E27FC236}">
              <a16:creationId xmlns:a16="http://schemas.microsoft.com/office/drawing/2014/main" id="{7B294E43-549E-414C-9B9B-D2520B7F6AE2}"/>
            </a:ext>
          </a:extLst>
        </xdr:cNvPr>
        <xdr:cNvSpPr txBox="1"/>
      </xdr:nvSpPr>
      <xdr:spPr>
        <a:xfrm>
          <a:off x="18980227" y="1715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933" name="n_2aveValue【公民館】&#10;一人当たり面積">
          <a:extLst>
            <a:ext uri="{FF2B5EF4-FFF2-40B4-BE49-F238E27FC236}">
              <a16:creationId xmlns:a16="http://schemas.microsoft.com/office/drawing/2014/main" id="{3E121E66-070C-4146-AE5E-4C989FD96544}"/>
            </a:ext>
          </a:extLst>
        </xdr:cNvPr>
        <xdr:cNvSpPr txBox="1"/>
      </xdr:nvSpPr>
      <xdr:spPr>
        <a:xfrm>
          <a:off x="18180127" y="171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934" name="n_3aveValue【公民館】&#10;一人当たり面積">
          <a:extLst>
            <a:ext uri="{FF2B5EF4-FFF2-40B4-BE49-F238E27FC236}">
              <a16:creationId xmlns:a16="http://schemas.microsoft.com/office/drawing/2014/main" id="{DC5063CE-28C8-41F8-BC3E-AC17045DD0A6}"/>
            </a:ext>
          </a:extLst>
        </xdr:cNvPr>
        <xdr:cNvSpPr txBox="1"/>
      </xdr:nvSpPr>
      <xdr:spPr>
        <a:xfrm>
          <a:off x="17386377" y="1715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935" name="n_4aveValue【公民館】&#10;一人当たり面積">
          <a:extLst>
            <a:ext uri="{FF2B5EF4-FFF2-40B4-BE49-F238E27FC236}">
              <a16:creationId xmlns:a16="http://schemas.microsoft.com/office/drawing/2014/main" id="{CE309554-F3BC-40C6-B218-A5F7334CC8BE}"/>
            </a:ext>
          </a:extLst>
        </xdr:cNvPr>
        <xdr:cNvSpPr txBox="1"/>
      </xdr:nvSpPr>
      <xdr:spPr>
        <a:xfrm>
          <a:off x="16592627" y="1715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936" name="n_1mainValue【公民館】&#10;一人当たり面積">
          <a:extLst>
            <a:ext uri="{FF2B5EF4-FFF2-40B4-BE49-F238E27FC236}">
              <a16:creationId xmlns:a16="http://schemas.microsoft.com/office/drawing/2014/main" id="{A36E628B-3CFD-4F03-A404-1FA9C03E1D19}"/>
            </a:ext>
          </a:extLst>
        </xdr:cNvPr>
        <xdr:cNvSpPr txBox="1"/>
      </xdr:nvSpPr>
      <xdr:spPr>
        <a:xfrm>
          <a:off x="189802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937" name="n_2mainValue【公民館】&#10;一人当たり面積">
          <a:extLst>
            <a:ext uri="{FF2B5EF4-FFF2-40B4-BE49-F238E27FC236}">
              <a16:creationId xmlns:a16="http://schemas.microsoft.com/office/drawing/2014/main" id="{3E303E2E-F01F-4603-AA6F-7C0B5C85C550}"/>
            </a:ext>
          </a:extLst>
        </xdr:cNvPr>
        <xdr:cNvSpPr txBox="1"/>
      </xdr:nvSpPr>
      <xdr:spPr>
        <a:xfrm>
          <a:off x="18180127"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938" name="n_3mainValue【公民館】&#10;一人当たり面積">
          <a:extLst>
            <a:ext uri="{FF2B5EF4-FFF2-40B4-BE49-F238E27FC236}">
              <a16:creationId xmlns:a16="http://schemas.microsoft.com/office/drawing/2014/main" id="{ECEAF35C-5C6C-418B-9C99-DAF5D107F777}"/>
            </a:ext>
          </a:extLst>
        </xdr:cNvPr>
        <xdr:cNvSpPr txBox="1"/>
      </xdr:nvSpPr>
      <xdr:spPr>
        <a:xfrm>
          <a:off x="17386377"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150784</xdr:rowOff>
    </xdr:from>
    <xdr:ext cx="469744" cy="259045"/>
    <xdr:sp macro="" textlink="">
      <xdr:nvSpPr>
        <xdr:cNvPr id="939" name="n_4mainValue【公民館】&#10;一人当たり面積">
          <a:extLst>
            <a:ext uri="{FF2B5EF4-FFF2-40B4-BE49-F238E27FC236}">
              <a16:creationId xmlns:a16="http://schemas.microsoft.com/office/drawing/2014/main" id="{689C2AC4-2C6D-459F-977B-58BA3EB0151B}"/>
            </a:ext>
          </a:extLst>
        </xdr:cNvPr>
        <xdr:cNvSpPr txBox="1"/>
      </xdr:nvSpPr>
      <xdr:spPr>
        <a:xfrm>
          <a:off x="16592627"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9F01C26D-A3F7-4ED3-B4D2-665C2CD67863}"/>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9082A408-D31D-4867-BE02-3CF27C7618A2}"/>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46852BC5-ABB2-4010-8853-56138B72FEC1}"/>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本市では、高度経済成長期及び人口増加が著しかった昭和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を中心に、庁舎、学校、公営住宅等を集中的に整備してきた。これらの公共施設のうち、公営住宅及び学校施設については、本市で保有する有形固定資産の大きな割合を占める状況にあり、また、有形固定資産減価償却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％を超えていることからも施設の老朽化が進んでいることが分かる。このため、学校、市営住宅においては、平成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年度）に個別長寿命化計画を策定し、その他の施設についても、「熊本市公共建築物長寿命化指針」に基づき、令和元年度（</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年度）までに対象施設の個別長寿命化計画を策定した。これらの計画等に基づき計画的な維持修繕に取り組むことで、財政負担の軽減や施設の長寿命化を図る。なお、公民館については、熊本地震で被災した建物の建て替えを行っ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年度）の有形固定資産減価償却率が大きく下がっている。また、公営住宅については、災害公営住宅の供用開始により令和元年度（</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年度）の有形固定資産減価償却率が下がっている。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CD7804-0B25-4C28-BE7A-4407DF144CB1}"/>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72D7BC-D8DE-4D4F-A864-620961463E66}"/>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C81167-1EE5-45A9-A11A-5D14CE46CE2B}"/>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E56097-EDEE-4FBE-B3EC-6B9576DF81A1}"/>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4C63AE-BEE5-4755-AAAD-F9C63C1D1EFF}"/>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77D9F1-D63F-4519-894C-430A01B288AA}"/>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0CFD2E-C284-4DEB-9B5F-AC9825D3D4D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6E24B3-F277-4B4F-BE1B-9D7E2B214C48}"/>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91B1DB-ADF3-41D1-8F81-7CDD3B5A647F}"/>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A9FAC9-6189-491B-84FF-F44060FC3204}"/>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6ABF621-FF96-4B84-9B0E-3F127AB98647}"/>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9A6E18-DEF4-4A35-990D-2DEEA80676C6}"/>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128BCC-B3DB-409E-AF48-3BBF959461B1}"/>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98ECB4-47D3-4524-A513-1D7060388A8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79E162C-C619-4341-AEAA-B85E7C5557A9}"/>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9169A29-6212-4648-A43B-5BCDBCDAAFDB}"/>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195EAD-8670-4129-80E6-ADF1088F5FAA}"/>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B9346C-E954-4BC6-8EAC-5F3965A7F0AE}"/>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8CDF89-0C12-4784-9C46-3F98A09560D4}"/>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908799-2B3E-4E04-873E-98277632823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08224C-3BCD-474F-8F51-9531E878A277}"/>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1D9EF1-5734-4F6B-94F9-C85F381FE837}"/>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B1E58B-EF98-4C0E-BCF9-94A56A61A825}"/>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B3B474-B008-4919-91A9-DDF92506962A}"/>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9045D9-5CFF-4645-8489-8439A4B83958}"/>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5DDF41-F091-4A9D-936D-A3039C2F094A}"/>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19CFFE-BAEA-4BE9-AD2B-7871C223D8BE}"/>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C0BAD7-B005-4EE0-AC73-E6A5F0BFE775}"/>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8325FD4-7A6B-4E0E-A0F8-1B0FA7F70795}"/>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6A5724F-9656-4EF1-94C4-755770E4830D}"/>
            </a:ext>
          </a:extLst>
        </xdr:cNvPr>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8BA7DD-0CB9-4C02-98B9-D6E30351964C}"/>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4FD815-ABE8-4BFB-B533-786343D4EF64}"/>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C9A044-FF55-48BE-BD73-FC18E2F51A85}"/>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8ED2E5-423D-4FEE-AA0E-7FDE4C4BBB9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8B58BE-568B-4513-9E8B-C38C4E12B54C}"/>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B699C37-C76F-4879-83CD-A90924864AE5}"/>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831DDD-932D-48AB-9990-3609ED3299C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458715-E7DB-40DC-9DFD-FEF8D7800DBB}"/>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B678083-3B9D-40F9-9DF1-8B275A956031}"/>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1D1DDDF-4627-495C-969B-B8C7176A261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692E6B4-29C7-4AAB-A2F8-7AA7C3107DC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583E8F44-A978-446A-A798-4A5ECA3ABCAD}"/>
            </a:ext>
          </a:extLst>
        </xdr:cNvPr>
        <xdr:cNvSpPr txBox="1"/>
      </xdr:nvSpPr>
      <xdr:spPr>
        <a:xfrm>
          <a:off x="3398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134025E-8029-432A-AF8A-44305BC38478}"/>
            </a:ext>
          </a:extLst>
        </xdr:cNvPr>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4DBFD349-BB02-4FF4-B62E-CE9C3D312C90}"/>
            </a:ext>
          </a:extLst>
        </xdr:cNvPr>
        <xdr:cNvSpPr txBox="1"/>
      </xdr:nvSpPr>
      <xdr:spPr>
        <a:xfrm>
          <a:off x="339891" y="6890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FE6439D-83BC-44DC-B006-D383753590CC}"/>
            </a:ext>
          </a:extLst>
        </xdr:cNvPr>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A9D3310-8B8F-4C4D-8B1A-656D9D85D76B}"/>
            </a:ext>
          </a:extLst>
        </xdr:cNvPr>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53A5825-A0C3-4267-AEE0-0FCCEE07B5FE}"/>
            </a:ext>
          </a:extLst>
        </xdr:cNvPr>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91C7360-2BD2-4E05-BACE-B748F534AB3C}"/>
            </a:ext>
          </a:extLst>
        </xdr:cNvPr>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4402C97-D4BD-47AD-887E-78AF1523C929}"/>
            </a:ext>
          </a:extLst>
        </xdr:cNvPr>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3AEAEDC-3CC4-435E-BADC-48B542ECCA31}"/>
            </a:ext>
          </a:extLst>
        </xdr:cNvPr>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9D265AA-A2F2-4C7C-9F9C-AF054AC50951}"/>
            </a:ext>
          </a:extLst>
        </xdr:cNvPr>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E3D7D6A-58CE-4ABE-B940-87F3590F8032}"/>
            </a:ext>
          </a:extLst>
        </xdr:cNvPr>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79310A4-CE44-4836-ACC5-A89790745C3B}"/>
            </a:ext>
          </a:extLst>
        </xdr:cNvPr>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EB2FA30C-7D08-4C71-A2A7-DF4FD3DA87E5}"/>
            </a:ext>
          </a:extLst>
        </xdr:cNvPr>
        <xdr:cNvSpPr txBox="1"/>
      </xdr:nvSpPr>
      <xdr:spPr>
        <a:xfrm>
          <a:off x="339891" y="53151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E0B672E-D0CB-488B-AF0E-1DC5921642F3}"/>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6859791F-4774-434B-98DD-291729E568B0}"/>
            </a:ext>
          </a:extLst>
        </xdr:cNvPr>
        <xdr:cNvSpPr txBox="1"/>
      </xdr:nvSpPr>
      <xdr:spPr>
        <a:xfrm>
          <a:off x="3398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F0D43270-1879-4D84-BD0B-C2999C0CD242}"/>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76200</xdr:rowOff>
    </xdr:from>
    <xdr:to>
      <xdr:col>24</xdr:col>
      <xdr:colOff>62865</xdr:colOff>
      <xdr:row>41</xdr:row>
      <xdr:rowOff>61504</xdr:rowOff>
    </xdr:to>
    <xdr:cxnSp macro="">
      <xdr:nvCxnSpPr>
        <xdr:cNvPr id="59" name="直線コネクタ 58">
          <a:extLst>
            <a:ext uri="{FF2B5EF4-FFF2-40B4-BE49-F238E27FC236}">
              <a16:creationId xmlns:a16="http://schemas.microsoft.com/office/drawing/2014/main" id="{104ED579-DC82-46B9-B041-EC98756EB336}"/>
            </a:ext>
          </a:extLst>
        </xdr:cNvPr>
        <xdr:cNvCxnSpPr/>
      </xdr:nvCxnSpPr>
      <xdr:spPr>
        <a:xfrm flipV="1">
          <a:off x="4177665" y="5689600"/>
          <a:ext cx="0" cy="11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65331</xdr:rowOff>
    </xdr:from>
    <xdr:ext cx="405111" cy="259045"/>
    <xdr:sp macro="" textlink="">
      <xdr:nvSpPr>
        <xdr:cNvPr id="60" name="【図書館】&#10;有形固定資産減価償却率最小値テキスト">
          <a:extLst>
            <a:ext uri="{FF2B5EF4-FFF2-40B4-BE49-F238E27FC236}">
              <a16:creationId xmlns:a16="http://schemas.microsoft.com/office/drawing/2014/main" id="{53EDD516-669A-454E-9752-074BFB2ED95C}"/>
            </a:ext>
          </a:extLst>
        </xdr:cNvPr>
        <xdr:cNvSpPr txBox="1"/>
      </xdr:nvSpPr>
      <xdr:spPr>
        <a:xfrm>
          <a:off x="4216400" y="6834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61504</xdr:rowOff>
    </xdr:from>
    <xdr:to>
      <xdr:col>24</xdr:col>
      <xdr:colOff>152400</xdr:colOff>
      <xdr:row>41</xdr:row>
      <xdr:rowOff>61504</xdr:rowOff>
    </xdr:to>
    <xdr:cxnSp macro="">
      <xdr:nvCxnSpPr>
        <xdr:cNvPr id="61" name="直線コネクタ 60">
          <a:extLst>
            <a:ext uri="{FF2B5EF4-FFF2-40B4-BE49-F238E27FC236}">
              <a16:creationId xmlns:a16="http://schemas.microsoft.com/office/drawing/2014/main" id="{562D4394-0707-41B6-A1B5-942F451DD840}"/>
            </a:ext>
          </a:extLst>
        </xdr:cNvPr>
        <xdr:cNvCxnSpPr/>
      </xdr:nvCxnSpPr>
      <xdr:spPr>
        <a:xfrm>
          <a:off x="4108450" y="6830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22877</xdr:rowOff>
    </xdr:from>
    <xdr:ext cx="405111" cy="259045"/>
    <xdr:sp macro="" textlink="">
      <xdr:nvSpPr>
        <xdr:cNvPr id="62" name="【図書館】&#10;有形固定資産減価償却率最大値テキスト">
          <a:extLst>
            <a:ext uri="{FF2B5EF4-FFF2-40B4-BE49-F238E27FC236}">
              <a16:creationId xmlns:a16="http://schemas.microsoft.com/office/drawing/2014/main" id="{02EED955-DB82-4F26-B4DD-C157C3AD2921}"/>
            </a:ext>
          </a:extLst>
        </xdr:cNvPr>
        <xdr:cNvSpPr txBox="1"/>
      </xdr:nvSpPr>
      <xdr:spPr>
        <a:xfrm>
          <a:off x="42164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3" name="直線コネクタ 62">
          <a:extLst>
            <a:ext uri="{FF2B5EF4-FFF2-40B4-BE49-F238E27FC236}">
              <a16:creationId xmlns:a16="http://schemas.microsoft.com/office/drawing/2014/main" id="{C58110F6-C3FE-44F9-8FF3-A4238202FD8F}"/>
            </a:ext>
          </a:extLst>
        </xdr:cNvPr>
        <xdr:cNvCxnSpPr/>
      </xdr:nvCxnSpPr>
      <xdr:spPr>
        <a:xfrm>
          <a:off x="4108450" y="5689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114861</xdr:rowOff>
    </xdr:from>
    <xdr:ext cx="405111" cy="259045"/>
    <xdr:sp macro="" textlink="">
      <xdr:nvSpPr>
        <xdr:cNvPr id="64" name="【図書館】&#10;有形固定資産減価償却率平均値テキスト">
          <a:extLst>
            <a:ext uri="{FF2B5EF4-FFF2-40B4-BE49-F238E27FC236}">
              <a16:creationId xmlns:a16="http://schemas.microsoft.com/office/drawing/2014/main" id="{80D214D0-82A4-4F26-9F23-E9682246E41C}"/>
            </a:ext>
          </a:extLst>
        </xdr:cNvPr>
        <xdr:cNvSpPr txBox="1"/>
      </xdr:nvSpPr>
      <xdr:spPr>
        <a:xfrm>
          <a:off x="4216400" y="60584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65" name="フローチャート: 判断 64">
          <a:extLst>
            <a:ext uri="{FF2B5EF4-FFF2-40B4-BE49-F238E27FC236}">
              <a16:creationId xmlns:a16="http://schemas.microsoft.com/office/drawing/2014/main" id="{E47C0C8E-BD35-43AF-A019-81442451EE23}"/>
            </a:ext>
          </a:extLst>
        </xdr:cNvPr>
        <xdr:cNvSpPr/>
      </xdr:nvSpPr>
      <xdr:spPr>
        <a:xfrm>
          <a:off x="4127500" y="60800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6" name="フローチャート: 判断 65">
          <a:extLst>
            <a:ext uri="{FF2B5EF4-FFF2-40B4-BE49-F238E27FC236}">
              <a16:creationId xmlns:a16="http://schemas.microsoft.com/office/drawing/2014/main" id="{533C313F-7957-49E1-B9EB-0455CA11309C}"/>
            </a:ext>
          </a:extLst>
        </xdr:cNvPr>
        <xdr:cNvSpPr/>
      </xdr:nvSpPr>
      <xdr:spPr>
        <a:xfrm>
          <a:off x="3384550" y="6037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xdr:rowOff>
    </xdr:from>
    <xdr:to>
      <xdr:col>15</xdr:col>
      <xdr:colOff>101600</xdr:colOff>
      <xdr:row>36</xdr:row>
      <xdr:rowOff>113937</xdr:rowOff>
    </xdr:to>
    <xdr:sp macro="" textlink="">
      <xdr:nvSpPr>
        <xdr:cNvPr id="67" name="フローチャート: 判断 66">
          <a:extLst>
            <a:ext uri="{FF2B5EF4-FFF2-40B4-BE49-F238E27FC236}">
              <a16:creationId xmlns:a16="http://schemas.microsoft.com/office/drawing/2014/main" id="{04788B69-7291-455F-8DC1-4BDF5BB675A1}"/>
            </a:ext>
          </a:extLst>
        </xdr:cNvPr>
        <xdr:cNvSpPr/>
      </xdr:nvSpPr>
      <xdr:spPr>
        <a:xfrm>
          <a:off x="2571750" y="59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134801</xdr:rowOff>
    </xdr:from>
    <xdr:to>
      <xdr:col>10</xdr:col>
      <xdr:colOff>165100</xdr:colOff>
      <xdr:row>36</xdr:row>
      <xdr:rowOff>64951</xdr:rowOff>
    </xdr:to>
    <xdr:sp macro="" textlink="">
      <xdr:nvSpPr>
        <xdr:cNvPr id="68" name="フローチャート: 判断 67">
          <a:extLst>
            <a:ext uri="{FF2B5EF4-FFF2-40B4-BE49-F238E27FC236}">
              <a16:creationId xmlns:a16="http://schemas.microsoft.com/office/drawing/2014/main" id="{A37863A8-43A9-4D21-81E4-D8F229D120AA}"/>
            </a:ext>
          </a:extLst>
        </xdr:cNvPr>
        <xdr:cNvSpPr/>
      </xdr:nvSpPr>
      <xdr:spPr>
        <a:xfrm>
          <a:off x="1778000" y="59133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9" name="フローチャート: 判断 68">
          <a:extLst>
            <a:ext uri="{FF2B5EF4-FFF2-40B4-BE49-F238E27FC236}">
              <a16:creationId xmlns:a16="http://schemas.microsoft.com/office/drawing/2014/main" id="{15F78141-B799-4E34-B349-1189D3EDDF4C}"/>
            </a:ext>
          </a:extLst>
        </xdr:cNvPr>
        <xdr:cNvSpPr/>
      </xdr:nvSpPr>
      <xdr:spPr>
        <a:xfrm>
          <a:off x="984250" y="58839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B784AD-1DFD-4022-9574-72A5DD8C3118}"/>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29A0E64-39B1-42F0-8AA4-CE26FE9635D2}"/>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2804AA-F776-40B9-B7DC-5C70F3A14204}"/>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76281D3-B5CB-49D7-AADF-E3FA5D774863}"/>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81D5AF80-5FD0-4E63-ABE1-9F684F938F73}"/>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129903</xdr:rowOff>
    </xdr:from>
    <xdr:to>
      <xdr:col>24</xdr:col>
      <xdr:colOff>114300</xdr:colOff>
      <xdr:row>35</xdr:row>
      <xdr:rowOff>60053</xdr:rowOff>
    </xdr:to>
    <xdr:sp macro="" textlink="">
      <xdr:nvSpPr>
        <xdr:cNvPr id="75" name="楕円 74">
          <a:extLst>
            <a:ext uri="{FF2B5EF4-FFF2-40B4-BE49-F238E27FC236}">
              <a16:creationId xmlns:a16="http://schemas.microsoft.com/office/drawing/2014/main" id="{817E1813-9D54-49A1-9868-93665BA372F1}"/>
            </a:ext>
          </a:extLst>
        </xdr:cNvPr>
        <xdr:cNvSpPr/>
      </xdr:nvSpPr>
      <xdr:spPr>
        <a:xfrm>
          <a:off x="4127500" y="57433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44830</xdr:rowOff>
    </xdr:from>
    <xdr:ext cx="405111" cy="259045"/>
    <xdr:sp macro="" textlink="">
      <xdr:nvSpPr>
        <xdr:cNvPr id="76" name="【図書館】&#10;有形固定資産減価償却率該当値テキスト">
          <a:extLst>
            <a:ext uri="{FF2B5EF4-FFF2-40B4-BE49-F238E27FC236}">
              <a16:creationId xmlns:a16="http://schemas.microsoft.com/office/drawing/2014/main" id="{8E09522A-94F1-4A7A-B7E1-C5A3FA758CEE}"/>
            </a:ext>
          </a:extLst>
        </xdr:cNvPr>
        <xdr:cNvSpPr txBox="1"/>
      </xdr:nvSpPr>
      <xdr:spPr>
        <a:xfrm>
          <a:off x="4216400"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84183</xdr:rowOff>
    </xdr:from>
    <xdr:to>
      <xdr:col>20</xdr:col>
      <xdr:colOff>38100</xdr:colOff>
      <xdr:row>35</xdr:row>
      <xdr:rowOff>14333</xdr:rowOff>
    </xdr:to>
    <xdr:sp macro="" textlink="">
      <xdr:nvSpPr>
        <xdr:cNvPr id="77" name="楕円 76">
          <a:extLst>
            <a:ext uri="{FF2B5EF4-FFF2-40B4-BE49-F238E27FC236}">
              <a16:creationId xmlns:a16="http://schemas.microsoft.com/office/drawing/2014/main" id="{B0122F96-3165-4DE4-8C68-8A698F142866}"/>
            </a:ext>
          </a:extLst>
        </xdr:cNvPr>
        <xdr:cNvSpPr/>
      </xdr:nvSpPr>
      <xdr:spPr>
        <a:xfrm>
          <a:off x="3384550" y="56975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134983</xdr:rowOff>
    </xdr:from>
    <xdr:to>
      <xdr:col>24</xdr:col>
      <xdr:colOff>63500</xdr:colOff>
      <xdr:row>35</xdr:row>
      <xdr:rowOff>9253</xdr:rowOff>
    </xdr:to>
    <xdr:cxnSp macro="">
      <xdr:nvCxnSpPr>
        <xdr:cNvPr id="78" name="直線コネクタ 77">
          <a:extLst>
            <a:ext uri="{FF2B5EF4-FFF2-40B4-BE49-F238E27FC236}">
              <a16:creationId xmlns:a16="http://schemas.microsoft.com/office/drawing/2014/main" id="{C694FB67-E6A4-4BE0-B89A-5E738567E545}"/>
            </a:ext>
          </a:extLst>
        </xdr:cNvPr>
        <xdr:cNvCxnSpPr/>
      </xdr:nvCxnSpPr>
      <xdr:spPr>
        <a:xfrm>
          <a:off x="3429000" y="5748383"/>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160927</xdr:rowOff>
    </xdr:from>
    <xdr:to>
      <xdr:col>15</xdr:col>
      <xdr:colOff>101600</xdr:colOff>
      <xdr:row>34</xdr:row>
      <xdr:rowOff>91077</xdr:rowOff>
    </xdr:to>
    <xdr:sp macro="" textlink="">
      <xdr:nvSpPr>
        <xdr:cNvPr id="79" name="楕円 78">
          <a:extLst>
            <a:ext uri="{FF2B5EF4-FFF2-40B4-BE49-F238E27FC236}">
              <a16:creationId xmlns:a16="http://schemas.microsoft.com/office/drawing/2014/main" id="{220FA02E-206F-4389-AF34-31E410D3C928}"/>
            </a:ext>
          </a:extLst>
        </xdr:cNvPr>
        <xdr:cNvSpPr/>
      </xdr:nvSpPr>
      <xdr:spPr>
        <a:xfrm>
          <a:off x="2571750" y="56092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40277</xdr:rowOff>
    </xdr:from>
    <xdr:to>
      <xdr:col>19</xdr:col>
      <xdr:colOff>177800</xdr:colOff>
      <xdr:row>34</xdr:row>
      <xdr:rowOff>134983</xdr:rowOff>
    </xdr:to>
    <xdr:cxnSp macro="">
      <xdr:nvCxnSpPr>
        <xdr:cNvPr id="80" name="直線コネクタ 79">
          <a:extLst>
            <a:ext uri="{FF2B5EF4-FFF2-40B4-BE49-F238E27FC236}">
              <a16:creationId xmlns:a16="http://schemas.microsoft.com/office/drawing/2014/main" id="{5B5BE1F3-E4F1-45D7-AC8C-0DEA3DD34620}"/>
            </a:ext>
          </a:extLst>
        </xdr:cNvPr>
        <xdr:cNvCxnSpPr/>
      </xdr:nvCxnSpPr>
      <xdr:spPr>
        <a:xfrm>
          <a:off x="2622550" y="5653677"/>
          <a:ext cx="80645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72753</xdr:rowOff>
    </xdr:from>
    <xdr:to>
      <xdr:col>10</xdr:col>
      <xdr:colOff>165100</xdr:colOff>
      <xdr:row>34</xdr:row>
      <xdr:rowOff>2903</xdr:rowOff>
    </xdr:to>
    <xdr:sp macro="" textlink="">
      <xdr:nvSpPr>
        <xdr:cNvPr id="81" name="楕円 80">
          <a:extLst>
            <a:ext uri="{FF2B5EF4-FFF2-40B4-BE49-F238E27FC236}">
              <a16:creationId xmlns:a16="http://schemas.microsoft.com/office/drawing/2014/main" id="{6B34ADA2-7683-4262-97D2-494EAC55D7DF}"/>
            </a:ext>
          </a:extLst>
        </xdr:cNvPr>
        <xdr:cNvSpPr/>
      </xdr:nvSpPr>
      <xdr:spPr>
        <a:xfrm>
          <a:off x="1778000" y="55210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123553</xdr:rowOff>
    </xdr:from>
    <xdr:to>
      <xdr:col>15</xdr:col>
      <xdr:colOff>50800</xdr:colOff>
      <xdr:row>34</xdr:row>
      <xdr:rowOff>40277</xdr:rowOff>
    </xdr:to>
    <xdr:cxnSp macro="">
      <xdr:nvCxnSpPr>
        <xdr:cNvPr id="82" name="直線コネクタ 81">
          <a:extLst>
            <a:ext uri="{FF2B5EF4-FFF2-40B4-BE49-F238E27FC236}">
              <a16:creationId xmlns:a16="http://schemas.microsoft.com/office/drawing/2014/main" id="{4978A4C3-B5B8-49D7-B09A-0E8D721CD07B}"/>
            </a:ext>
          </a:extLst>
        </xdr:cNvPr>
        <xdr:cNvCxnSpPr/>
      </xdr:nvCxnSpPr>
      <xdr:spPr>
        <a:xfrm>
          <a:off x="1828800" y="5571853"/>
          <a:ext cx="793750" cy="8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152763</xdr:rowOff>
    </xdr:from>
    <xdr:to>
      <xdr:col>6</xdr:col>
      <xdr:colOff>38100</xdr:colOff>
      <xdr:row>33</xdr:row>
      <xdr:rowOff>82913</xdr:rowOff>
    </xdr:to>
    <xdr:sp macro="" textlink="">
      <xdr:nvSpPr>
        <xdr:cNvPr id="83" name="楕円 82">
          <a:extLst>
            <a:ext uri="{FF2B5EF4-FFF2-40B4-BE49-F238E27FC236}">
              <a16:creationId xmlns:a16="http://schemas.microsoft.com/office/drawing/2014/main" id="{C83F6714-47AF-4316-8FA2-22C9DBD74290}"/>
            </a:ext>
          </a:extLst>
        </xdr:cNvPr>
        <xdr:cNvSpPr/>
      </xdr:nvSpPr>
      <xdr:spPr>
        <a:xfrm>
          <a:off x="984250" y="54359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32113</xdr:rowOff>
    </xdr:from>
    <xdr:to>
      <xdr:col>10</xdr:col>
      <xdr:colOff>114300</xdr:colOff>
      <xdr:row>33</xdr:row>
      <xdr:rowOff>123553</xdr:rowOff>
    </xdr:to>
    <xdr:cxnSp macro="">
      <xdr:nvCxnSpPr>
        <xdr:cNvPr id="84" name="直線コネクタ 83">
          <a:extLst>
            <a:ext uri="{FF2B5EF4-FFF2-40B4-BE49-F238E27FC236}">
              <a16:creationId xmlns:a16="http://schemas.microsoft.com/office/drawing/2014/main" id="{96019BB9-AE6E-4697-9C0B-FBE962F46EBC}"/>
            </a:ext>
          </a:extLst>
        </xdr:cNvPr>
        <xdr:cNvCxnSpPr/>
      </xdr:nvCxnSpPr>
      <xdr:spPr>
        <a:xfrm>
          <a:off x="1028700" y="5480413"/>
          <a:ext cx="8001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5" name="n_1aveValue【図書館】&#10;有形固定資産減価償却率">
          <a:extLst>
            <a:ext uri="{FF2B5EF4-FFF2-40B4-BE49-F238E27FC236}">
              <a16:creationId xmlns:a16="http://schemas.microsoft.com/office/drawing/2014/main" id="{6E275FD7-097F-4893-A281-BD49639694A8}"/>
            </a:ext>
          </a:extLst>
        </xdr:cNvPr>
        <xdr:cNvSpPr txBox="1"/>
      </xdr:nvSpPr>
      <xdr:spPr>
        <a:xfrm>
          <a:off x="3239144" y="612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105064</xdr:rowOff>
    </xdr:from>
    <xdr:ext cx="405111" cy="259045"/>
    <xdr:sp macro="" textlink="">
      <xdr:nvSpPr>
        <xdr:cNvPr id="86" name="n_2aveValue【図書館】&#10;有形固定資産減価償却率">
          <a:extLst>
            <a:ext uri="{FF2B5EF4-FFF2-40B4-BE49-F238E27FC236}">
              <a16:creationId xmlns:a16="http://schemas.microsoft.com/office/drawing/2014/main" id="{3DDA93C9-14D5-4E1F-A86B-78FB2F70D7D7}"/>
            </a:ext>
          </a:extLst>
        </xdr:cNvPr>
        <xdr:cNvSpPr txBox="1"/>
      </xdr:nvSpPr>
      <xdr:spPr>
        <a:xfrm>
          <a:off x="2439044" y="604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56078</xdr:rowOff>
    </xdr:from>
    <xdr:ext cx="405111" cy="259045"/>
    <xdr:sp macro="" textlink="">
      <xdr:nvSpPr>
        <xdr:cNvPr id="87" name="n_3aveValue【図書館】&#10;有形固定資産減価償却率">
          <a:extLst>
            <a:ext uri="{FF2B5EF4-FFF2-40B4-BE49-F238E27FC236}">
              <a16:creationId xmlns:a16="http://schemas.microsoft.com/office/drawing/2014/main" id="{6580723E-1F41-4997-A20B-32500C8981FE}"/>
            </a:ext>
          </a:extLst>
        </xdr:cNvPr>
        <xdr:cNvSpPr txBox="1"/>
      </xdr:nvSpPr>
      <xdr:spPr>
        <a:xfrm>
          <a:off x="1645294" y="599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8" name="n_4aveValue【図書館】&#10;有形固定資産減価償却率">
          <a:extLst>
            <a:ext uri="{FF2B5EF4-FFF2-40B4-BE49-F238E27FC236}">
              <a16:creationId xmlns:a16="http://schemas.microsoft.com/office/drawing/2014/main" id="{550E6797-38AF-45CA-A0F0-305932049F31}"/>
            </a:ext>
          </a:extLst>
        </xdr:cNvPr>
        <xdr:cNvSpPr txBox="1"/>
      </xdr:nvSpPr>
      <xdr:spPr>
        <a:xfrm>
          <a:off x="8515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30860</xdr:rowOff>
    </xdr:from>
    <xdr:ext cx="405111" cy="259045"/>
    <xdr:sp macro="" textlink="">
      <xdr:nvSpPr>
        <xdr:cNvPr id="89" name="n_1mainValue【図書館】&#10;有形固定資産減価償却率">
          <a:extLst>
            <a:ext uri="{FF2B5EF4-FFF2-40B4-BE49-F238E27FC236}">
              <a16:creationId xmlns:a16="http://schemas.microsoft.com/office/drawing/2014/main" id="{694A85C7-B7E4-4437-9E2F-E8089067F20A}"/>
            </a:ext>
          </a:extLst>
        </xdr:cNvPr>
        <xdr:cNvSpPr txBox="1"/>
      </xdr:nvSpPr>
      <xdr:spPr>
        <a:xfrm>
          <a:off x="3239144" y="547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107604</xdr:rowOff>
    </xdr:from>
    <xdr:ext cx="405111" cy="259045"/>
    <xdr:sp macro="" textlink="">
      <xdr:nvSpPr>
        <xdr:cNvPr id="90" name="n_2mainValue【図書館】&#10;有形固定資産減価償却率">
          <a:extLst>
            <a:ext uri="{FF2B5EF4-FFF2-40B4-BE49-F238E27FC236}">
              <a16:creationId xmlns:a16="http://schemas.microsoft.com/office/drawing/2014/main" id="{9BD76624-F062-4EA7-AFCD-AE50C2F2662A}"/>
            </a:ext>
          </a:extLst>
        </xdr:cNvPr>
        <xdr:cNvSpPr txBox="1"/>
      </xdr:nvSpPr>
      <xdr:spPr>
        <a:xfrm>
          <a:off x="2439044" y="5390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19430</xdr:rowOff>
    </xdr:from>
    <xdr:ext cx="405111" cy="259045"/>
    <xdr:sp macro="" textlink="">
      <xdr:nvSpPr>
        <xdr:cNvPr id="91" name="n_3mainValue【図書館】&#10;有形固定資産減価償却率">
          <a:extLst>
            <a:ext uri="{FF2B5EF4-FFF2-40B4-BE49-F238E27FC236}">
              <a16:creationId xmlns:a16="http://schemas.microsoft.com/office/drawing/2014/main" id="{79390ECF-E3B5-4F64-9507-1679DFDF8C22}"/>
            </a:ext>
          </a:extLst>
        </xdr:cNvPr>
        <xdr:cNvSpPr txBox="1"/>
      </xdr:nvSpPr>
      <xdr:spPr>
        <a:xfrm>
          <a:off x="1645294" y="530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99440</xdr:rowOff>
    </xdr:from>
    <xdr:ext cx="405111" cy="259045"/>
    <xdr:sp macro="" textlink="">
      <xdr:nvSpPr>
        <xdr:cNvPr id="92" name="n_4mainValue【図書館】&#10;有形固定資産減価償却率">
          <a:extLst>
            <a:ext uri="{FF2B5EF4-FFF2-40B4-BE49-F238E27FC236}">
              <a16:creationId xmlns:a16="http://schemas.microsoft.com/office/drawing/2014/main" id="{1117C060-B3DF-4A9B-8914-D162EA72784E}"/>
            </a:ext>
          </a:extLst>
        </xdr:cNvPr>
        <xdr:cNvSpPr txBox="1"/>
      </xdr:nvSpPr>
      <xdr:spPr>
        <a:xfrm>
          <a:off x="851544" y="521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C8D667A9-FE11-42A8-B65F-5E47E4D5D364}"/>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CA23A59B-15B8-4241-BED4-BA89948F702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8A086EB2-34F9-4DC0-8B99-EA9E9D593FB7}"/>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7A1EE9CF-5D1D-4788-965D-80DE37B910EA}"/>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CFC29F59-822D-4DF1-A1CC-231E9E850ECB}"/>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B6CBFDC0-A88E-459B-9E94-36E6FA1ECA97}"/>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39FADCD6-EF3F-47D2-84AE-04B8FF2AC35D}"/>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25049261-65BD-4DFC-8BBF-A9D271EAE99C}"/>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a:extLst>
            <a:ext uri="{FF2B5EF4-FFF2-40B4-BE49-F238E27FC236}">
              <a16:creationId xmlns:a16="http://schemas.microsoft.com/office/drawing/2014/main" id="{7C9AA8C0-3AB5-4089-B7FF-E46D9B74DED9}"/>
            </a:ext>
          </a:extLst>
        </xdr:cNvPr>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59FD0E16-EA9F-45DD-B0EB-D90B1EBE7376}"/>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88C8439F-F7A9-46DA-8AAF-88B1B968D660}"/>
            </a:ext>
          </a:extLst>
        </xdr:cNvPr>
        <xdr:cNvSpPr txBox="1"/>
      </xdr:nvSpPr>
      <xdr:spPr>
        <a:xfrm>
          <a:off x="55272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5306C232-A2D9-40F2-A08D-4E4680FF2FB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a:extLst>
            <a:ext uri="{FF2B5EF4-FFF2-40B4-BE49-F238E27FC236}">
              <a16:creationId xmlns:a16="http://schemas.microsoft.com/office/drawing/2014/main" id="{8CED19F7-C9D2-4DAE-9E69-EE6E7BBC1306}"/>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43513A60-5810-41FB-AC9A-7288C58CF0D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a:extLst>
            <a:ext uri="{FF2B5EF4-FFF2-40B4-BE49-F238E27FC236}">
              <a16:creationId xmlns:a16="http://schemas.microsoft.com/office/drawing/2014/main" id="{6D6E477A-2BC4-4EFE-8C44-8CC4EBF15516}"/>
            </a:ext>
          </a:extLst>
        </xdr:cNvPr>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294B98F6-9F2E-4E60-AB83-269795E109FC}"/>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44E23CBE-3487-4272-ACCF-6693C3595C9C}"/>
            </a:ext>
          </a:extLst>
        </xdr:cNvPr>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A640F1B7-1445-4FC1-AAA3-382DCAD65671}"/>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a:extLst>
            <a:ext uri="{FF2B5EF4-FFF2-40B4-BE49-F238E27FC236}">
              <a16:creationId xmlns:a16="http://schemas.microsoft.com/office/drawing/2014/main" id="{97013C05-2948-4A18-923C-D649C4F49947}"/>
            </a:ext>
          </a:extLst>
        </xdr:cNvPr>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5EC23669-B869-4B21-9BE3-28426D5942B1}"/>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a:extLst>
            <a:ext uri="{FF2B5EF4-FFF2-40B4-BE49-F238E27FC236}">
              <a16:creationId xmlns:a16="http://schemas.microsoft.com/office/drawing/2014/main" id="{2398E855-9536-453B-9F7C-A1DBE243D9E0}"/>
            </a:ext>
          </a:extLst>
        </xdr:cNvPr>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A211E64C-8116-4534-9A16-36350798A1C3}"/>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1458020-8E41-4D3C-A66C-0CEFAB7FB95C}"/>
            </a:ext>
          </a:extLst>
        </xdr:cNvPr>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6D50232A-B293-48BE-8FB4-A431004DF09A}"/>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7" name="直線コネクタ 116">
          <a:extLst>
            <a:ext uri="{FF2B5EF4-FFF2-40B4-BE49-F238E27FC236}">
              <a16:creationId xmlns:a16="http://schemas.microsoft.com/office/drawing/2014/main" id="{21FDE577-8C7A-44E4-B479-745508EF21D2}"/>
            </a:ext>
          </a:extLst>
        </xdr:cNvPr>
        <xdr:cNvCxnSpPr/>
      </xdr:nvCxnSpPr>
      <xdr:spPr>
        <a:xfrm flipV="1">
          <a:off x="9429115" y="5613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8" name="【図書館】&#10;一人当たり面積最小値テキスト">
          <a:extLst>
            <a:ext uri="{FF2B5EF4-FFF2-40B4-BE49-F238E27FC236}">
              <a16:creationId xmlns:a16="http://schemas.microsoft.com/office/drawing/2014/main" id="{7E94A2D1-126B-4A77-8ED3-46A1F87751EA}"/>
            </a:ext>
          </a:extLst>
        </xdr:cNvPr>
        <xdr:cNvSpPr txBox="1"/>
      </xdr:nvSpPr>
      <xdr:spPr>
        <a:xfrm>
          <a:off x="946785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9" name="直線コネクタ 118">
          <a:extLst>
            <a:ext uri="{FF2B5EF4-FFF2-40B4-BE49-F238E27FC236}">
              <a16:creationId xmlns:a16="http://schemas.microsoft.com/office/drawing/2014/main" id="{1CD8E11E-B31B-4F0C-8395-95D683DD6FDD}"/>
            </a:ext>
          </a:extLst>
        </xdr:cNvPr>
        <xdr:cNvCxnSpPr/>
      </xdr:nvCxnSpPr>
      <xdr:spPr>
        <a:xfrm>
          <a:off x="9359900" y="7010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a:extLst>
            <a:ext uri="{FF2B5EF4-FFF2-40B4-BE49-F238E27FC236}">
              <a16:creationId xmlns:a16="http://schemas.microsoft.com/office/drawing/2014/main" id="{A7F47047-7CED-424E-BD37-4797627182C5}"/>
            </a:ext>
          </a:extLst>
        </xdr:cNvPr>
        <xdr:cNvSpPr txBox="1"/>
      </xdr:nvSpPr>
      <xdr:spPr>
        <a:xfrm>
          <a:off x="946785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a:extLst>
            <a:ext uri="{FF2B5EF4-FFF2-40B4-BE49-F238E27FC236}">
              <a16:creationId xmlns:a16="http://schemas.microsoft.com/office/drawing/2014/main" id="{041FA4E2-A694-4048-BED0-293915F4CFAE}"/>
            </a:ext>
          </a:extLst>
        </xdr:cNvPr>
        <xdr:cNvCxnSpPr/>
      </xdr:nvCxnSpPr>
      <xdr:spPr>
        <a:xfrm>
          <a:off x="9359900" y="561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2" name="【図書館】&#10;一人当たり面積平均値テキスト">
          <a:extLst>
            <a:ext uri="{FF2B5EF4-FFF2-40B4-BE49-F238E27FC236}">
              <a16:creationId xmlns:a16="http://schemas.microsoft.com/office/drawing/2014/main" id="{7A8E9447-13FF-434F-A4C3-F5FBED2F6FBB}"/>
            </a:ext>
          </a:extLst>
        </xdr:cNvPr>
        <xdr:cNvSpPr txBox="1"/>
      </xdr:nvSpPr>
      <xdr:spPr>
        <a:xfrm>
          <a:off x="946785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3" name="フローチャート: 判断 122">
          <a:extLst>
            <a:ext uri="{FF2B5EF4-FFF2-40B4-BE49-F238E27FC236}">
              <a16:creationId xmlns:a16="http://schemas.microsoft.com/office/drawing/2014/main" id="{A81DD62D-284D-40BB-94AC-E9E5AD48CBCC}"/>
            </a:ext>
          </a:extLst>
        </xdr:cNvPr>
        <xdr:cNvSpPr/>
      </xdr:nvSpPr>
      <xdr:spPr>
        <a:xfrm>
          <a:off x="9398000" y="6597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4" name="フローチャート: 判断 123">
          <a:extLst>
            <a:ext uri="{FF2B5EF4-FFF2-40B4-BE49-F238E27FC236}">
              <a16:creationId xmlns:a16="http://schemas.microsoft.com/office/drawing/2014/main" id="{092C3E64-5378-4154-B95D-F81F8E616820}"/>
            </a:ext>
          </a:extLst>
        </xdr:cNvPr>
        <xdr:cNvSpPr/>
      </xdr:nvSpPr>
      <xdr:spPr>
        <a:xfrm>
          <a:off x="8636000" y="6597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5" name="フローチャート: 判断 124">
          <a:extLst>
            <a:ext uri="{FF2B5EF4-FFF2-40B4-BE49-F238E27FC236}">
              <a16:creationId xmlns:a16="http://schemas.microsoft.com/office/drawing/2014/main" id="{4C0E9948-D493-431C-A39A-3A33E0EDF0AB}"/>
            </a:ext>
          </a:extLst>
        </xdr:cNvPr>
        <xdr:cNvSpPr/>
      </xdr:nvSpPr>
      <xdr:spPr>
        <a:xfrm>
          <a:off x="7842250" y="6597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6" name="フローチャート: 判断 125">
          <a:extLst>
            <a:ext uri="{FF2B5EF4-FFF2-40B4-BE49-F238E27FC236}">
              <a16:creationId xmlns:a16="http://schemas.microsoft.com/office/drawing/2014/main" id="{49373407-4E3B-4DDA-A995-94876A38F17A}"/>
            </a:ext>
          </a:extLst>
        </xdr:cNvPr>
        <xdr:cNvSpPr/>
      </xdr:nvSpPr>
      <xdr:spPr>
        <a:xfrm>
          <a:off x="7029450" y="6597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7" name="フローチャート: 判断 126">
          <a:extLst>
            <a:ext uri="{FF2B5EF4-FFF2-40B4-BE49-F238E27FC236}">
              <a16:creationId xmlns:a16="http://schemas.microsoft.com/office/drawing/2014/main" id="{4BEED333-3171-49F7-8D9B-08C053C3C16F}"/>
            </a:ext>
          </a:extLst>
        </xdr:cNvPr>
        <xdr:cNvSpPr/>
      </xdr:nvSpPr>
      <xdr:spPr>
        <a:xfrm>
          <a:off x="6235700" y="6597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22E6634-8522-4EDC-B75E-B25E35DACC7E}"/>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5059F98-A085-4430-B4FF-91E80794EBE7}"/>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D81D09E-4D5B-45D5-9580-CBC712A22809}"/>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C591D21-F7AB-44B5-8507-D7C2C75B7B4A}"/>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FD4ECCD-9FBD-4891-B6B2-34ABD53B9BAE}"/>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3" name="楕円 132">
          <a:extLst>
            <a:ext uri="{FF2B5EF4-FFF2-40B4-BE49-F238E27FC236}">
              <a16:creationId xmlns:a16="http://schemas.microsoft.com/office/drawing/2014/main" id="{9BF8FA35-95B2-43A3-AE35-168B715302DA}"/>
            </a:ext>
          </a:extLst>
        </xdr:cNvPr>
        <xdr:cNvSpPr/>
      </xdr:nvSpPr>
      <xdr:spPr>
        <a:xfrm>
          <a:off x="9398000" y="6705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4" name="【図書館】&#10;一人当たり面積該当値テキスト">
          <a:extLst>
            <a:ext uri="{FF2B5EF4-FFF2-40B4-BE49-F238E27FC236}">
              <a16:creationId xmlns:a16="http://schemas.microsoft.com/office/drawing/2014/main" id="{17D1D525-CE41-4E30-9B01-AA4E86E98554}"/>
            </a:ext>
          </a:extLst>
        </xdr:cNvPr>
        <xdr:cNvSpPr txBox="1"/>
      </xdr:nvSpPr>
      <xdr:spPr>
        <a:xfrm>
          <a:off x="946785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5" name="楕円 134">
          <a:extLst>
            <a:ext uri="{FF2B5EF4-FFF2-40B4-BE49-F238E27FC236}">
              <a16:creationId xmlns:a16="http://schemas.microsoft.com/office/drawing/2014/main" id="{80080F4D-865A-42E2-B123-4B79A9868620}"/>
            </a:ext>
          </a:extLst>
        </xdr:cNvPr>
        <xdr:cNvSpPr/>
      </xdr:nvSpPr>
      <xdr:spPr>
        <a:xfrm>
          <a:off x="8636000" y="6705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6" name="直線コネクタ 135">
          <a:extLst>
            <a:ext uri="{FF2B5EF4-FFF2-40B4-BE49-F238E27FC236}">
              <a16:creationId xmlns:a16="http://schemas.microsoft.com/office/drawing/2014/main" id="{F03A7AC7-3EBF-4513-B4DA-E6030F6E04A1}"/>
            </a:ext>
          </a:extLst>
        </xdr:cNvPr>
        <xdr:cNvCxnSpPr/>
      </xdr:nvCxnSpPr>
      <xdr:spPr>
        <a:xfrm>
          <a:off x="8686800" y="6756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7" name="楕円 136">
          <a:extLst>
            <a:ext uri="{FF2B5EF4-FFF2-40B4-BE49-F238E27FC236}">
              <a16:creationId xmlns:a16="http://schemas.microsoft.com/office/drawing/2014/main" id="{2B71410C-0FDE-4C51-9B1C-3263B8E81BCD}"/>
            </a:ext>
          </a:extLst>
        </xdr:cNvPr>
        <xdr:cNvSpPr/>
      </xdr:nvSpPr>
      <xdr:spPr>
        <a:xfrm>
          <a:off x="7842250" y="6705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8" name="直線コネクタ 137">
          <a:extLst>
            <a:ext uri="{FF2B5EF4-FFF2-40B4-BE49-F238E27FC236}">
              <a16:creationId xmlns:a16="http://schemas.microsoft.com/office/drawing/2014/main" id="{A607D9C6-5EA1-45E7-9337-C762B7E9E98C}"/>
            </a:ext>
          </a:extLst>
        </xdr:cNvPr>
        <xdr:cNvCxnSpPr/>
      </xdr:nvCxnSpPr>
      <xdr:spPr>
        <a:xfrm>
          <a:off x="7886700" y="6756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9" name="楕円 138">
          <a:extLst>
            <a:ext uri="{FF2B5EF4-FFF2-40B4-BE49-F238E27FC236}">
              <a16:creationId xmlns:a16="http://schemas.microsoft.com/office/drawing/2014/main" id="{E93BA567-FD55-44E6-9121-A5766C2BA893}"/>
            </a:ext>
          </a:extLst>
        </xdr:cNvPr>
        <xdr:cNvSpPr/>
      </xdr:nvSpPr>
      <xdr:spPr>
        <a:xfrm>
          <a:off x="7029450" y="6705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40" name="直線コネクタ 139">
          <a:extLst>
            <a:ext uri="{FF2B5EF4-FFF2-40B4-BE49-F238E27FC236}">
              <a16:creationId xmlns:a16="http://schemas.microsoft.com/office/drawing/2014/main" id="{B738B1A7-32FC-4D06-9FFC-608F2AD5D429}"/>
            </a:ext>
          </a:extLst>
        </xdr:cNvPr>
        <xdr:cNvCxnSpPr/>
      </xdr:nvCxnSpPr>
      <xdr:spPr>
        <a:xfrm>
          <a:off x="7080250" y="67564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41" name="楕円 140">
          <a:extLst>
            <a:ext uri="{FF2B5EF4-FFF2-40B4-BE49-F238E27FC236}">
              <a16:creationId xmlns:a16="http://schemas.microsoft.com/office/drawing/2014/main" id="{5149AD22-6118-4C64-B8BD-EBD7FE6F63FC}"/>
            </a:ext>
          </a:extLst>
        </xdr:cNvPr>
        <xdr:cNvSpPr/>
      </xdr:nvSpPr>
      <xdr:spPr>
        <a:xfrm>
          <a:off x="6235700" y="6705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2" name="直線コネクタ 141">
          <a:extLst>
            <a:ext uri="{FF2B5EF4-FFF2-40B4-BE49-F238E27FC236}">
              <a16:creationId xmlns:a16="http://schemas.microsoft.com/office/drawing/2014/main" id="{89CC17A0-CAF3-4EAE-9257-45ABFE8D4DA9}"/>
            </a:ext>
          </a:extLst>
        </xdr:cNvPr>
        <xdr:cNvCxnSpPr/>
      </xdr:nvCxnSpPr>
      <xdr:spPr>
        <a:xfrm>
          <a:off x="6286500" y="67564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3" name="n_1aveValue【図書館】&#10;一人当たり面積">
          <a:extLst>
            <a:ext uri="{FF2B5EF4-FFF2-40B4-BE49-F238E27FC236}">
              <a16:creationId xmlns:a16="http://schemas.microsoft.com/office/drawing/2014/main" id="{F394DFA0-C3DF-4797-9F46-E2D11709DE66}"/>
            </a:ext>
          </a:extLst>
        </xdr:cNvPr>
        <xdr:cNvSpPr txBox="1"/>
      </xdr:nvSpPr>
      <xdr:spPr>
        <a:xfrm>
          <a:off x="845827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4" name="n_2aveValue【図書館】&#10;一人当たり面積">
          <a:extLst>
            <a:ext uri="{FF2B5EF4-FFF2-40B4-BE49-F238E27FC236}">
              <a16:creationId xmlns:a16="http://schemas.microsoft.com/office/drawing/2014/main" id="{651E585D-08F3-4FE6-90A6-88F25AA3A868}"/>
            </a:ext>
          </a:extLst>
        </xdr:cNvPr>
        <xdr:cNvSpPr txBox="1"/>
      </xdr:nvSpPr>
      <xdr:spPr>
        <a:xfrm>
          <a:off x="76772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5" name="n_3aveValue【図書館】&#10;一人当たり面積">
          <a:extLst>
            <a:ext uri="{FF2B5EF4-FFF2-40B4-BE49-F238E27FC236}">
              <a16:creationId xmlns:a16="http://schemas.microsoft.com/office/drawing/2014/main" id="{A48A3DED-5B25-4007-98A0-0F187CC9C9C6}"/>
            </a:ext>
          </a:extLst>
        </xdr:cNvPr>
        <xdr:cNvSpPr txBox="1"/>
      </xdr:nvSpPr>
      <xdr:spPr>
        <a:xfrm>
          <a:off x="6864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6" name="n_4aveValue【図書館】&#10;一人当たり面積">
          <a:extLst>
            <a:ext uri="{FF2B5EF4-FFF2-40B4-BE49-F238E27FC236}">
              <a16:creationId xmlns:a16="http://schemas.microsoft.com/office/drawing/2014/main" id="{062F09CF-9998-4019-8F15-399852E6E8A2}"/>
            </a:ext>
          </a:extLst>
        </xdr:cNvPr>
        <xdr:cNvSpPr txBox="1"/>
      </xdr:nvSpPr>
      <xdr:spPr>
        <a:xfrm>
          <a:off x="607067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7" name="n_1mainValue【図書館】&#10;一人当たり面積">
          <a:extLst>
            <a:ext uri="{FF2B5EF4-FFF2-40B4-BE49-F238E27FC236}">
              <a16:creationId xmlns:a16="http://schemas.microsoft.com/office/drawing/2014/main" id="{FCAC219C-9746-467F-801E-861315BDB7F1}"/>
            </a:ext>
          </a:extLst>
        </xdr:cNvPr>
        <xdr:cNvSpPr txBox="1"/>
      </xdr:nvSpPr>
      <xdr:spPr>
        <a:xfrm>
          <a:off x="845827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8" name="n_2mainValue【図書館】&#10;一人当たり面積">
          <a:extLst>
            <a:ext uri="{FF2B5EF4-FFF2-40B4-BE49-F238E27FC236}">
              <a16:creationId xmlns:a16="http://schemas.microsoft.com/office/drawing/2014/main" id="{A0FEA74F-B5E1-4189-BE95-D79715C83495}"/>
            </a:ext>
          </a:extLst>
        </xdr:cNvPr>
        <xdr:cNvSpPr txBox="1"/>
      </xdr:nvSpPr>
      <xdr:spPr>
        <a:xfrm>
          <a:off x="76772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9" name="n_3mainValue【図書館】&#10;一人当たり面積">
          <a:extLst>
            <a:ext uri="{FF2B5EF4-FFF2-40B4-BE49-F238E27FC236}">
              <a16:creationId xmlns:a16="http://schemas.microsoft.com/office/drawing/2014/main" id="{B26B7047-A65E-4365-9585-A9CBF74ADE6A}"/>
            </a:ext>
          </a:extLst>
        </xdr:cNvPr>
        <xdr:cNvSpPr txBox="1"/>
      </xdr:nvSpPr>
      <xdr:spPr>
        <a:xfrm>
          <a:off x="68644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50" name="n_4mainValue【図書館】&#10;一人当たり面積">
          <a:extLst>
            <a:ext uri="{FF2B5EF4-FFF2-40B4-BE49-F238E27FC236}">
              <a16:creationId xmlns:a16="http://schemas.microsoft.com/office/drawing/2014/main" id="{395B7DDC-5DC2-41C4-8CC0-18E8819E9FB3}"/>
            </a:ext>
          </a:extLst>
        </xdr:cNvPr>
        <xdr:cNvSpPr txBox="1"/>
      </xdr:nvSpPr>
      <xdr:spPr>
        <a:xfrm>
          <a:off x="607067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02B4F0A-FADF-424C-B2CA-C0D28E355096}"/>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DB217B29-B6BB-4A9F-9454-F223438339C7}"/>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E8DD258-520D-4283-95E2-96661F9F1653}"/>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3DF992E6-8899-4E38-9C0F-571EF45B2954}"/>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D0E3C23C-0265-4964-943D-FAB683AB4997}"/>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B7043767-D464-49A3-949D-7EFAD85733BB}"/>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A41ABD7-7095-4465-97B2-14ECB194B80F}"/>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8FFD13-4089-46A0-A8E2-7E096A9A668B}"/>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EA73AA42-A945-497C-AEBA-25B630B5AC2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EA2F15E4-F314-4494-B468-FAA012626299}"/>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a:extLst>
            <a:ext uri="{FF2B5EF4-FFF2-40B4-BE49-F238E27FC236}">
              <a16:creationId xmlns:a16="http://schemas.microsoft.com/office/drawing/2014/main" id="{976DA4CC-6802-48BB-974E-A26AC26CA784}"/>
            </a:ext>
          </a:extLst>
        </xdr:cNvPr>
        <xdr:cNvSpPr txBox="1"/>
      </xdr:nvSpPr>
      <xdr:spPr>
        <a:xfrm>
          <a:off x="3398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27BFE82C-B8B1-49F1-855E-CAB5D0585DAD}"/>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a:extLst>
            <a:ext uri="{FF2B5EF4-FFF2-40B4-BE49-F238E27FC236}">
              <a16:creationId xmlns:a16="http://schemas.microsoft.com/office/drawing/2014/main" id="{F9B3C911-2919-4F5B-9535-A07A924C979A}"/>
            </a:ext>
          </a:extLst>
        </xdr:cNvPr>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6DFD4698-07DD-4517-A628-78BB3B24B493}"/>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50DE018-78E5-45A7-90CA-743BAFBBBFDB}"/>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FD29F1F0-850D-4AAB-A505-6ACDFDEE909A}"/>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37556DF4-C15F-47A8-B185-17BB60E2CD69}"/>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8A91C630-8904-436D-A37E-FE47952982EF}"/>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BE02D28E-C405-4DD8-A231-4D0D91655FB6}"/>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3A9A7118-10FD-4B7F-8C94-B2D43959FBA9}"/>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6115C393-C0EE-4AC3-BC07-F3065904BBAB}"/>
            </a:ext>
          </a:extLst>
        </xdr:cNvPr>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4BAA4C7-0027-430A-93D3-5B2E01C9793A}"/>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2FF59B0F-09FC-40BF-B3C4-D773F864EC53}"/>
            </a:ext>
          </a:extLst>
        </xdr:cNvPr>
        <xdr:cNvSpPr txBox="1"/>
      </xdr:nvSpPr>
      <xdr:spPr>
        <a:xfrm>
          <a:off x="3398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9B762548-48BB-46DE-A223-35EE79E7852D}"/>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5" name="直線コネクタ 174">
          <a:extLst>
            <a:ext uri="{FF2B5EF4-FFF2-40B4-BE49-F238E27FC236}">
              <a16:creationId xmlns:a16="http://schemas.microsoft.com/office/drawing/2014/main" id="{371D8426-FAA6-4707-B3B0-EEFE4D004A0E}"/>
            </a:ext>
          </a:extLst>
        </xdr:cNvPr>
        <xdr:cNvCxnSpPr/>
      </xdr:nvCxnSpPr>
      <xdr:spPr>
        <a:xfrm flipV="1">
          <a:off x="4177665" y="934847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4BB74D8C-B4D2-426A-88FF-6921AC36C737}"/>
            </a:ext>
          </a:extLst>
        </xdr:cNvPr>
        <xdr:cNvSpPr txBox="1"/>
      </xdr:nvSpPr>
      <xdr:spPr>
        <a:xfrm>
          <a:off x="4216400" y="1073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7" name="直線コネクタ 176">
          <a:extLst>
            <a:ext uri="{FF2B5EF4-FFF2-40B4-BE49-F238E27FC236}">
              <a16:creationId xmlns:a16="http://schemas.microsoft.com/office/drawing/2014/main" id="{A43FAD0F-B480-47D6-9F6E-6392475F1806}"/>
            </a:ext>
          </a:extLst>
        </xdr:cNvPr>
        <xdr:cNvCxnSpPr/>
      </xdr:nvCxnSpPr>
      <xdr:spPr>
        <a:xfrm>
          <a:off x="4108450" y="1072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4138DF1A-ABD8-4F96-AF1B-35BDDBB72743}"/>
            </a:ext>
          </a:extLst>
        </xdr:cNvPr>
        <xdr:cNvSpPr txBox="1"/>
      </xdr:nvSpPr>
      <xdr:spPr>
        <a:xfrm>
          <a:off x="4216400" y="913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9" name="直線コネクタ 178">
          <a:extLst>
            <a:ext uri="{FF2B5EF4-FFF2-40B4-BE49-F238E27FC236}">
              <a16:creationId xmlns:a16="http://schemas.microsoft.com/office/drawing/2014/main" id="{D12F0564-CF11-4C81-B2FC-CA53F3942513}"/>
            </a:ext>
          </a:extLst>
        </xdr:cNvPr>
        <xdr:cNvCxnSpPr/>
      </xdr:nvCxnSpPr>
      <xdr:spPr>
        <a:xfrm>
          <a:off x="4108450" y="934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A4357240-A025-4C01-97B2-28C1FECC3DCD}"/>
            </a:ext>
          </a:extLst>
        </xdr:cNvPr>
        <xdr:cNvSpPr txBox="1"/>
      </xdr:nvSpPr>
      <xdr:spPr>
        <a:xfrm>
          <a:off x="4216400" y="9715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81" name="フローチャート: 判断 180">
          <a:extLst>
            <a:ext uri="{FF2B5EF4-FFF2-40B4-BE49-F238E27FC236}">
              <a16:creationId xmlns:a16="http://schemas.microsoft.com/office/drawing/2014/main" id="{DFA02912-EC45-4C19-9786-CEBEAF6A0097}"/>
            </a:ext>
          </a:extLst>
        </xdr:cNvPr>
        <xdr:cNvSpPr/>
      </xdr:nvSpPr>
      <xdr:spPr>
        <a:xfrm>
          <a:off x="4127500" y="9857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2" name="フローチャート: 判断 181">
          <a:extLst>
            <a:ext uri="{FF2B5EF4-FFF2-40B4-BE49-F238E27FC236}">
              <a16:creationId xmlns:a16="http://schemas.microsoft.com/office/drawing/2014/main" id="{650C44E2-555D-404F-B660-071E85B12267}"/>
            </a:ext>
          </a:extLst>
        </xdr:cNvPr>
        <xdr:cNvSpPr/>
      </xdr:nvSpPr>
      <xdr:spPr>
        <a:xfrm>
          <a:off x="3384550" y="9796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3" name="フローチャート: 判断 182">
          <a:extLst>
            <a:ext uri="{FF2B5EF4-FFF2-40B4-BE49-F238E27FC236}">
              <a16:creationId xmlns:a16="http://schemas.microsoft.com/office/drawing/2014/main" id="{17F915B7-B637-443A-AE33-D84201A14A3E}"/>
            </a:ext>
          </a:extLst>
        </xdr:cNvPr>
        <xdr:cNvSpPr/>
      </xdr:nvSpPr>
      <xdr:spPr>
        <a:xfrm>
          <a:off x="257175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4" name="フローチャート: 判断 183">
          <a:extLst>
            <a:ext uri="{FF2B5EF4-FFF2-40B4-BE49-F238E27FC236}">
              <a16:creationId xmlns:a16="http://schemas.microsoft.com/office/drawing/2014/main" id="{A289F1D3-E9C3-4B2C-93B7-8D35EA7343E1}"/>
            </a:ext>
          </a:extLst>
        </xdr:cNvPr>
        <xdr:cNvSpPr/>
      </xdr:nvSpPr>
      <xdr:spPr>
        <a:xfrm>
          <a:off x="1778000" y="9715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5" name="フローチャート: 判断 184">
          <a:extLst>
            <a:ext uri="{FF2B5EF4-FFF2-40B4-BE49-F238E27FC236}">
              <a16:creationId xmlns:a16="http://schemas.microsoft.com/office/drawing/2014/main" id="{287A0AC5-C771-4F70-A9BC-029C4C4E15BF}"/>
            </a:ext>
          </a:extLst>
        </xdr:cNvPr>
        <xdr:cNvSpPr/>
      </xdr:nvSpPr>
      <xdr:spPr>
        <a:xfrm>
          <a:off x="984250" y="9658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B62FEFB-A01B-4394-B0C8-341897E3CD35}"/>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201DA45-CDC9-4F9F-9FC7-E859C1003D84}"/>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25832DB-33A4-447B-B714-91327C025BA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BE32C5E-61ED-4A2E-932C-671E892C88D4}"/>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D59881F-0C3F-4A70-B8F7-312B9238DB43}"/>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91" name="楕円 190">
          <a:extLst>
            <a:ext uri="{FF2B5EF4-FFF2-40B4-BE49-F238E27FC236}">
              <a16:creationId xmlns:a16="http://schemas.microsoft.com/office/drawing/2014/main" id="{B7A56E93-3228-46C8-8370-A2C539433C84}"/>
            </a:ext>
          </a:extLst>
        </xdr:cNvPr>
        <xdr:cNvSpPr/>
      </xdr:nvSpPr>
      <xdr:spPr>
        <a:xfrm>
          <a:off x="41275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A4745F6D-66DB-4E2F-8807-BB7C3146FDB1}"/>
            </a:ext>
          </a:extLst>
        </xdr:cNvPr>
        <xdr:cNvSpPr txBox="1"/>
      </xdr:nvSpPr>
      <xdr:spPr>
        <a:xfrm>
          <a:off x="4216400"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93" name="楕円 192">
          <a:extLst>
            <a:ext uri="{FF2B5EF4-FFF2-40B4-BE49-F238E27FC236}">
              <a16:creationId xmlns:a16="http://schemas.microsoft.com/office/drawing/2014/main" id="{837694F7-2789-45D8-A512-B9A2939BFD55}"/>
            </a:ext>
          </a:extLst>
        </xdr:cNvPr>
        <xdr:cNvSpPr/>
      </xdr:nvSpPr>
      <xdr:spPr>
        <a:xfrm>
          <a:off x="3384550" y="10060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53340</xdr:rowOff>
    </xdr:to>
    <xdr:cxnSp macro="">
      <xdr:nvCxnSpPr>
        <xdr:cNvPr id="194" name="直線コネクタ 193">
          <a:extLst>
            <a:ext uri="{FF2B5EF4-FFF2-40B4-BE49-F238E27FC236}">
              <a16:creationId xmlns:a16="http://schemas.microsoft.com/office/drawing/2014/main" id="{77BA2E5A-A38F-41A0-8D36-2DD77C8FE222}"/>
            </a:ext>
          </a:extLst>
        </xdr:cNvPr>
        <xdr:cNvCxnSpPr/>
      </xdr:nvCxnSpPr>
      <xdr:spPr>
        <a:xfrm>
          <a:off x="3429000" y="1010539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5" name="楕円 194">
          <a:extLst>
            <a:ext uri="{FF2B5EF4-FFF2-40B4-BE49-F238E27FC236}">
              <a16:creationId xmlns:a16="http://schemas.microsoft.com/office/drawing/2014/main" id="{A50BACCB-139B-4A6B-AB3F-9038D8BBE093}"/>
            </a:ext>
          </a:extLst>
        </xdr:cNvPr>
        <xdr:cNvSpPr/>
      </xdr:nvSpPr>
      <xdr:spPr>
        <a:xfrm>
          <a:off x="2571750" y="9992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61</xdr:row>
      <xdr:rowOff>34290</xdr:rowOff>
    </xdr:to>
    <xdr:cxnSp macro="">
      <xdr:nvCxnSpPr>
        <xdr:cNvPr id="196" name="直線コネクタ 195">
          <a:extLst>
            <a:ext uri="{FF2B5EF4-FFF2-40B4-BE49-F238E27FC236}">
              <a16:creationId xmlns:a16="http://schemas.microsoft.com/office/drawing/2014/main" id="{5173B97D-BFC2-4979-8177-81F92D87DF57}"/>
            </a:ext>
          </a:extLst>
        </xdr:cNvPr>
        <xdr:cNvCxnSpPr/>
      </xdr:nvCxnSpPr>
      <xdr:spPr>
        <a:xfrm>
          <a:off x="2622550" y="10043160"/>
          <a:ext cx="8064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158750</xdr:rowOff>
    </xdr:from>
    <xdr:to>
      <xdr:col>10</xdr:col>
      <xdr:colOff>165100</xdr:colOff>
      <xdr:row>61</xdr:row>
      <xdr:rowOff>88900</xdr:rowOff>
    </xdr:to>
    <xdr:sp macro="" textlink="">
      <xdr:nvSpPr>
        <xdr:cNvPr id="197" name="楕円 196">
          <a:extLst>
            <a:ext uri="{FF2B5EF4-FFF2-40B4-BE49-F238E27FC236}">
              <a16:creationId xmlns:a16="http://schemas.microsoft.com/office/drawing/2014/main" id="{937D3599-7AE8-42AF-9C87-C1E0C9B21608}"/>
            </a:ext>
          </a:extLst>
        </xdr:cNvPr>
        <xdr:cNvSpPr/>
      </xdr:nvSpPr>
      <xdr:spPr>
        <a:xfrm>
          <a:off x="1778000" y="10064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61</xdr:row>
      <xdr:rowOff>38100</xdr:rowOff>
    </xdr:to>
    <xdr:cxnSp macro="">
      <xdr:nvCxnSpPr>
        <xdr:cNvPr id="198" name="直線コネクタ 197">
          <a:extLst>
            <a:ext uri="{FF2B5EF4-FFF2-40B4-BE49-F238E27FC236}">
              <a16:creationId xmlns:a16="http://schemas.microsoft.com/office/drawing/2014/main" id="{A725A894-9349-4D4F-AC38-F1ABB89DB40D}"/>
            </a:ext>
          </a:extLst>
        </xdr:cNvPr>
        <xdr:cNvCxnSpPr/>
      </xdr:nvCxnSpPr>
      <xdr:spPr>
        <a:xfrm flipV="1">
          <a:off x="1828800" y="10043160"/>
          <a:ext cx="7937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9" name="楕円 198">
          <a:extLst>
            <a:ext uri="{FF2B5EF4-FFF2-40B4-BE49-F238E27FC236}">
              <a16:creationId xmlns:a16="http://schemas.microsoft.com/office/drawing/2014/main" id="{7D1C47E3-CF68-4E1D-9091-1DB8AF1F8DB4}"/>
            </a:ext>
          </a:extLst>
        </xdr:cNvPr>
        <xdr:cNvSpPr/>
      </xdr:nvSpPr>
      <xdr:spPr>
        <a:xfrm>
          <a:off x="984250" y="10026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38100</xdr:rowOff>
    </xdr:to>
    <xdr:cxnSp macro="">
      <xdr:nvCxnSpPr>
        <xdr:cNvPr id="200" name="直線コネクタ 199">
          <a:extLst>
            <a:ext uri="{FF2B5EF4-FFF2-40B4-BE49-F238E27FC236}">
              <a16:creationId xmlns:a16="http://schemas.microsoft.com/office/drawing/2014/main" id="{48F80D85-CC95-4424-94BF-A25730130C5A}"/>
            </a:ext>
          </a:extLst>
        </xdr:cNvPr>
        <xdr:cNvCxnSpPr/>
      </xdr:nvCxnSpPr>
      <xdr:spPr>
        <a:xfrm>
          <a:off x="1028700" y="100711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201" name="n_1aveValue【体育館・プール】&#10;有形固定資産減価償却率">
          <a:extLst>
            <a:ext uri="{FF2B5EF4-FFF2-40B4-BE49-F238E27FC236}">
              <a16:creationId xmlns:a16="http://schemas.microsoft.com/office/drawing/2014/main" id="{7F5BF54F-E990-47A0-A550-026A73806E7B}"/>
            </a:ext>
          </a:extLst>
        </xdr:cNvPr>
        <xdr:cNvSpPr txBox="1"/>
      </xdr:nvSpPr>
      <xdr:spPr>
        <a:xfrm>
          <a:off x="3239144" y="957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2" name="n_2aveValue【体育館・プール】&#10;有形固定資産減価償却率">
          <a:extLst>
            <a:ext uri="{FF2B5EF4-FFF2-40B4-BE49-F238E27FC236}">
              <a16:creationId xmlns:a16="http://schemas.microsoft.com/office/drawing/2014/main" id="{6D971D50-6DB1-406F-9459-D3AE0BD7F42B}"/>
            </a:ext>
          </a:extLst>
        </xdr:cNvPr>
        <xdr:cNvSpPr txBox="1"/>
      </xdr:nvSpPr>
      <xdr:spPr>
        <a:xfrm>
          <a:off x="2439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3" name="n_3aveValue【体育館・プール】&#10;有形固定資産減価償却率">
          <a:extLst>
            <a:ext uri="{FF2B5EF4-FFF2-40B4-BE49-F238E27FC236}">
              <a16:creationId xmlns:a16="http://schemas.microsoft.com/office/drawing/2014/main" id="{7203236B-FCF6-4C99-8A35-1B5C93546E9F}"/>
            </a:ext>
          </a:extLst>
        </xdr:cNvPr>
        <xdr:cNvSpPr txBox="1"/>
      </xdr:nvSpPr>
      <xdr:spPr>
        <a:xfrm>
          <a:off x="164529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4" name="n_4aveValue【体育館・プール】&#10;有形固定資産減価償却率">
          <a:extLst>
            <a:ext uri="{FF2B5EF4-FFF2-40B4-BE49-F238E27FC236}">
              <a16:creationId xmlns:a16="http://schemas.microsoft.com/office/drawing/2014/main" id="{5F8E3B61-D880-4F5E-AC52-B40D903BB45B}"/>
            </a:ext>
          </a:extLst>
        </xdr:cNvPr>
        <xdr:cNvSpPr txBox="1"/>
      </xdr:nvSpPr>
      <xdr:spPr>
        <a:xfrm>
          <a:off x="8515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205" name="n_1mainValue【体育館・プール】&#10;有形固定資産減価償却率">
          <a:extLst>
            <a:ext uri="{FF2B5EF4-FFF2-40B4-BE49-F238E27FC236}">
              <a16:creationId xmlns:a16="http://schemas.microsoft.com/office/drawing/2014/main" id="{5E8ADB05-A945-43D2-87C8-A9F4B493776E}"/>
            </a:ext>
          </a:extLst>
        </xdr:cNvPr>
        <xdr:cNvSpPr txBox="1"/>
      </xdr:nvSpPr>
      <xdr:spPr>
        <a:xfrm>
          <a:off x="3239144" y="1014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6" name="n_2mainValue【体育館・プール】&#10;有形固定資産減価償却率">
          <a:extLst>
            <a:ext uri="{FF2B5EF4-FFF2-40B4-BE49-F238E27FC236}">
              <a16:creationId xmlns:a16="http://schemas.microsoft.com/office/drawing/2014/main" id="{9DF923CD-6302-452C-B72C-C3272A2A214C}"/>
            </a:ext>
          </a:extLst>
        </xdr:cNvPr>
        <xdr:cNvSpPr txBox="1"/>
      </xdr:nvSpPr>
      <xdr:spPr>
        <a:xfrm>
          <a:off x="2439044" y="1007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80027</xdr:rowOff>
    </xdr:from>
    <xdr:ext cx="405111" cy="259045"/>
    <xdr:sp macro="" textlink="">
      <xdr:nvSpPr>
        <xdr:cNvPr id="207" name="n_3mainValue【体育館・プール】&#10;有形固定資産減価償却率">
          <a:extLst>
            <a:ext uri="{FF2B5EF4-FFF2-40B4-BE49-F238E27FC236}">
              <a16:creationId xmlns:a16="http://schemas.microsoft.com/office/drawing/2014/main" id="{685B27B2-27BC-4514-B879-282C8CA8AD72}"/>
            </a:ext>
          </a:extLst>
        </xdr:cNvPr>
        <xdr:cNvSpPr txBox="1"/>
      </xdr:nvSpPr>
      <xdr:spPr>
        <a:xfrm>
          <a:off x="1645294" y="1015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8" name="n_4mainValue【体育館・プール】&#10;有形固定資産減価償却率">
          <a:extLst>
            <a:ext uri="{FF2B5EF4-FFF2-40B4-BE49-F238E27FC236}">
              <a16:creationId xmlns:a16="http://schemas.microsoft.com/office/drawing/2014/main" id="{ADE6B06B-F821-492E-B5C2-CD08243AD61A}"/>
            </a:ext>
          </a:extLst>
        </xdr:cNvPr>
        <xdr:cNvSpPr txBox="1"/>
      </xdr:nvSpPr>
      <xdr:spPr>
        <a:xfrm>
          <a:off x="851544" y="1011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C30B55A2-8916-4BCD-A4F0-E77917F8B9EB}"/>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CA37C917-7B42-4F4B-8AD0-AC2E3E94DD4F}"/>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1E088B19-4EBD-48C9-AA50-7B977135370A}"/>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AD10BA5-FE1D-47DE-9A43-1E43FA1C6672}"/>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32ECBAA-36E1-4C50-BD37-554AEA52F654}"/>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F6321D2-7074-4A40-8FC5-C2200BB84F1D}"/>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D74C7667-53A2-47ED-A0B3-3C980371D7FA}"/>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79FB753B-6A7A-4189-8BA3-7A5E1BD0CD5B}"/>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FAEE5B8-F1BC-4C56-8F4D-E03F9CEDF995}"/>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77C0EA94-21C0-4A32-B307-A693C92AA6A1}"/>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F4EA8636-22D9-4747-A728-3C2E31D7E8C7}"/>
            </a:ext>
          </a:extLst>
        </xdr:cNvPr>
        <xdr:cNvSpPr txBox="1"/>
      </xdr:nvSpPr>
      <xdr:spPr>
        <a:xfrm>
          <a:off x="55272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4940DEAA-FB24-4CD0-B2ED-A0583C2C49F3}"/>
            </a:ext>
          </a:extLst>
        </xdr:cNvPr>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137A0F0C-496D-43EC-9EE7-533A59F1FB9A}"/>
            </a:ext>
          </a:extLst>
        </xdr:cNvPr>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7FA42366-01BB-4B2A-BFB2-E8057188AFCC}"/>
            </a:ext>
          </a:extLst>
        </xdr:cNvPr>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4D7EB168-337A-4E2C-ABCD-88B55CFE5FB0}"/>
            </a:ext>
          </a:extLst>
        </xdr:cNvPr>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238C7638-844F-43A1-B696-D6818D2EFA96}"/>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4389F47D-AF20-44C1-83F9-001C0AB0BC75}"/>
            </a:ext>
          </a:extLst>
        </xdr:cNvPr>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7C0AF616-CD56-474E-BB4E-D1DA8C20A383}"/>
            </a:ext>
          </a:extLst>
        </xdr:cNvPr>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33158AE1-FB3C-4FB4-87CE-5E4469AC0E0F}"/>
            </a:ext>
          </a:extLst>
        </xdr:cNvPr>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D20C3ADA-DF0B-49BC-A513-E0D94338283D}"/>
            </a:ext>
          </a:extLst>
        </xdr:cNvPr>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7A19AA9E-7EDC-4B02-ACDE-76F8D86789F1}"/>
            </a:ext>
          </a:extLst>
        </xdr:cNvPr>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EDD5A435-ABD1-450E-BD0E-FE4EFB041937}"/>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820BB189-E190-40BA-BEDC-AE104DD4D09B}"/>
            </a:ext>
          </a:extLst>
        </xdr:cNvPr>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E5635AD3-617E-4F6D-BBD9-2BA2CC5EBD62}"/>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3" name="直線コネクタ 232">
          <a:extLst>
            <a:ext uri="{FF2B5EF4-FFF2-40B4-BE49-F238E27FC236}">
              <a16:creationId xmlns:a16="http://schemas.microsoft.com/office/drawing/2014/main" id="{AC856E49-5844-4572-9DB3-3121185A165F}"/>
            </a:ext>
          </a:extLst>
        </xdr:cNvPr>
        <xdr:cNvCxnSpPr/>
      </xdr:nvCxnSpPr>
      <xdr:spPr>
        <a:xfrm flipV="1">
          <a:off x="9429115" y="92138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4" name="【体育館・プール】&#10;一人当たり面積最小値テキスト">
          <a:extLst>
            <a:ext uri="{FF2B5EF4-FFF2-40B4-BE49-F238E27FC236}">
              <a16:creationId xmlns:a16="http://schemas.microsoft.com/office/drawing/2014/main" id="{86E8A74A-F109-470F-ABE8-06F78FEA5B24}"/>
            </a:ext>
          </a:extLst>
        </xdr:cNvPr>
        <xdr:cNvSpPr txBox="1"/>
      </xdr:nvSpPr>
      <xdr:spPr>
        <a:xfrm>
          <a:off x="9467850"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5" name="直線コネクタ 234">
          <a:extLst>
            <a:ext uri="{FF2B5EF4-FFF2-40B4-BE49-F238E27FC236}">
              <a16:creationId xmlns:a16="http://schemas.microsoft.com/office/drawing/2014/main" id="{B2D12D5B-929E-4971-B70B-9B45656AA3AB}"/>
            </a:ext>
          </a:extLst>
        </xdr:cNvPr>
        <xdr:cNvCxnSpPr/>
      </xdr:nvCxnSpPr>
      <xdr:spPr>
        <a:xfrm>
          <a:off x="9359900" y="1050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6" name="【体育館・プール】&#10;一人当たり面積最大値テキスト">
          <a:extLst>
            <a:ext uri="{FF2B5EF4-FFF2-40B4-BE49-F238E27FC236}">
              <a16:creationId xmlns:a16="http://schemas.microsoft.com/office/drawing/2014/main" id="{78A786E4-3A59-4C71-BEEC-E5E02F6600DC}"/>
            </a:ext>
          </a:extLst>
        </xdr:cNvPr>
        <xdr:cNvSpPr txBox="1"/>
      </xdr:nvSpPr>
      <xdr:spPr>
        <a:xfrm>
          <a:off x="946785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7" name="直線コネクタ 236">
          <a:extLst>
            <a:ext uri="{FF2B5EF4-FFF2-40B4-BE49-F238E27FC236}">
              <a16:creationId xmlns:a16="http://schemas.microsoft.com/office/drawing/2014/main" id="{D6B41618-684D-41B7-917A-887E952E483F}"/>
            </a:ext>
          </a:extLst>
        </xdr:cNvPr>
        <xdr:cNvCxnSpPr/>
      </xdr:nvCxnSpPr>
      <xdr:spPr>
        <a:xfrm>
          <a:off x="9359900" y="921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8" name="【体育館・プール】&#10;一人当たり面積平均値テキスト">
          <a:extLst>
            <a:ext uri="{FF2B5EF4-FFF2-40B4-BE49-F238E27FC236}">
              <a16:creationId xmlns:a16="http://schemas.microsoft.com/office/drawing/2014/main" id="{01008B60-217E-4E59-94AB-D3A9D275E921}"/>
            </a:ext>
          </a:extLst>
        </xdr:cNvPr>
        <xdr:cNvSpPr txBox="1"/>
      </xdr:nvSpPr>
      <xdr:spPr>
        <a:xfrm>
          <a:off x="9467850" y="100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9" name="フローチャート: 判断 238">
          <a:extLst>
            <a:ext uri="{FF2B5EF4-FFF2-40B4-BE49-F238E27FC236}">
              <a16:creationId xmlns:a16="http://schemas.microsoft.com/office/drawing/2014/main" id="{48BD1030-D990-41C9-86D3-FE652444D90E}"/>
            </a:ext>
          </a:extLst>
        </xdr:cNvPr>
        <xdr:cNvSpPr/>
      </xdr:nvSpPr>
      <xdr:spPr>
        <a:xfrm>
          <a:off x="9398000" y="10077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40" name="フローチャート: 判断 239">
          <a:extLst>
            <a:ext uri="{FF2B5EF4-FFF2-40B4-BE49-F238E27FC236}">
              <a16:creationId xmlns:a16="http://schemas.microsoft.com/office/drawing/2014/main" id="{6088D799-06F0-43C3-A225-D97ABA92266D}"/>
            </a:ext>
          </a:extLst>
        </xdr:cNvPr>
        <xdr:cNvSpPr/>
      </xdr:nvSpPr>
      <xdr:spPr>
        <a:xfrm>
          <a:off x="86360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41" name="フローチャート: 判断 240">
          <a:extLst>
            <a:ext uri="{FF2B5EF4-FFF2-40B4-BE49-F238E27FC236}">
              <a16:creationId xmlns:a16="http://schemas.microsoft.com/office/drawing/2014/main" id="{04D0369F-295E-434A-A9E6-4024C9144FE8}"/>
            </a:ext>
          </a:extLst>
        </xdr:cNvPr>
        <xdr:cNvSpPr/>
      </xdr:nvSpPr>
      <xdr:spPr>
        <a:xfrm>
          <a:off x="7842250" y="1010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2" name="フローチャート: 判断 241">
          <a:extLst>
            <a:ext uri="{FF2B5EF4-FFF2-40B4-BE49-F238E27FC236}">
              <a16:creationId xmlns:a16="http://schemas.microsoft.com/office/drawing/2014/main" id="{C0029DA6-1E08-42DA-8049-F5153722E881}"/>
            </a:ext>
          </a:extLst>
        </xdr:cNvPr>
        <xdr:cNvSpPr/>
      </xdr:nvSpPr>
      <xdr:spPr>
        <a:xfrm>
          <a:off x="702945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3" name="フローチャート: 判断 242">
          <a:extLst>
            <a:ext uri="{FF2B5EF4-FFF2-40B4-BE49-F238E27FC236}">
              <a16:creationId xmlns:a16="http://schemas.microsoft.com/office/drawing/2014/main" id="{5AD2446A-F813-4C23-9FBC-37748E018017}"/>
            </a:ext>
          </a:extLst>
        </xdr:cNvPr>
        <xdr:cNvSpPr/>
      </xdr:nvSpPr>
      <xdr:spPr>
        <a:xfrm>
          <a:off x="6235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D60CB8C-0C7D-44BA-9D96-69CC914EB8C8}"/>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17430D2-FA26-4A29-B802-54BEAB9D1196}"/>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1108A6C-1C53-4E10-88D9-AB4696B33938}"/>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B46458C-F09B-4F55-BFD7-788E37084F61}"/>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F7F4ACE0-C5E2-4E32-9534-8C11D1D850A8}"/>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107950</xdr:rowOff>
    </xdr:from>
    <xdr:to>
      <xdr:col>55</xdr:col>
      <xdr:colOff>50800</xdr:colOff>
      <xdr:row>60</xdr:row>
      <xdr:rowOff>38100</xdr:rowOff>
    </xdr:to>
    <xdr:sp macro="" textlink="">
      <xdr:nvSpPr>
        <xdr:cNvPr id="249" name="楕円 248">
          <a:extLst>
            <a:ext uri="{FF2B5EF4-FFF2-40B4-BE49-F238E27FC236}">
              <a16:creationId xmlns:a16="http://schemas.microsoft.com/office/drawing/2014/main" id="{41488D85-CE6C-47A3-AE62-160FA6AC495F}"/>
            </a:ext>
          </a:extLst>
        </xdr:cNvPr>
        <xdr:cNvSpPr/>
      </xdr:nvSpPr>
      <xdr:spPr>
        <a:xfrm>
          <a:off x="9398000" y="984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130827</xdr:rowOff>
    </xdr:from>
    <xdr:ext cx="469744" cy="259045"/>
    <xdr:sp macro="" textlink="">
      <xdr:nvSpPr>
        <xdr:cNvPr id="250" name="【体育館・プール】&#10;一人当たり面積該当値テキスト">
          <a:extLst>
            <a:ext uri="{FF2B5EF4-FFF2-40B4-BE49-F238E27FC236}">
              <a16:creationId xmlns:a16="http://schemas.microsoft.com/office/drawing/2014/main" id="{64CB757F-ECD0-482E-AEF6-66629C95F0C1}"/>
            </a:ext>
          </a:extLst>
        </xdr:cNvPr>
        <xdr:cNvSpPr txBox="1"/>
      </xdr:nvSpPr>
      <xdr:spPr>
        <a:xfrm>
          <a:off x="9467850"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152400</xdr:rowOff>
    </xdr:from>
    <xdr:to>
      <xdr:col>50</xdr:col>
      <xdr:colOff>165100</xdr:colOff>
      <xdr:row>63</xdr:row>
      <xdr:rowOff>82550</xdr:rowOff>
    </xdr:to>
    <xdr:sp macro="" textlink="">
      <xdr:nvSpPr>
        <xdr:cNvPr id="251" name="楕円 250">
          <a:extLst>
            <a:ext uri="{FF2B5EF4-FFF2-40B4-BE49-F238E27FC236}">
              <a16:creationId xmlns:a16="http://schemas.microsoft.com/office/drawing/2014/main" id="{FBDDE59B-722A-4D89-82FE-440AC556417A}"/>
            </a:ext>
          </a:extLst>
        </xdr:cNvPr>
        <xdr:cNvSpPr/>
      </xdr:nvSpPr>
      <xdr:spPr>
        <a:xfrm>
          <a:off x="8636000" y="1038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158750</xdr:rowOff>
    </xdr:from>
    <xdr:to>
      <xdr:col>55</xdr:col>
      <xdr:colOff>0</xdr:colOff>
      <xdr:row>63</xdr:row>
      <xdr:rowOff>31750</xdr:rowOff>
    </xdr:to>
    <xdr:cxnSp macro="">
      <xdr:nvCxnSpPr>
        <xdr:cNvPr id="252" name="直線コネクタ 251">
          <a:extLst>
            <a:ext uri="{FF2B5EF4-FFF2-40B4-BE49-F238E27FC236}">
              <a16:creationId xmlns:a16="http://schemas.microsoft.com/office/drawing/2014/main" id="{FD9EC989-2334-4C9A-9087-542C601A12F5}"/>
            </a:ext>
          </a:extLst>
        </xdr:cNvPr>
        <xdr:cNvCxnSpPr/>
      </xdr:nvCxnSpPr>
      <xdr:spPr>
        <a:xfrm flipV="1">
          <a:off x="8686800" y="9899650"/>
          <a:ext cx="74295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152400</xdr:rowOff>
    </xdr:from>
    <xdr:to>
      <xdr:col>46</xdr:col>
      <xdr:colOff>38100</xdr:colOff>
      <xdr:row>63</xdr:row>
      <xdr:rowOff>82550</xdr:rowOff>
    </xdr:to>
    <xdr:sp macro="" textlink="">
      <xdr:nvSpPr>
        <xdr:cNvPr id="253" name="楕円 252">
          <a:extLst>
            <a:ext uri="{FF2B5EF4-FFF2-40B4-BE49-F238E27FC236}">
              <a16:creationId xmlns:a16="http://schemas.microsoft.com/office/drawing/2014/main" id="{862539F2-8CE4-47C7-A22E-497BCAF0DFD7}"/>
            </a:ext>
          </a:extLst>
        </xdr:cNvPr>
        <xdr:cNvSpPr/>
      </xdr:nvSpPr>
      <xdr:spPr>
        <a:xfrm>
          <a:off x="7842250" y="10388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31750</xdr:rowOff>
    </xdr:from>
    <xdr:to>
      <xdr:col>50</xdr:col>
      <xdr:colOff>114300</xdr:colOff>
      <xdr:row>63</xdr:row>
      <xdr:rowOff>31750</xdr:rowOff>
    </xdr:to>
    <xdr:cxnSp macro="">
      <xdr:nvCxnSpPr>
        <xdr:cNvPr id="254" name="直線コネクタ 253">
          <a:extLst>
            <a:ext uri="{FF2B5EF4-FFF2-40B4-BE49-F238E27FC236}">
              <a16:creationId xmlns:a16="http://schemas.microsoft.com/office/drawing/2014/main" id="{1BA87FF0-27D5-4B6B-9E64-66278D56078C}"/>
            </a:ext>
          </a:extLst>
        </xdr:cNvPr>
        <xdr:cNvCxnSpPr/>
      </xdr:nvCxnSpPr>
      <xdr:spPr>
        <a:xfrm>
          <a:off x="7886700" y="10433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55" name="楕円 254">
          <a:extLst>
            <a:ext uri="{FF2B5EF4-FFF2-40B4-BE49-F238E27FC236}">
              <a16:creationId xmlns:a16="http://schemas.microsoft.com/office/drawing/2014/main" id="{DF152339-4CD2-498B-B15F-718F03DCE7F8}"/>
            </a:ext>
          </a:extLst>
        </xdr:cNvPr>
        <xdr:cNvSpPr/>
      </xdr:nvSpPr>
      <xdr:spPr>
        <a:xfrm>
          <a:off x="702945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31750</xdr:rowOff>
    </xdr:from>
    <xdr:to>
      <xdr:col>45</xdr:col>
      <xdr:colOff>177800</xdr:colOff>
      <xdr:row>63</xdr:row>
      <xdr:rowOff>95250</xdr:rowOff>
    </xdr:to>
    <xdr:cxnSp macro="">
      <xdr:nvCxnSpPr>
        <xdr:cNvPr id="256" name="直線コネクタ 255">
          <a:extLst>
            <a:ext uri="{FF2B5EF4-FFF2-40B4-BE49-F238E27FC236}">
              <a16:creationId xmlns:a16="http://schemas.microsoft.com/office/drawing/2014/main" id="{377E41C1-A88D-4198-9FA2-0D5D9F2738D2}"/>
            </a:ext>
          </a:extLst>
        </xdr:cNvPr>
        <xdr:cNvCxnSpPr/>
      </xdr:nvCxnSpPr>
      <xdr:spPr>
        <a:xfrm flipV="1">
          <a:off x="7080250" y="10433050"/>
          <a:ext cx="80645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44450</xdr:rowOff>
    </xdr:from>
    <xdr:to>
      <xdr:col>36</xdr:col>
      <xdr:colOff>165100</xdr:colOff>
      <xdr:row>63</xdr:row>
      <xdr:rowOff>146050</xdr:rowOff>
    </xdr:to>
    <xdr:sp macro="" textlink="">
      <xdr:nvSpPr>
        <xdr:cNvPr id="257" name="楕円 256">
          <a:extLst>
            <a:ext uri="{FF2B5EF4-FFF2-40B4-BE49-F238E27FC236}">
              <a16:creationId xmlns:a16="http://schemas.microsoft.com/office/drawing/2014/main" id="{63B8B22A-EC12-4BBC-A359-8B146811D012}"/>
            </a:ext>
          </a:extLst>
        </xdr:cNvPr>
        <xdr:cNvSpPr/>
      </xdr:nvSpPr>
      <xdr:spPr>
        <a:xfrm>
          <a:off x="6235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95250</xdr:rowOff>
    </xdr:from>
    <xdr:to>
      <xdr:col>41</xdr:col>
      <xdr:colOff>50800</xdr:colOff>
      <xdr:row>63</xdr:row>
      <xdr:rowOff>95250</xdr:rowOff>
    </xdr:to>
    <xdr:cxnSp macro="">
      <xdr:nvCxnSpPr>
        <xdr:cNvPr id="258" name="直線コネクタ 257">
          <a:extLst>
            <a:ext uri="{FF2B5EF4-FFF2-40B4-BE49-F238E27FC236}">
              <a16:creationId xmlns:a16="http://schemas.microsoft.com/office/drawing/2014/main" id="{42F5AA1A-C4DB-4C06-8682-292242380A27}"/>
            </a:ext>
          </a:extLst>
        </xdr:cNvPr>
        <xdr:cNvCxnSpPr/>
      </xdr:nvCxnSpPr>
      <xdr:spPr>
        <a:xfrm>
          <a:off x="6286500" y="104965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137177</xdr:rowOff>
    </xdr:from>
    <xdr:ext cx="469744" cy="259045"/>
    <xdr:sp macro="" textlink="">
      <xdr:nvSpPr>
        <xdr:cNvPr id="259" name="n_1aveValue【体育館・プール】&#10;一人当たり面積">
          <a:extLst>
            <a:ext uri="{FF2B5EF4-FFF2-40B4-BE49-F238E27FC236}">
              <a16:creationId xmlns:a16="http://schemas.microsoft.com/office/drawing/2014/main" id="{A9143FF5-C571-4DA8-BBF1-3198F3B7C381}"/>
            </a:ext>
          </a:extLst>
        </xdr:cNvPr>
        <xdr:cNvSpPr txBox="1"/>
      </xdr:nvSpPr>
      <xdr:spPr>
        <a:xfrm>
          <a:off x="845827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60" name="n_2aveValue【体育館・プール】&#10;一人当たり面積">
          <a:extLst>
            <a:ext uri="{FF2B5EF4-FFF2-40B4-BE49-F238E27FC236}">
              <a16:creationId xmlns:a16="http://schemas.microsoft.com/office/drawing/2014/main" id="{86565F41-81EE-4145-9E21-0C37C5239E4F}"/>
            </a:ext>
          </a:extLst>
        </xdr:cNvPr>
        <xdr:cNvSpPr txBox="1"/>
      </xdr:nvSpPr>
      <xdr:spPr>
        <a:xfrm>
          <a:off x="7677227" y="98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61" name="n_3aveValue【体育館・プール】&#10;一人当たり面積">
          <a:extLst>
            <a:ext uri="{FF2B5EF4-FFF2-40B4-BE49-F238E27FC236}">
              <a16:creationId xmlns:a16="http://schemas.microsoft.com/office/drawing/2014/main" id="{73A4A82F-D584-4A05-9A00-0944B618DA36}"/>
            </a:ext>
          </a:extLst>
        </xdr:cNvPr>
        <xdr:cNvSpPr txBox="1"/>
      </xdr:nvSpPr>
      <xdr:spPr>
        <a:xfrm>
          <a:off x="6864427" y="98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2" name="n_4aveValue【体育館・プール】&#10;一人当たり面積">
          <a:extLst>
            <a:ext uri="{FF2B5EF4-FFF2-40B4-BE49-F238E27FC236}">
              <a16:creationId xmlns:a16="http://schemas.microsoft.com/office/drawing/2014/main" id="{6E8DAB6A-3AE5-4E2F-A136-A92B1C112A50}"/>
            </a:ext>
          </a:extLst>
        </xdr:cNvPr>
        <xdr:cNvSpPr txBox="1"/>
      </xdr:nvSpPr>
      <xdr:spPr>
        <a:xfrm>
          <a:off x="607067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73677</xdr:rowOff>
    </xdr:from>
    <xdr:ext cx="469744" cy="259045"/>
    <xdr:sp macro="" textlink="">
      <xdr:nvSpPr>
        <xdr:cNvPr id="263" name="n_1mainValue【体育館・プール】&#10;一人当たり面積">
          <a:extLst>
            <a:ext uri="{FF2B5EF4-FFF2-40B4-BE49-F238E27FC236}">
              <a16:creationId xmlns:a16="http://schemas.microsoft.com/office/drawing/2014/main" id="{63F15BCE-4564-4CD6-A16D-06D81DF1497D}"/>
            </a:ext>
          </a:extLst>
        </xdr:cNvPr>
        <xdr:cNvSpPr txBox="1"/>
      </xdr:nvSpPr>
      <xdr:spPr>
        <a:xfrm>
          <a:off x="8458277" y="104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73677</xdr:rowOff>
    </xdr:from>
    <xdr:ext cx="469744" cy="259045"/>
    <xdr:sp macro="" textlink="">
      <xdr:nvSpPr>
        <xdr:cNvPr id="264" name="n_2mainValue【体育館・プール】&#10;一人当たり面積">
          <a:extLst>
            <a:ext uri="{FF2B5EF4-FFF2-40B4-BE49-F238E27FC236}">
              <a16:creationId xmlns:a16="http://schemas.microsoft.com/office/drawing/2014/main" id="{2085AD28-AFC7-4A47-AA57-795F40F305E9}"/>
            </a:ext>
          </a:extLst>
        </xdr:cNvPr>
        <xdr:cNvSpPr txBox="1"/>
      </xdr:nvSpPr>
      <xdr:spPr>
        <a:xfrm>
          <a:off x="7677227" y="104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65" name="n_3mainValue【体育館・プール】&#10;一人当たり面積">
          <a:extLst>
            <a:ext uri="{FF2B5EF4-FFF2-40B4-BE49-F238E27FC236}">
              <a16:creationId xmlns:a16="http://schemas.microsoft.com/office/drawing/2014/main" id="{96658BF2-49C0-4D5E-97C4-98EE56EF2211}"/>
            </a:ext>
          </a:extLst>
        </xdr:cNvPr>
        <xdr:cNvSpPr txBox="1"/>
      </xdr:nvSpPr>
      <xdr:spPr>
        <a:xfrm>
          <a:off x="6864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137177</xdr:rowOff>
    </xdr:from>
    <xdr:ext cx="469744" cy="259045"/>
    <xdr:sp macro="" textlink="">
      <xdr:nvSpPr>
        <xdr:cNvPr id="266" name="n_4mainValue【体育館・プール】&#10;一人当たり面積">
          <a:extLst>
            <a:ext uri="{FF2B5EF4-FFF2-40B4-BE49-F238E27FC236}">
              <a16:creationId xmlns:a16="http://schemas.microsoft.com/office/drawing/2014/main" id="{A9364762-BE97-4BCF-8C26-A2C46B43BE10}"/>
            </a:ext>
          </a:extLst>
        </xdr:cNvPr>
        <xdr:cNvSpPr txBox="1"/>
      </xdr:nvSpPr>
      <xdr:spPr>
        <a:xfrm>
          <a:off x="607067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3FFDBFB2-CF88-4DB5-9AC0-39DB4E1EF9AF}"/>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BF90D2E2-006F-43F1-8749-846DED86FBAB}"/>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6A1353B-B682-4300-A871-C280449C5A6A}"/>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8C1F37C5-FCE6-4EC7-8DC0-30FBEACC48CF}"/>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9A241FB8-F270-4BC9-B923-88FBA8996491}"/>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3BBDA0AA-366F-4E8C-9EB9-DF2731A73D9E}"/>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628B0DC3-A5F5-46B1-885C-DFD377FA4F62}"/>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29B2BD76-A014-4413-AACF-627016D390B8}"/>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59D532E6-9272-4139-BBE7-19A2780FB9D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3E64C59C-4F44-4855-8E27-4B089101296D}"/>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7" name="テキスト ボックス 276">
          <a:extLst>
            <a:ext uri="{FF2B5EF4-FFF2-40B4-BE49-F238E27FC236}">
              <a16:creationId xmlns:a16="http://schemas.microsoft.com/office/drawing/2014/main" id="{47E42AD4-69A4-4D39-BDB4-22EA92A0C340}"/>
            </a:ext>
          </a:extLst>
        </xdr:cNvPr>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8" name="直線コネクタ 277">
          <a:extLst>
            <a:ext uri="{FF2B5EF4-FFF2-40B4-BE49-F238E27FC236}">
              <a16:creationId xmlns:a16="http://schemas.microsoft.com/office/drawing/2014/main" id="{E13F94D6-9987-4854-AB07-97CF305B2FBF}"/>
            </a:ext>
          </a:extLst>
        </xdr:cNvPr>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9" name="テキスト ボックス 278">
          <a:extLst>
            <a:ext uri="{FF2B5EF4-FFF2-40B4-BE49-F238E27FC236}">
              <a16:creationId xmlns:a16="http://schemas.microsoft.com/office/drawing/2014/main" id="{9B1B656B-27F3-473F-AF79-CB36976B58C9}"/>
            </a:ext>
          </a:extLst>
        </xdr:cNvPr>
        <xdr:cNvSpPr txBox="1"/>
      </xdr:nvSpPr>
      <xdr:spPr>
        <a:xfrm>
          <a:off x="339891" y="142251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0" name="直線コネクタ 279">
          <a:extLst>
            <a:ext uri="{FF2B5EF4-FFF2-40B4-BE49-F238E27FC236}">
              <a16:creationId xmlns:a16="http://schemas.microsoft.com/office/drawing/2014/main" id="{4A614196-AD31-4B7C-AED2-3EA39DFA3B05}"/>
            </a:ext>
          </a:extLst>
        </xdr:cNvPr>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1" name="テキスト ボックス 280">
          <a:extLst>
            <a:ext uri="{FF2B5EF4-FFF2-40B4-BE49-F238E27FC236}">
              <a16:creationId xmlns:a16="http://schemas.microsoft.com/office/drawing/2014/main" id="{94728DD9-64A0-4779-90E4-7B5C8D7C4DC1}"/>
            </a:ext>
          </a:extLst>
        </xdr:cNvPr>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2" name="直線コネクタ 281">
          <a:extLst>
            <a:ext uri="{FF2B5EF4-FFF2-40B4-BE49-F238E27FC236}">
              <a16:creationId xmlns:a16="http://schemas.microsoft.com/office/drawing/2014/main" id="{9340FD07-346B-4209-9D60-4C5B988099DF}"/>
            </a:ext>
          </a:extLst>
        </xdr:cNvPr>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3" name="テキスト ボックス 282">
          <a:extLst>
            <a:ext uri="{FF2B5EF4-FFF2-40B4-BE49-F238E27FC236}">
              <a16:creationId xmlns:a16="http://schemas.microsoft.com/office/drawing/2014/main" id="{DB8824D6-E834-4D03-A0FE-F2504916548C}"/>
            </a:ext>
          </a:extLst>
        </xdr:cNvPr>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4" name="直線コネクタ 283">
          <a:extLst>
            <a:ext uri="{FF2B5EF4-FFF2-40B4-BE49-F238E27FC236}">
              <a16:creationId xmlns:a16="http://schemas.microsoft.com/office/drawing/2014/main" id="{8B5C95EB-FC64-46E4-877E-7000F90B5664}"/>
            </a:ext>
          </a:extLst>
        </xdr:cNvPr>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5" name="テキスト ボックス 284">
          <a:extLst>
            <a:ext uri="{FF2B5EF4-FFF2-40B4-BE49-F238E27FC236}">
              <a16:creationId xmlns:a16="http://schemas.microsoft.com/office/drawing/2014/main" id="{F404E849-E982-425B-9FF2-0B7FC0FB4AD7}"/>
            </a:ext>
          </a:extLst>
        </xdr:cNvPr>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6" name="直線コネクタ 285">
          <a:extLst>
            <a:ext uri="{FF2B5EF4-FFF2-40B4-BE49-F238E27FC236}">
              <a16:creationId xmlns:a16="http://schemas.microsoft.com/office/drawing/2014/main" id="{D4B6CC4E-3523-49BC-BA4A-0634B8908DBF}"/>
            </a:ext>
          </a:extLst>
        </xdr:cNvPr>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7" name="テキスト ボックス 286">
          <a:extLst>
            <a:ext uri="{FF2B5EF4-FFF2-40B4-BE49-F238E27FC236}">
              <a16:creationId xmlns:a16="http://schemas.microsoft.com/office/drawing/2014/main" id="{61F0E309-28A8-4DAB-9BBE-24951BFE0357}"/>
            </a:ext>
          </a:extLst>
        </xdr:cNvPr>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8" name="直線コネクタ 287">
          <a:extLst>
            <a:ext uri="{FF2B5EF4-FFF2-40B4-BE49-F238E27FC236}">
              <a16:creationId xmlns:a16="http://schemas.microsoft.com/office/drawing/2014/main" id="{59E1A4C7-8605-47A3-A7E4-9BD33C774D3C}"/>
            </a:ext>
          </a:extLst>
        </xdr:cNvPr>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9" name="テキスト ボックス 288">
          <a:extLst>
            <a:ext uri="{FF2B5EF4-FFF2-40B4-BE49-F238E27FC236}">
              <a16:creationId xmlns:a16="http://schemas.microsoft.com/office/drawing/2014/main" id="{6771BD8E-519E-49F2-A3DF-12DBA012C3C5}"/>
            </a:ext>
          </a:extLst>
        </xdr:cNvPr>
        <xdr:cNvSpPr txBox="1"/>
      </xdr:nvSpPr>
      <xdr:spPr>
        <a:xfrm>
          <a:off x="339891" y="126557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3E61617D-7088-46A1-BC39-9AFFA91F7BB9}"/>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1" name="テキスト ボックス 290">
          <a:extLst>
            <a:ext uri="{FF2B5EF4-FFF2-40B4-BE49-F238E27FC236}">
              <a16:creationId xmlns:a16="http://schemas.microsoft.com/office/drawing/2014/main" id="{382451EC-B784-4DDB-A542-2956CC07B5D4}"/>
            </a:ext>
          </a:extLst>
        </xdr:cNvPr>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A50E5250-617B-4C6B-941C-10E4C5807FD7}"/>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103414</xdr:rowOff>
    </xdr:from>
    <xdr:to>
      <xdr:col>24</xdr:col>
      <xdr:colOff>62865</xdr:colOff>
      <xdr:row>85</xdr:row>
      <xdr:rowOff>82187</xdr:rowOff>
    </xdr:to>
    <xdr:cxnSp macro="">
      <xdr:nvCxnSpPr>
        <xdr:cNvPr id="293" name="直線コネクタ 292">
          <a:extLst>
            <a:ext uri="{FF2B5EF4-FFF2-40B4-BE49-F238E27FC236}">
              <a16:creationId xmlns:a16="http://schemas.microsoft.com/office/drawing/2014/main" id="{67F66FC8-4CFF-427F-80EF-7D3C62B346E2}"/>
            </a:ext>
          </a:extLst>
        </xdr:cNvPr>
        <xdr:cNvCxnSpPr/>
      </xdr:nvCxnSpPr>
      <xdr:spPr>
        <a:xfrm flipV="1">
          <a:off x="4177665" y="12981214"/>
          <a:ext cx="0" cy="113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86014</xdr:rowOff>
    </xdr:from>
    <xdr:ext cx="405111" cy="259045"/>
    <xdr:sp macro="" textlink="">
      <xdr:nvSpPr>
        <xdr:cNvPr id="294" name="【福祉施設】&#10;有形固定資産減価償却率最小値テキスト">
          <a:extLst>
            <a:ext uri="{FF2B5EF4-FFF2-40B4-BE49-F238E27FC236}">
              <a16:creationId xmlns:a16="http://schemas.microsoft.com/office/drawing/2014/main" id="{71C4E7D8-B5BE-46B8-A25B-CD5E79A64FC1}"/>
            </a:ext>
          </a:extLst>
        </xdr:cNvPr>
        <xdr:cNvSpPr txBox="1"/>
      </xdr:nvSpPr>
      <xdr:spPr>
        <a:xfrm>
          <a:off x="4216400" y="1411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82187</xdr:rowOff>
    </xdr:from>
    <xdr:to>
      <xdr:col>24</xdr:col>
      <xdr:colOff>152400</xdr:colOff>
      <xdr:row>85</xdr:row>
      <xdr:rowOff>82187</xdr:rowOff>
    </xdr:to>
    <xdr:cxnSp macro="">
      <xdr:nvCxnSpPr>
        <xdr:cNvPr id="295" name="直線コネクタ 294">
          <a:extLst>
            <a:ext uri="{FF2B5EF4-FFF2-40B4-BE49-F238E27FC236}">
              <a16:creationId xmlns:a16="http://schemas.microsoft.com/office/drawing/2014/main" id="{1B2A2110-3D94-4863-B33D-10086DCA03D1}"/>
            </a:ext>
          </a:extLst>
        </xdr:cNvPr>
        <xdr:cNvCxnSpPr/>
      </xdr:nvCxnSpPr>
      <xdr:spPr>
        <a:xfrm>
          <a:off x="4108450" y="14115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50091</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049B2B98-715A-4024-939D-D16FF6E20324}"/>
            </a:ext>
          </a:extLst>
        </xdr:cNvPr>
        <xdr:cNvSpPr txBox="1"/>
      </xdr:nvSpPr>
      <xdr:spPr>
        <a:xfrm>
          <a:off x="4216400" y="1276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103414</xdr:rowOff>
    </xdr:from>
    <xdr:to>
      <xdr:col>24</xdr:col>
      <xdr:colOff>152400</xdr:colOff>
      <xdr:row>78</xdr:row>
      <xdr:rowOff>103414</xdr:rowOff>
    </xdr:to>
    <xdr:cxnSp macro="">
      <xdr:nvCxnSpPr>
        <xdr:cNvPr id="297" name="直線コネクタ 296">
          <a:extLst>
            <a:ext uri="{FF2B5EF4-FFF2-40B4-BE49-F238E27FC236}">
              <a16:creationId xmlns:a16="http://schemas.microsoft.com/office/drawing/2014/main" id="{D6C58B4D-B440-43A6-A4B9-D7A46C3AD154}"/>
            </a:ext>
          </a:extLst>
        </xdr:cNvPr>
        <xdr:cNvCxnSpPr/>
      </xdr:nvCxnSpPr>
      <xdr:spPr>
        <a:xfrm>
          <a:off x="4108450" y="12981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DD8F2B9C-2EE5-4C70-9958-A5D853551901}"/>
            </a:ext>
          </a:extLst>
        </xdr:cNvPr>
        <xdr:cNvSpPr txBox="1"/>
      </xdr:nvSpPr>
      <xdr:spPr>
        <a:xfrm>
          <a:off x="4216400" y="13370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299" name="フローチャート: 判断 298">
          <a:extLst>
            <a:ext uri="{FF2B5EF4-FFF2-40B4-BE49-F238E27FC236}">
              <a16:creationId xmlns:a16="http://schemas.microsoft.com/office/drawing/2014/main" id="{D54F793D-FA2F-46CE-8E02-CE5BE4CB0282}"/>
            </a:ext>
          </a:extLst>
        </xdr:cNvPr>
        <xdr:cNvSpPr/>
      </xdr:nvSpPr>
      <xdr:spPr>
        <a:xfrm>
          <a:off x="4127500" y="135187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300" name="フローチャート: 判断 299">
          <a:extLst>
            <a:ext uri="{FF2B5EF4-FFF2-40B4-BE49-F238E27FC236}">
              <a16:creationId xmlns:a16="http://schemas.microsoft.com/office/drawing/2014/main" id="{B09B9CF0-0D91-4A02-AB4D-141F895B35F9}"/>
            </a:ext>
          </a:extLst>
        </xdr:cNvPr>
        <xdr:cNvSpPr/>
      </xdr:nvSpPr>
      <xdr:spPr>
        <a:xfrm>
          <a:off x="3384550" y="13486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57513</xdr:rowOff>
    </xdr:from>
    <xdr:to>
      <xdr:col>15</xdr:col>
      <xdr:colOff>101600</xdr:colOff>
      <xdr:row>81</xdr:row>
      <xdr:rowOff>159113</xdr:rowOff>
    </xdr:to>
    <xdr:sp macro="" textlink="">
      <xdr:nvSpPr>
        <xdr:cNvPr id="301" name="フローチャート: 判断 300">
          <a:extLst>
            <a:ext uri="{FF2B5EF4-FFF2-40B4-BE49-F238E27FC236}">
              <a16:creationId xmlns:a16="http://schemas.microsoft.com/office/drawing/2014/main" id="{CDE359A2-A617-499F-9B00-2E5169B30FF1}"/>
            </a:ext>
          </a:extLst>
        </xdr:cNvPr>
        <xdr:cNvSpPr/>
      </xdr:nvSpPr>
      <xdr:spPr>
        <a:xfrm>
          <a:off x="2571750" y="134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24856</xdr:rowOff>
    </xdr:from>
    <xdr:to>
      <xdr:col>10</xdr:col>
      <xdr:colOff>165100</xdr:colOff>
      <xdr:row>81</xdr:row>
      <xdr:rowOff>126456</xdr:rowOff>
    </xdr:to>
    <xdr:sp macro="" textlink="">
      <xdr:nvSpPr>
        <xdr:cNvPr id="302" name="フローチャート: 判断 301">
          <a:extLst>
            <a:ext uri="{FF2B5EF4-FFF2-40B4-BE49-F238E27FC236}">
              <a16:creationId xmlns:a16="http://schemas.microsoft.com/office/drawing/2014/main" id="{372D74A7-9514-430F-958C-28FD52964203}"/>
            </a:ext>
          </a:extLst>
        </xdr:cNvPr>
        <xdr:cNvSpPr/>
      </xdr:nvSpPr>
      <xdr:spPr>
        <a:xfrm>
          <a:off x="1778000" y="1339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3" name="フローチャート: 判断 302">
          <a:extLst>
            <a:ext uri="{FF2B5EF4-FFF2-40B4-BE49-F238E27FC236}">
              <a16:creationId xmlns:a16="http://schemas.microsoft.com/office/drawing/2014/main" id="{6628559B-E41C-42C8-A610-65F69BC1C3BD}"/>
            </a:ext>
          </a:extLst>
        </xdr:cNvPr>
        <xdr:cNvSpPr/>
      </xdr:nvSpPr>
      <xdr:spPr>
        <a:xfrm>
          <a:off x="984250" y="13371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FEA0E06-2310-4FC0-A6FD-36A36E9131D3}"/>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B524C6C-6367-4B5D-A69D-A3F5D99A7E56}"/>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B50B3E4A-58BE-4CE0-BA0E-E99C420AB32B}"/>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248B319-E17C-4683-9F34-CB71681C71BB}"/>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F1EDC8E0-EB86-4798-B103-E8F042457F22}"/>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26488</xdr:rowOff>
    </xdr:from>
    <xdr:to>
      <xdr:col>24</xdr:col>
      <xdr:colOff>114300</xdr:colOff>
      <xdr:row>84</xdr:row>
      <xdr:rowOff>128088</xdr:rowOff>
    </xdr:to>
    <xdr:sp macro="" textlink="">
      <xdr:nvSpPr>
        <xdr:cNvPr id="309" name="楕円 308">
          <a:extLst>
            <a:ext uri="{FF2B5EF4-FFF2-40B4-BE49-F238E27FC236}">
              <a16:creationId xmlns:a16="http://schemas.microsoft.com/office/drawing/2014/main" id="{C07E424A-606F-42E1-8CF8-3C4E05988FF0}"/>
            </a:ext>
          </a:extLst>
        </xdr:cNvPr>
        <xdr:cNvSpPr/>
      </xdr:nvSpPr>
      <xdr:spPr>
        <a:xfrm>
          <a:off x="4127500" y="138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4915</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B1B7E2AB-F96A-4921-BA11-75EC401D0B94}"/>
            </a:ext>
          </a:extLst>
        </xdr:cNvPr>
        <xdr:cNvSpPr txBox="1"/>
      </xdr:nvSpPr>
      <xdr:spPr>
        <a:xfrm>
          <a:off x="4216400" y="1387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311" name="楕円 310">
          <a:extLst>
            <a:ext uri="{FF2B5EF4-FFF2-40B4-BE49-F238E27FC236}">
              <a16:creationId xmlns:a16="http://schemas.microsoft.com/office/drawing/2014/main" id="{A36FB270-735E-4D6E-BFCF-657B3F3F6B3F}"/>
            </a:ext>
          </a:extLst>
        </xdr:cNvPr>
        <xdr:cNvSpPr/>
      </xdr:nvSpPr>
      <xdr:spPr>
        <a:xfrm>
          <a:off x="3384550" y="13924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77288</xdr:rowOff>
    </xdr:from>
    <xdr:to>
      <xdr:col>24</xdr:col>
      <xdr:colOff>63500</xdr:colOff>
      <xdr:row>84</xdr:row>
      <xdr:rowOff>106680</xdr:rowOff>
    </xdr:to>
    <xdr:cxnSp macro="">
      <xdr:nvCxnSpPr>
        <xdr:cNvPr id="312" name="直線コネクタ 311">
          <a:extLst>
            <a:ext uri="{FF2B5EF4-FFF2-40B4-BE49-F238E27FC236}">
              <a16:creationId xmlns:a16="http://schemas.microsoft.com/office/drawing/2014/main" id="{F909DE75-A6B9-4CDB-A64B-C6ADF7EF388B}"/>
            </a:ext>
          </a:extLst>
        </xdr:cNvPr>
        <xdr:cNvCxnSpPr/>
      </xdr:nvCxnSpPr>
      <xdr:spPr>
        <a:xfrm flipV="1">
          <a:off x="3429000" y="13945688"/>
          <a:ext cx="7493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23223</xdr:rowOff>
    </xdr:from>
    <xdr:to>
      <xdr:col>15</xdr:col>
      <xdr:colOff>101600</xdr:colOff>
      <xdr:row>86</xdr:row>
      <xdr:rowOff>124823</xdr:rowOff>
    </xdr:to>
    <xdr:sp macro="" textlink="">
      <xdr:nvSpPr>
        <xdr:cNvPr id="313" name="楕円 312">
          <a:extLst>
            <a:ext uri="{FF2B5EF4-FFF2-40B4-BE49-F238E27FC236}">
              <a16:creationId xmlns:a16="http://schemas.microsoft.com/office/drawing/2014/main" id="{649371E3-8E79-4E55-ACFC-78A0127FD6D4}"/>
            </a:ext>
          </a:extLst>
        </xdr:cNvPr>
        <xdr:cNvSpPr/>
      </xdr:nvSpPr>
      <xdr:spPr>
        <a:xfrm>
          <a:off x="2571750" y="142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86</xdr:row>
      <xdr:rowOff>74023</xdr:rowOff>
    </xdr:to>
    <xdr:cxnSp macro="">
      <xdr:nvCxnSpPr>
        <xdr:cNvPr id="314" name="直線コネクタ 313">
          <a:extLst>
            <a:ext uri="{FF2B5EF4-FFF2-40B4-BE49-F238E27FC236}">
              <a16:creationId xmlns:a16="http://schemas.microsoft.com/office/drawing/2014/main" id="{64715517-9C0E-4EBC-925F-3A76AE957E8B}"/>
            </a:ext>
          </a:extLst>
        </xdr:cNvPr>
        <xdr:cNvCxnSpPr/>
      </xdr:nvCxnSpPr>
      <xdr:spPr>
        <a:xfrm flipV="1">
          <a:off x="2622550" y="13975080"/>
          <a:ext cx="806450" cy="29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165281</xdr:rowOff>
    </xdr:from>
    <xdr:to>
      <xdr:col>10</xdr:col>
      <xdr:colOff>165100</xdr:colOff>
      <xdr:row>86</xdr:row>
      <xdr:rowOff>95431</xdr:rowOff>
    </xdr:to>
    <xdr:sp macro="" textlink="">
      <xdr:nvSpPr>
        <xdr:cNvPr id="315" name="楕円 314">
          <a:extLst>
            <a:ext uri="{FF2B5EF4-FFF2-40B4-BE49-F238E27FC236}">
              <a16:creationId xmlns:a16="http://schemas.microsoft.com/office/drawing/2014/main" id="{51535569-BD14-472E-9E6B-3377126C13ED}"/>
            </a:ext>
          </a:extLst>
        </xdr:cNvPr>
        <xdr:cNvSpPr/>
      </xdr:nvSpPr>
      <xdr:spPr>
        <a:xfrm>
          <a:off x="1778000" y="141987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44631</xdr:rowOff>
    </xdr:from>
    <xdr:to>
      <xdr:col>15</xdr:col>
      <xdr:colOff>50800</xdr:colOff>
      <xdr:row>86</xdr:row>
      <xdr:rowOff>74023</xdr:rowOff>
    </xdr:to>
    <xdr:cxnSp macro="">
      <xdr:nvCxnSpPr>
        <xdr:cNvPr id="316" name="直線コネクタ 315">
          <a:extLst>
            <a:ext uri="{FF2B5EF4-FFF2-40B4-BE49-F238E27FC236}">
              <a16:creationId xmlns:a16="http://schemas.microsoft.com/office/drawing/2014/main" id="{0A9E7701-2A3B-43AF-8168-003690DCC615}"/>
            </a:ext>
          </a:extLst>
        </xdr:cNvPr>
        <xdr:cNvCxnSpPr/>
      </xdr:nvCxnSpPr>
      <xdr:spPr>
        <a:xfrm>
          <a:off x="1828800" y="14243231"/>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126093</xdr:rowOff>
    </xdr:from>
    <xdr:to>
      <xdr:col>6</xdr:col>
      <xdr:colOff>38100</xdr:colOff>
      <xdr:row>86</xdr:row>
      <xdr:rowOff>56243</xdr:rowOff>
    </xdr:to>
    <xdr:sp macro="" textlink="">
      <xdr:nvSpPr>
        <xdr:cNvPr id="317" name="楕円 316">
          <a:extLst>
            <a:ext uri="{FF2B5EF4-FFF2-40B4-BE49-F238E27FC236}">
              <a16:creationId xmlns:a16="http://schemas.microsoft.com/office/drawing/2014/main" id="{3CAE6161-2CB7-4175-8A78-D28D36A96687}"/>
            </a:ext>
          </a:extLst>
        </xdr:cNvPr>
        <xdr:cNvSpPr/>
      </xdr:nvSpPr>
      <xdr:spPr>
        <a:xfrm>
          <a:off x="984250" y="141595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5443</xdr:rowOff>
    </xdr:from>
    <xdr:to>
      <xdr:col>10</xdr:col>
      <xdr:colOff>114300</xdr:colOff>
      <xdr:row>86</xdr:row>
      <xdr:rowOff>44631</xdr:rowOff>
    </xdr:to>
    <xdr:cxnSp macro="">
      <xdr:nvCxnSpPr>
        <xdr:cNvPr id="318" name="直線コネクタ 317">
          <a:extLst>
            <a:ext uri="{FF2B5EF4-FFF2-40B4-BE49-F238E27FC236}">
              <a16:creationId xmlns:a16="http://schemas.microsoft.com/office/drawing/2014/main" id="{B12DD1DC-5420-4002-AD21-18221F0B633A}"/>
            </a:ext>
          </a:extLst>
        </xdr:cNvPr>
        <xdr:cNvCxnSpPr/>
      </xdr:nvCxnSpPr>
      <xdr:spPr>
        <a:xfrm>
          <a:off x="1028700" y="14204043"/>
          <a:ext cx="8001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9" name="n_1aveValue【福祉施設】&#10;有形固定資産減価償却率">
          <a:extLst>
            <a:ext uri="{FF2B5EF4-FFF2-40B4-BE49-F238E27FC236}">
              <a16:creationId xmlns:a16="http://schemas.microsoft.com/office/drawing/2014/main" id="{0922A52E-14AE-49B9-9837-31EA867A7146}"/>
            </a:ext>
          </a:extLst>
        </xdr:cNvPr>
        <xdr:cNvSpPr txBox="1"/>
      </xdr:nvSpPr>
      <xdr:spPr>
        <a:xfrm>
          <a:off x="3239144" y="1326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4190</xdr:rowOff>
    </xdr:from>
    <xdr:ext cx="405111" cy="259045"/>
    <xdr:sp macro="" textlink="">
      <xdr:nvSpPr>
        <xdr:cNvPr id="320" name="n_2aveValue【福祉施設】&#10;有形固定資産減価償却率">
          <a:extLst>
            <a:ext uri="{FF2B5EF4-FFF2-40B4-BE49-F238E27FC236}">
              <a16:creationId xmlns:a16="http://schemas.microsoft.com/office/drawing/2014/main" id="{56ED2C62-DCD6-4134-BFA2-122942E9C31F}"/>
            </a:ext>
          </a:extLst>
        </xdr:cNvPr>
        <xdr:cNvSpPr txBox="1"/>
      </xdr:nvSpPr>
      <xdr:spPr>
        <a:xfrm>
          <a:off x="2439044" y="1321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142983</xdr:rowOff>
    </xdr:from>
    <xdr:ext cx="405111" cy="259045"/>
    <xdr:sp macro="" textlink="">
      <xdr:nvSpPr>
        <xdr:cNvPr id="321" name="n_3aveValue【福祉施設】&#10;有形固定資産減価償却率">
          <a:extLst>
            <a:ext uri="{FF2B5EF4-FFF2-40B4-BE49-F238E27FC236}">
              <a16:creationId xmlns:a16="http://schemas.microsoft.com/office/drawing/2014/main" id="{6DC3BE9B-F451-4B5D-BB24-E58095CAB283}"/>
            </a:ext>
          </a:extLst>
        </xdr:cNvPr>
        <xdr:cNvSpPr txBox="1"/>
      </xdr:nvSpPr>
      <xdr:spPr>
        <a:xfrm>
          <a:off x="1645294" y="1318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2" name="n_4aveValue【福祉施設】&#10;有形固定資産減価償却率">
          <a:extLst>
            <a:ext uri="{FF2B5EF4-FFF2-40B4-BE49-F238E27FC236}">
              <a16:creationId xmlns:a16="http://schemas.microsoft.com/office/drawing/2014/main" id="{F877AA51-49E2-4593-BC94-52A377D5C509}"/>
            </a:ext>
          </a:extLst>
        </xdr:cNvPr>
        <xdr:cNvSpPr txBox="1"/>
      </xdr:nvSpPr>
      <xdr:spPr>
        <a:xfrm>
          <a:off x="851544"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323" name="n_1mainValue【福祉施設】&#10;有形固定資産減価償却率">
          <a:extLst>
            <a:ext uri="{FF2B5EF4-FFF2-40B4-BE49-F238E27FC236}">
              <a16:creationId xmlns:a16="http://schemas.microsoft.com/office/drawing/2014/main" id="{BD3E86CD-82C1-49B8-9DCB-6D4666F68925}"/>
            </a:ext>
          </a:extLst>
        </xdr:cNvPr>
        <xdr:cNvSpPr txBox="1"/>
      </xdr:nvSpPr>
      <xdr:spPr>
        <a:xfrm>
          <a:off x="32391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115950</xdr:rowOff>
    </xdr:from>
    <xdr:ext cx="405111" cy="259045"/>
    <xdr:sp macro="" textlink="">
      <xdr:nvSpPr>
        <xdr:cNvPr id="324" name="n_2mainValue【福祉施設】&#10;有形固定資産減価償却率">
          <a:extLst>
            <a:ext uri="{FF2B5EF4-FFF2-40B4-BE49-F238E27FC236}">
              <a16:creationId xmlns:a16="http://schemas.microsoft.com/office/drawing/2014/main" id="{EAC0E38A-F6F0-409B-BBE1-D8860D4B8AA4}"/>
            </a:ext>
          </a:extLst>
        </xdr:cNvPr>
        <xdr:cNvSpPr txBox="1"/>
      </xdr:nvSpPr>
      <xdr:spPr>
        <a:xfrm>
          <a:off x="2439044" y="1431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86558</xdr:rowOff>
    </xdr:from>
    <xdr:ext cx="405111" cy="259045"/>
    <xdr:sp macro="" textlink="">
      <xdr:nvSpPr>
        <xdr:cNvPr id="325" name="n_3mainValue【福祉施設】&#10;有形固定資産減価償却率">
          <a:extLst>
            <a:ext uri="{FF2B5EF4-FFF2-40B4-BE49-F238E27FC236}">
              <a16:creationId xmlns:a16="http://schemas.microsoft.com/office/drawing/2014/main" id="{B1536FFF-5D2B-44CE-8073-40024DC94281}"/>
            </a:ext>
          </a:extLst>
        </xdr:cNvPr>
        <xdr:cNvSpPr txBox="1"/>
      </xdr:nvSpPr>
      <xdr:spPr>
        <a:xfrm>
          <a:off x="1645294" y="142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47370</xdr:rowOff>
    </xdr:from>
    <xdr:ext cx="405111" cy="259045"/>
    <xdr:sp macro="" textlink="">
      <xdr:nvSpPr>
        <xdr:cNvPr id="326" name="n_4mainValue【福祉施設】&#10;有形固定資産減価償却率">
          <a:extLst>
            <a:ext uri="{FF2B5EF4-FFF2-40B4-BE49-F238E27FC236}">
              <a16:creationId xmlns:a16="http://schemas.microsoft.com/office/drawing/2014/main" id="{439AD05E-17BF-4B8A-A600-58175B340A58}"/>
            </a:ext>
          </a:extLst>
        </xdr:cNvPr>
        <xdr:cNvSpPr txBox="1"/>
      </xdr:nvSpPr>
      <xdr:spPr>
        <a:xfrm>
          <a:off x="851544" y="1424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77157710-F3D8-4E86-8AA6-05DA740AD5AD}"/>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2A6015C0-C2D4-40A7-A747-2CFC344C264C}"/>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3B8BDB36-6026-485F-98EE-0616AF1CA0B9}"/>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5BD50A89-7CD5-4F40-9142-4BCF38893A4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F029251E-F1C2-43BD-896C-D8A7140E0B9A}"/>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31DC2466-1AA6-43EB-B1FF-8D662B1A9725}"/>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82164E22-9E64-487A-A6B5-3E1A52D22EEF}"/>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9301D159-ED10-4913-A212-566E9135ABB2}"/>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2413157D-6C1F-4756-9A41-F3944014A877}"/>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B5555D0D-5FCB-44BE-B8CA-A8B279678B5C}"/>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A211D14B-06AB-471C-80A7-A4C278A5231D}"/>
            </a:ext>
          </a:extLst>
        </xdr:cNvPr>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5B6E1A34-CCCC-4B15-9CBC-A72F612951B3}"/>
            </a:ext>
          </a:extLst>
        </xdr:cNvPr>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CACAF700-AB0F-47F3-9FC4-4108E641AC39}"/>
            </a:ext>
          </a:extLst>
        </xdr:cNvPr>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B37F1541-DD4D-4DF5-8FBB-6E828F954FB4}"/>
            </a:ext>
          </a:extLst>
        </xdr:cNvPr>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CED94772-DDEE-4A8E-80E4-4921A05687BA}"/>
            </a:ext>
          </a:extLst>
        </xdr:cNvPr>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56CE768F-E87F-4435-B8D7-B640443FD67C}"/>
            </a:ext>
          </a:extLst>
        </xdr:cNvPr>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498589A1-2FB8-44D5-8D39-EB52427B7260}"/>
            </a:ext>
          </a:extLst>
        </xdr:cNvPr>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C69B822C-C73F-4139-9242-61F462AB815E}"/>
            </a:ext>
          </a:extLst>
        </xdr:cNvPr>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BC54BB4F-A615-4ECA-BC24-E1C116BF988F}"/>
            </a:ext>
          </a:extLst>
        </xdr:cNvPr>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E33E1701-22F8-434E-A2DE-A36530B5839F}"/>
            </a:ext>
          </a:extLst>
        </xdr:cNvPr>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DBF0E256-25E1-4DDD-82B2-53797BFFA929}"/>
            </a:ext>
          </a:extLst>
        </xdr:cNvPr>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907AD435-1226-41BC-9EC4-EFC5A09CC43B}"/>
            </a:ext>
          </a:extLst>
        </xdr:cNvPr>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D70FBEB8-5869-4367-A66A-6260B2744DA7}"/>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ADCAF54D-9A4F-4F88-8D1A-CC1909E7DB48}"/>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AAB04140-8233-4FEF-B58A-D7B73594509A}"/>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52" name="直線コネクタ 351">
          <a:extLst>
            <a:ext uri="{FF2B5EF4-FFF2-40B4-BE49-F238E27FC236}">
              <a16:creationId xmlns:a16="http://schemas.microsoft.com/office/drawing/2014/main" id="{71846935-BED6-4303-8290-A2F289636A00}"/>
            </a:ext>
          </a:extLst>
        </xdr:cNvPr>
        <xdr:cNvCxnSpPr/>
      </xdr:nvCxnSpPr>
      <xdr:spPr>
        <a:xfrm flipV="1">
          <a:off x="9429115" y="1291590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3" name="【福祉施設】&#10;一人当たり面積最小値テキスト">
          <a:extLst>
            <a:ext uri="{FF2B5EF4-FFF2-40B4-BE49-F238E27FC236}">
              <a16:creationId xmlns:a16="http://schemas.microsoft.com/office/drawing/2014/main" id="{70EFEFB8-C803-40B1-8B27-65A755392ABE}"/>
            </a:ext>
          </a:extLst>
        </xdr:cNvPr>
        <xdr:cNvSpPr txBox="1"/>
      </xdr:nvSpPr>
      <xdr:spPr>
        <a:xfrm>
          <a:off x="9467850" y="1418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4" name="直線コネクタ 353">
          <a:extLst>
            <a:ext uri="{FF2B5EF4-FFF2-40B4-BE49-F238E27FC236}">
              <a16:creationId xmlns:a16="http://schemas.microsoft.com/office/drawing/2014/main" id="{B47C6212-3322-479E-A893-41E1651A2C94}"/>
            </a:ext>
          </a:extLst>
        </xdr:cNvPr>
        <xdr:cNvCxnSpPr/>
      </xdr:nvCxnSpPr>
      <xdr:spPr>
        <a:xfrm>
          <a:off x="9359900" y="1417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5" name="【福祉施設】&#10;一人当たり面積最大値テキスト">
          <a:extLst>
            <a:ext uri="{FF2B5EF4-FFF2-40B4-BE49-F238E27FC236}">
              <a16:creationId xmlns:a16="http://schemas.microsoft.com/office/drawing/2014/main" id="{49A2D8E4-6A46-48CF-8D71-BABBE0CDAC94}"/>
            </a:ext>
          </a:extLst>
        </xdr:cNvPr>
        <xdr:cNvSpPr txBox="1"/>
      </xdr:nvSpPr>
      <xdr:spPr>
        <a:xfrm>
          <a:off x="9467850" y="127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6" name="直線コネクタ 355">
          <a:extLst>
            <a:ext uri="{FF2B5EF4-FFF2-40B4-BE49-F238E27FC236}">
              <a16:creationId xmlns:a16="http://schemas.microsoft.com/office/drawing/2014/main" id="{169B3956-FABD-4A32-931B-EC4FE6234418}"/>
            </a:ext>
          </a:extLst>
        </xdr:cNvPr>
        <xdr:cNvCxnSpPr/>
      </xdr:nvCxnSpPr>
      <xdr:spPr>
        <a:xfrm>
          <a:off x="9359900" y="12915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7" name="【福祉施設】&#10;一人当たり面積平均値テキスト">
          <a:extLst>
            <a:ext uri="{FF2B5EF4-FFF2-40B4-BE49-F238E27FC236}">
              <a16:creationId xmlns:a16="http://schemas.microsoft.com/office/drawing/2014/main" id="{27324D1F-DBB6-417D-A43B-0DF044ACC33A}"/>
            </a:ext>
          </a:extLst>
        </xdr:cNvPr>
        <xdr:cNvSpPr txBox="1"/>
      </xdr:nvSpPr>
      <xdr:spPr>
        <a:xfrm>
          <a:off x="9467850" y="13464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8" name="フローチャート: 判断 357">
          <a:extLst>
            <a:ext uri="{FF2B5EF4-FFF2-40B4-BE49-F238E27FC236}">
              <a16:creationId xmlns:a16="http://schemas.microsoft.com/office/drawing/2014/main" id="{AB1CBE23-49EE-4742-B689-7BEBF1AA9D5E}"/>
            </a:ext>
          </a:extLst>
        </xdr:cNvPr>
        <xdr:cNvSpPr/>
      </xdr:nvSpPr>
      <xdr:spPr>
        <a:xfrm>
          <a:off x="9398000" y="136071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9" name="フローチャート: 判断 358">
          <a:extLst>
            <a:ext uri="{FF2B5EF4-FFF2-40B4-BE49-F238E27FC236}">
              <a16:creationId xmlns:a16="http://schemas.microsoft.com/office/drawing/2014/main" id="{C70C939E-B0E5-420C-8874-0144BE5BC5C6}"/>
            </a:ext>
          </a:extLst>
        </xdr:cNvPr>
        <xdr:cNvSpPr/>
      </xdr:nvSpPr>
      <xdr:spPr>
        <a:xfrm>
          <a:off x="8636000" y="136234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60" name="フローチャート: 判断 359">
          <a:extLst>
            <a:ext uri="{FF2B5EF4-FFF2-40B4-BE49-F238E27FC236}">
              <a16:creationId xmlns:a16="http://schemas.microsoft.com/office/drawing/2014/main" id="{B194E375-EB91-4E75-BA61-74B410E24546}"/>
            </a:ext>
          </a:extLst>
        </xdr:cNvPr>
        <xdr:cNvSpPr/>
      </xdr:nvSpPr>
      <xdr:spPr>
        <a:xfrm>
          <a:off x="7842250" y="136071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61" name="フローチャート: 判断 360">
          <a:extLst>
            <a:ext uri="{FF2B5EF4-FFF2-40B4-BE49-F238E27FC236}">
              <a16:creationId xmlns:a16="http://schemas.microsoft.com/office/drawing/2014/main" id="{748AD657-AD46-49A3-B58E-471DA80D69E9}"/>
            </a:ext>
          </a:extLst>
        </xdr:cNvPr>
        <xdr:cNvSpPr/>
      </xdr:nvSpPr>
      <xdr:spPr>
        <a:xfrm>
          <a:off x="7029450" y="136071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62" name="フローチャート: 判断 361">
          <a:extLst>
            <a:ext uri="{FF2B5EF4-FFF2-40B4-BE49-F238E27FC236}">
              <a16:creationId xmlns:a16="http://schemas.microsoft.com/office/drawing/2014/main" id="{F982584F-2BBF-422A-93C3-376A43731195}"/>
            </a:ext>
          </a:extLst>
        </xdr:cNvPr>
        <xdr:cNvSpPr/>
      </xdr:nvSpPr>
      <xdr:spPr>
        <a:xfrm>
          <a:off x="6235700" y="136234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8D3C324-5CAA-4ECA-9C32-43EEB8EC9594}"/>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66FE1530-AD86-45E9-A483-F5B40028F633}"/>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C81D498C-B177-44BC-A820-A3D20C54057D}"/>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D03FD846-DCF1-4BB1-8834-B8205ED5834B}"/>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F43A01B4-C806-4D16-9775-1ED6C3F882B9}"/>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68" name="楕円 367">
          <a:extLst>
            <a:ext uri="{FF2B5EF4-FFF2-40B4-BE49-F238E27FC236}">
              <a16:creationId xmlns:a16="http://schemas.microsoft.com/office/drawing/2014/main" id="{BF50BC0B-39CC-4CDB-BFF1-3C304C060D4F}"/>
            </a:ext>
          </a:extLst>
        </xdr:cNvPr>
        <xdr:cNvSpPr/>
      </xdr:nvSpPr>
      <xdr:spPr>
        <a:xfrm>
          <a:off x="9398000" y="141269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8363</xdr:rowOff>
    </xdr:from>
    <xdr:ext cx="469744" cy="259045"/>
    <xdr:sp macro="" textlink="">
      <xdr:nvSpPr>
        <xdr:cNvPr id="369" name="【福祉施設】&#10;一人当たり面積該当値テキスト">
          <a:extLst>
            <a:ext uri="{FF2B5EF4-FFF2-40B4-BE49-F238E27FC236}">
              <a16:creationId xmlns:a16="http://schemas.microsoft.com/office/drawing/2014/main" id="{F9E2FE6A-91AA-473C-9325-9B961DED5DC8}"/>
            </a:ext>
          </a:extLst>
        </xdr:cNvPr>
        <xdr:cNvSpPr txBox="1"/>
      </xdr:nvSpPr>
      <xdr:spPr>
        <a:xfrm>
          <a:off x="9467850" y="140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70" name="楕円 369">
          <a:extLst>
            <a:ext uri="{FF2B5EF4-FFF2-40B4-BE49-F238E27FC236}">
              <a16:creationId xmlns:a16="http://schemas.microsoft.com/office/drawing/2014/main" id="{C10A7C9A-8458-439B-B776-6C9B2C1F5F51}"/>
            </a:ext>
          </a:extLst>
        </xdr:cNvPr>
        <xdr:cNvSpPr/>
      </xdr:nvSpPr>
      <xdr:spPr>
        <a:xfrm>
          <a:off x="8636000" y="14126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144236</xdr:rowOff>
    </xdr:to>
    <xdr:cxnSp macro="">
      <xdr:nvCxnSpPr>
        <xdr:cNvPr id="371" name="直線コネクタ 370">
          <a:extLst>
            <a:ext uri="{FF2B5EF4-FFF2-40B4-BE49-F238E27FC236}">
              <a16:creationId xmlns:a16="http://schemas.microsoft.com/office/drawing/2014/main" id="{E2FB6B96-8552-4D1F-B553-1B8410E1308D}"/>
            </a:ext>
          </a:extLst>
        </xdr:cNvPr>
        <xdr:cNvCxnSpPr/>
      </xdr:nvCxnSpPr>
      <xdr:spPr>
        <a:xfrm>
          <a:off x="8686800" y="1417773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72" name="楕円 371">
          <a:extLst>
            <a:ext uri="{FF2B5EF4-FFF2-40B4-BE49-F238E27FC236}">
              <a16:creationId xmlns:a16="http://schemas.microsoft.com/office/drawing/2014/main" id="{7463A990-AE29-46BD-AD6E-F8E7374DF395}"/>
            </a:ext>
          </a:extLst>
        </xdr:cNvPr>
        <xdr:cNvSpPr/>
      </xdr:nvSpPr>
      <xdr:spPr>
        <a:xfrm>
          <a:off x="7842250" y="14077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144236</xdr:rowOff>
    </xdr:to>
    <xdr:cxnSp macro="">
      <xdr:nvCxnSpPr>
        <xdr:cNvPr id="373" name="直線コネクタ 372">
          <a:extLst>
            <a:ext uri="{FF2B5EF4-FFF2-40B4-BE49-F238E27FC236}">
              <a16:creationId xmlns:a16="http://schemas.microsoft.com/office/drawing/2014/main" id="{B801D6F3-3FA9-4BAC-B6B1-0803203974CC}"/>
            </a:ext>
          </a:extLst>
        </xdr:cNvPr>
        <xdr:cNvCxnSpPr/>
      </xdr:nvCxnSpPr>
      <xdr:spPr>
        <a:xfrm>
          <a:off x="7886700" y="14128750"/>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74" name="楕円 373">
          <a:extLst>
            <a:ext uri="{FF2B5EF4-FFF2-40B4-BE49-F238E27FC236}">
              <a16:creationId xmlns:a16="http://schemas.microsoft.com/office/drawing/2014/main" id="{B32B8D7D-16AD-48B4-8416-F33C9A83D0A2}"/>
            </a:ext>
          </a:extLst>
        </xdr:cNvPr>
        <xdr:cNvSpPr/>
      </xdr:nvSpPr>
      <xdr:spPr>
        <a:xfrm>
          <a:off x="702945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95250</xdr:rowOff>
    </xdr:to>
    <xdr:cxnSp macro="">
      <xdr:nvCxnSpPr>
        <xdr:cNvPr id="375" name="直線コネクタ 374">
          <a:extLst>
            <a:ext uri="{FF2B5EF4-FFF2-40B4-BE49-F238E27FC236}">
              <a16:creationId xmlns:a16="http://schemas.microsoft.com/office/drawing/2014/main" id="{B5123E73-412F-4801-A66E-1C8E8C723F71}"/>
            </a:ext>
          </a:extLst>
        </xdr:cNvPr>
        <xdr:cNvCxnSpPr/>
      </xdr:nvCxnSpPr>
      <xdr:spPr>
        <a:xfrm>
          <a:off x="7080250" y="14128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76" name="楕円 375">
          <a:extLst>
            <a:ext uri="{FF2B5EF4-FFF2-40B4-BE49-F238E27FC236}">
              <a16:creationId xmlns:a16="http://schemas.microsoft.com/office/drawing/2014/main" id="{F11FDE0B-7725-45A8-974C-E8C3312EA2B0}"/>
            </a:ext>
          </a:extLst>
        </xdr:cNvPr>
        <xdr:cNvSpPr/>
      </xdr:nvSpPr>
      <xdr:spPr>
        <a:xfrm>
          <a:off x="62357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95250</xdr:rowOff>
    </xdr:from>
    <xdr:to>
      <xdr:col>41</xdr:col>
      <xdr:colOff>50800</xdr:colOff>
      <xdr:row>85</xdr:row>
      <xdr:rowOff>95250</xdr:rowOff>
    </xdr:to>
    <xdr:cxnSp macro="">
      <xdr:nvCxnSpPr>
        <xdr:cNvPr id="377" name="直線コネクタ 376">
          <a:extLst>
            <a:ext uri="{FF2B5EF4-FFF2-40B4-BE49-F238E27FC236}">
              <a16:creationId xmlns:a16="http://schemas.microsoft.com/office/drawing/2014/main" id="{3D9ED69A-09A0-4709-AEC1-974DD5439C21}"/>
            </a:ext>
          </a:extLst>
        </xdr:cNvPr>
        <xdr:cNvCxnSpPr/>
      </xdr:nvCxnSpPr>
      <xdr:spPr>
        <a:xfrm>
          <a:off x="6286500" y="141287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8" name="n_1aveValue【福祉施設】&#10;一人当たり面積">
          <a:extLst>
            <a:ext uri="{FF2B5EF4-FFF2-40B4-BE49-F238E27FC236}">
              <a16:creationId xmlns:a16="http://schemas.microsoft.com/office/drawing/2014/main" id="{CAABC7F3-EBDA-4E68-B07C-51D395CBF4F9}"/>
            </a:ext>
          </a:extLst>
        </xdr:cNvPr>
        <xdr:cNvSpPr txBox="1"/>
      </xdr:nvSpPr>
      <xdr:spPr>
        <a:xfrm>
          <a:off x="8458277" y="134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9" name="n_2aveValue【福祉施設】&#10;一人当たり面積">
          <a:extLst>
            <a:ext uri="{FF2B5EF4-FFF2-40B4-BE49-F238E27FC236}">
              <a16:creationId xmlns:a16="http://schemas.microsoft.com/office/drawing/2014/main" id="{4D00D7D1-2AA0-4B51-8ECA-654A3CACF4EC}"/>
            </a:ext>
          </a:extLst>
        </xdr:cNvPr>
        <xdr:cNvSpPr txBox="1"/>
      </xdr:nvSpPr>
      <xdr:spPr>
        <a:xfrm>
          <a:off x="7677227" y="1338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80" name="n_3aveValue【福祉施設】&#10;一人当たり面積">
          <a:extLst>
            <a:ext uri="{FF2B5EF4-FFF2-40B4-BE49-F238E27FC236}">
              <a16:creationId xmlns:a16="http://schemas.microsoft.com/office/drawing/2014/main" id="{5D9B6F89-7F79-4444-AF9A-206849B3CF40}"/>
            </a:ext>
          </a:extLst>
        </xdr:cNvPr>
        <xdr:cNvSpPr txBox="1"/>
      </xdr:nvSpPr>
      <xdr:spPr>
        <a:xfrm>
          <a:off x="6864427" y="1338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81" name="n_4aveValue【福祉施設】&#10;一人当たり面積">
          <a:extLst>
            <a:ext uri="{FF2B5EF4-FFF2-40B4-BE49-F238E27FC236}">
              <a16:creationId xmlns:a16="http://schemas.microsoft.com/office/drawing/2014/main" id="{362DF3E6-485F-4220-8AFF-5255C1E2C7A5}"/>
            </a:ext>
          </a:extLst>
        </xdr:cNvPr>
        <xdr:cNvSpPr txBox="1"/>
      </xdr:nvSpPr>
      <xdr:spPr>
        <a:xfrm>
          <a:off x="6070677" y="134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82" name="n_1mainValue【福祉施設】&#10;一人当たり面積">
          <a:extLst>
            <a:ext uri="{FF2B5EF4-FFF2-40B4-BE49-F238E27FC236}">
              <a16:creationId xmlns:a16="http://schemas.microsoft.com/office/drawing/2014/main" id="{3BFEE557-E608-4D5F-8F21-C49CEDB0A049}"/>
            </a:ext>
          </a:extLst>
        </xdr:cNvPr>
        <xdr:cNvSpPr txBox="1"/>
      </xdr:nvSpPr>
      <xdr:spPr>
        <a:xfrm>
          <a:off x="845827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83" name="n_2mainValue【福祉施設】&#10;一人当たり面積">
          <a:extLst>
            <a:ext uri="{FF2B5EF4-FFF2-40B4-BE49-F238E27FC236}">
              <a16:creationId xmlns:a16="http://schemas.microsoft.com/office/drawing/2014/main" id="{7E882032-08DE-4AB8-9D82-B5CCF48027B2}"/>
            </a:ext>
          </a:extLst>
        </xdr:cNvPr>
        <xdr:cNvSpPr txBox="1"/>
      </xdr:nvSpPr>
      <xdr:spPr>
        <a:xfrm>
          <a:off x="7677227" y="141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84" name="n_3mainValue【福祉施設】&#10;一人当たり面積">
          <a:extLst>
            <a:ext uri="{FF2B5EF4-FFF2-40B4-BE49-F238E27FC236}">
              <a16:creationId xmlns:a16="http://schemas.microsoft.com/office/drawing/2014/main" id="{337F1A83-7BDC-4F07-B5AD-31EACB4AC4AC}"/>
            </a:ext>
          </a:extLst>
        </xdr:cNvPr>
        <xdr:cNvSpPr txBox="1"/>
      </xdr:nvSpPr>
      <xdr:spPr>
        <a:xfrm>
          <a:off x="6864427" y="141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85" name="n_4mainValue【福祉施設】&#10;一人当たり面積">
          <a:extLst>
            <a:ext uri="{FF2B5EF4-FFF2-40B4-BE49-F238E27FC236}">
              <a16:creationId xmlns:a16="http://schemas.microsoft.com/office/drawing/2014/main" id="{CEE2E214-8BDF-4CEA-8311-020A32454953}"/>
            </a:ext>
          </a:extLst>
        </xdr:cNvPr>
        <xdr:cNvSpPr txBox="1"/>
      </xdr:nvSpPr>
      <xdr:spPr>
        <a:xfrm>
          <a:off x="6070677" y="141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30BE338E-E568-421C-B999-79A7D3A4BACC}"/>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0825E9CF-83FC-4B1E-991F-4767A1E7D18D}"/>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25851C1C-66C0-4FAC-887B-2424A0F58A2D}"/>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A01159EB-3408-4C3A-A52F-277E005CFAC4}"/>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E1B858B1-FC31-48E6-9D42-D0DB9A589562}"/>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9886332D-8460-4632-ABFD-A28FDABFE5D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AF435738-2918-4371-B063-059F69AF077F}"/>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8AEC2734-FE26-496D-94BF-B62FFCA124F9}"/>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8492EB85-24BA-4958-86F2-D431E57663D5}"/>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6E5EA77A-1BBD-4725-AB9E-30D23238B20F}"/>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E8A11A2A-4279-484B-9604-F7019A1072B1}"/>
            </a:ext>
          </a:extLst>
        </xdr:cNvPr>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7" name="直線コネクタ 396">
          <a:extLst>
            <a:ext uri="{FF2B5EF4-FFF2-40B4-BE49-F238E27FC236}">
              <a16:creationId xmlns:a16="http://schemas.microsoft.com/office/drawing/2014/main" id="{E4206C85-E564-4547-BE74-383AC0920ED5}"/>
            </a:ext>
          </a:extLst>
        </xdr:cNvPr>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8" name="テキスト ボックス 397">
          <a:extLst>
            <a:ext uri="{FF2B5EF4-FFF2-40B4-BE49-F238E27FC236}">
              <a16:creationId xmlns:a16="http://schemas.microsoft.com/office/drawing/2014/main" id="{D8F3C10A-0497-4196-9776-22644F89EDC8}"/>
            </a:ext>
          </a:extLst>
        </xdr:cNvPr>
        <xdr:cNvSpPr txBox="1"/>
      </xdr:nvSpPr>
      <xdr:spPr>
        <a:xfrm>
          <a:off x="2757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9" name="直線コネクタ 398">
          <a:extLst>
            <a:ext uri="{FF2B5EF4-FFF2-40B4-BE49-F238E27FC236}">
              <a16:creationId xmlns:a16="http://schemas.microsoft.com/office/drawing/2014/main" id="{4D726EFF-8EE8-437F-B3F4-F8EEA4A174E1}"/>
            </a:ext>
          </a:extLst>
        </xdr:cNvPr>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400" name="テキスト ボックス 399">
          <a:extLst>
            <a:ext uri="{FF2B5EF4-FFF2-40B4-BE49-F238E27FC236}">
              <a16:creationId xmlns:a16="http://schemas.microsoft.com/office/drawing/2014/main" id="{816126D4-D3F4-48EC-97CA-D98C952E92F6}"/>
            </a:ext>
          </a:extLst>
        </xdr:cNvPr>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1" name="直線コネクタ 400">
          <a:extLst>
            <a:ext uri="{FF2B5EF4-FFF2-40B4-BE49-F238E27FC236}">
              <a16:creationId xmlns:a16="http://schemas.microsoft.com/office/drawing/2014/main" id="{5D5F9436-E29B-4A08-8AB5-321FDBD3A1EF}"/>
            </a:ext>
          </a:extLst>
        </xdr:cNvPr>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2" name="テキスト ボックス 401">
          <a:extLst>
            <a:ext uri="{FF2B5EF4-FFF2-40B4-BE49-F238E27FC236}">
              <a16:creationId xmlns:a16="http://schemas.microsoft.com/office/drawing/2014/main" id="{8A91E30D-46CF-44B1-BB6F-E12602965ECD}"/>
            </a:ext>
          </a:extLst>
        </xdr:cNvPr>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3" name="直線コネクタ 402">
          <a:extLst>
            <a:ext uri="{FF2B5EF4-FFF2-40B4-BE49-F238E27FC236}">
              <a16:creationId xmlns:a16="http://schemas.microsoft.com/office/drawing/2014/main" id="{A4338CAA-5F33-448B-A24A-ADB7BEA31939}"/>
            </a:ext>
          </a:extLst>
        </xdr:cNvPr>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4" name="テキスト ボックス 403">
          <a:extLst>
            <a:ext uri="{FF2B5EF4-FFF2-40B4-BE49-F238E27FC236}">
              <a16:creationId xmlns:a16="http://schemas.microsoft.com/office/drawing/2014/main" id="{06E86A07-2F11-45BC-9CDD-89654C16C38A}"/>
            </a:ext>
          </a:extLst>
        </xdr:cNvPr>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5" name="直線コネクタ 404">
          <a:extLst>
            <a:ext uri="{FF2B5EF4-FFF2-40B4-BE49-F238E27FC236}">
              <a16:creationId xmlns:a16="http://schemas.microsoft.com/office/drawing/2014/main" id="{94A74D77-250C-4C22-BD50-169C85E44EFA}"/>
            </a:ext>
          </a:extLst>
        </xdr:cNvPr>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6" name="テキスト ボックス 405">
          <a:extLst>
            <a:ext uri="{FF2B5EF4-FFF2-40B4-BE49-F238E27FC236}">
              <a16:creationId xmlns:a16="http://schemas.microsoft.com/office/drawing/2014/main" id="{CB0BE1D3-6637-43FB-A7B0-491778E088AB}"/>
            </a:ext>
          </a:extLst>
        </xdr:cNvPr>
        <xdr:cNvSpPr txBox="1"/>
      </xdr:nvSpPr>
      <xdr:spPr>
        <a:xfrm>
          <a:off x="3398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E7D9ACE0-0CF7-4481-9D9B-E9BBEA9C6332}"/>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8" name="テキスト ボックス 407">
          <a:extLst>
            <a:ext uri="{FF2B5EF4-FFF2-40B4-BE49-F238E27FC236}">
              <a16:creationId xmlns:a16="http://schemas.microsoft.com/office/drawing/2014/main" id="{29387350-5F5B-4FF4-A0C6-523AE9586EED}"/>
            </a:ext>
          </a:extLst>
        </xdr:cNvPr>
        <xdr:cNvSpPr txBox="1"/>
      </xdr:nvSpPr>
      <xdr:spPr>
        <a:xfrm>
          <a:off x="38496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64CCB745-80DB-4A00-80D1-E2D2CD7262E7}"/>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10" name="直線コネクタ 409">
          <a:extLst>
            <a:ext uri="{FF2B5EF4-FFF2-40B4-BE49-F238E27FC236}">
              <a16:creationId xmlns:a16="http://schemas.microsoft.com/office/drawing/2014/main" id="{93347E77-F5D7-4E08-B527-68C7EB5B7BFF}"/>
            </a:ext>
          </a:extLst>
        </xdr:cNvPr>
        <xdr:cNvCxnSpPr/>
      </xdr:nvCxnSpPr>
      <xdr:spPr>
        <a:xfrm flipV="1">
          <a:off x="4177665" y="16684625"/>
          <a:ext cx="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11" name="【市民会館】&#10;有形固定資産減価償却率最小値テキスト">
          <a:extLst>
            <a:ext uri="{FF2B5EF4-FFF2-40B4-BE49-F238E27FC236}">
              <a16:creationId xmlns:a16="http://schemas.microsoft.com/office/drawing/2014/main" id="{6FADCA7D-77D3-406D-A954-7F59C0C89679}"/>
            </a:ext>
          </a:extLst>
        </xdr:cNvPr>
        <xdr:cNvSpPr txBox="1"/>
      </xdr:nvSpPr>
      <xdr:spPr>
        <a:xfrm>
          <a:off x="421640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2" name="直線コネクタ 411">
          <a:extLst>
            <a:ext uri="{FF2B5EF4-FFF2-40B4-BE49-F238E27FC236}">
              <a16:creationId xmlns:a16="http://schemas.microsoft.com/office/drawing/2014/main" id="{00DA7434-D427-4783-BE20-ADF93B9D8749}"/>
            </a:ext>
          </a:extLst>
        </xdr:cNvPr>
        <xdr:cNvCxnSpPr/>
      </xdr:nvCxnSpPr>
      <xdr:spPr>
        <a:xfrm>
          <a:off x="41084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13" name="【市民会館】&#10;有形固定資産減価償却率最大値テキスト">
          <a:extLst>
            <a:ext uri="{FF2B5EF4-FFF2-40B4-BE49-F238E27FC236}">
              <a16:creationId xmlns:a16="http://schemas.microsoft.com/office/drawing/2014/main" id="{F22D5CD4-EC19-4A42-889E-0C47DBEA57E0}"/>
            </a:ext>
          </a:extLst>
        </xdr:cNvPr>
        <xdr:cNvSpPr txBox="1"/>
      </xdr:nvSpPr>
      <xdr:spPr>
        <a:xfrm>
          <a:off x="4216400" y="16472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4" name="直線コネクタ 413">
          <a:extLst>
            <a:ext uri="{FF2B5EF4-FFF2-40B4-BE49-F238E27FC236}">
              <a16:creationId xmlns:a16="http://schemas.microsoft.com/office/drawing/2014/main" id="{9D0ABE89-5E01-4B02-8BF0-B560E70B2F79}"/>
            </a:ext>
          </a:extLst>
        </xdr:cNvPr>
        <xdr:cNvCxnSpPr/>
      </xdr:nvCxnSpPr>
      <xdr:spPr>
        <a:xfrm>
          <a:off x="4108450" y="16684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A883247B-F994-4CD9-BA44-B4248D9C2822}"/>
            </a:ext>
          </a:extLst>
        </xdr:cNvPr>
        <xdr:cNvSpPr txBox="1"/>
      </xdr:nvSpPr>
      <xdr:spPr>
        <a:xfrm>
          <a:off x="4216400" y="16901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6" name="フローチャート: 判断 415">
          <a:extLst>
            <a:ext uri="{FF2B5EF4-FFF2-40B4-BE49-F238E27FC236}">
              <a16:creationId xmlns:a16="http://schemas.microsoft.com/office/drawing/2014/main" id="{0D8D5F9A-2570-43A9-9533-BBD7D2419108}"/>
            </a:ext>
          </a:extLst>
        </xdr:cNvPr>
        <xdr:cNvSpPr/>
      </xdr:nvSpPr>
      <xdr:spPr>
        <a:xfrm>
          <a:off x="4127500" y="1704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7" name="フローチャート: 判断 416">
          <a:extLst>
            <a:ext uri="{FF2B5EF4-FFF2-40B4-BE49-F238E27FC236}">
              <a16:creationId xmlns:a16="http://schemas.microsoft.com/office/drawing/2014/main" id="{16150F15-36C0-4B33-B16F-349C92459872}"/>
            </a:ext>
          </a:extLst>
        </xdr:cNvPr>
        <xdr:cNvSpPr/>
      </xdr:nvSpPr>
      <xdr:spPr>
        <a:xfrm>
          <a:off x="3384550" y="17061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8" name="フローチャート: 判断 417">
          <a:extLst>
            <a:ext uri="{FF2B5EF4-FFF2-40B4-BE49-F238E27FC236}">
              <a16:creationId xmlns:a16="http://schemas.microsoft.com/office/drawing/2014/main" id="{587FB9BD-6D1C-4AD7-B91F-C59700FF04BB}"/>
            </a:ext>
          </a:extLst>
        </xdr:cNvPr>
        <xdr:cNvSpPr/>
      </xdr:nvSpPr>
      <xdr:spPr>
        <a:xfrm>
          <a:off x="2571750" y="1704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9" name="フローチャート: 判断 418">
          <a:extLst>
            <a:ext uri="{FF2B5EF4-FFF2-40B4-BE49-F238E27FC236}">
              <a16:creationId xmlns:a16="http://schemas.microsoft.com/office/drawing/2014/main" id="{86866407-29D8-4178-A3F1-8707C2EF76F1}"/>
            </a:ext>
          </a:extLst>
        </xdr:cNvPr>
        <xdr:cNvSpPr/>
      </xdr:nvSpPr>
      <xdr:spPr>
        <a:xfrm>
          <a:off x="1778000" y="1701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20" name="フローチャート: 判断 419">
          <a:extLst>
            <a:ext uri="{FF2B5EF4-FFF2-40B4-BE49-F238E27FC236}">
              <a16:creationId xmlns:a16="http://schemas.microsoft.com/office/drawing/2014/main" id="{AC56AA1E-3FA3-44F9-B4F4-11376288F18A}"/>
            </a:ext>
          </a:extLst>
        </xdr:cNvPr>
        <xdr:cNvSpPr/>
      </xdr:nvSpPr>
      <xdr:spPr>
        <a:xfrm>
          <a:off x="984250" y="170249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B487BF4A-DB76-46E2-A787-67A9A21D735C}"/>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45EEEF77-1FF9-4939-9933-E59A28D53B97}"/>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EF6BFAA1-4065-45B4-B2C1-4BCFB196A46B}"/>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F14C8BA5-6553-44C6-8606-E9AB5A4DA2C8}"/>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1D8260AC-0078-4CD4-8CD0-34A25F03842A}"/>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99695</xdr:rowOff>
    </xdr:from>
    <xdr:to>
      <xdr:col>24</xdr:col>
      <xdr:colOff>114300</xdr:colOff>
      <xdr:row>108</xdr:row>
      <xdr:rowOff>29845</xdr:rowOff>
    </xdr:to>
    <xdr:sp macro="" textlink="">
      <xdr:nvSpPr>
        <xdr:cNvPr id="426" name="楕円 425">
          <a:extLst>
            <a:ext uri="{FF2B5EF4-FFF2-40B4-BE49-F238E27FC236}">
              <a16:creationId xmlns:a16="http://schemas.microsoft.com/office/drawing/2014/main" id="{4AE264E6-1C3A-433E-A584-6925D4B4FDAB}"/>
            </a:ext>
          </a:extLst>
        </xdr:cNvPr>
        <xdr:cNvSpPr/>
      </xdr:nvSpPr>
      <xdr:spPr>
        <a:xfrm>
          <a:off x="4127500" y="17765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78122</xdr:rowOff>
    </xdr:from>
    <xdr:ext cx="405111" cy="259045"/>
    <xdr:sp macro="" textlink="">
      <xdr:nvSpPr>
        <xdr:cNvPr id="427" name="【市民会館】&#10;有形固定資産減価償却率該当値テキスト">
          <a:extLst>
            <a:ext uri="{FF2B5EF4-FFF2-40B4-BE49-F238E27FC236}">
              <a16:creationId xmlns:a16="http://schemas.microsoft.com/office/drawing/2014/main" id="{F535E226-3358-4EC9-8CF3-2B8EDB03E6FC}"/>
            </a:ext>
          </a:extLst>
        </xdr:cNvPr>
        <xdr:cNvSpPr txBox="1"/>
      </xdr:nvSpPr>
      <xdr:spPr>
        <a:xfrm>
          <a:off x="4216400"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78739</xdr:rowOff>
    </xdr:from>
    <xdr:to>
      <xdr:col>20</xdr:col>
      <xdr:colOff>38100</xdr:colOff>
      <xdr:row>109</xdr:row>
      <xdr:rowOff>8889</xdr:rowOff>
    </xdr:to>
    <xdr:sp macro="" textlink="">
      <xdr:nvSpPr>
        <xdr:cNvPr id="428" name="楕円 427">
          <a:extLst>
            <a:ext uri="{FF2B5EF4-FFF2-40B4-BE49-F238E27FC236}">
              <a16:creationId xmlns:a16="http://schemas.microsoft.com/office/drawing/2014/main" id="{CDAF0A1C-4AD1-4A5B-9875-EF26F2D719DE}"/>
            </a:ext>
          </a:extLst>
        </xdr:cNvPr>
        <xdr:cNvSpPr/>
      </xdr:nvSpPr>
      <xdr:spPr>
        <a:xfrm>
          <a:off x="3384550" y="179095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150495</xdr:rowOff>
    </xdr:from>
    <xdr:to>
      <xdr:col>24</xdr:col>
      <xdr:colOff>63500</xdr:colOff>
      <xdr:row>108</xdr:row>
      <xdr:rowOff>129539</xdr:rowOff>
    </xdr:to>
    <xdr:cxnSp macro="">
      <xdr:nvCxnSpPr>
        <xdr:cNvPr id="429" name="直線コネクタ 428">
          <a:extLst>
            <a:ext uri="{FF2B5EF4-FFF2-40B4-BE49-F238E27FC236}">
              <a16:creationId xmlns:a16="http://schemas.microsoft.com/office/drawing/2014/main" id="{8131FB84-A505-4740-B9AE-35C400DF85F2}"/>
            </a:ext>
          </a:extLst>
        </xdr:cNvPr>
        <xdr:cNvCxnSpPr/>
      </xdr:nvCxnSpPr>
      <xdr:spPr>
        <a:xfrm flipV="1">
          <a:off x="3429000" y="17816195"/>
          <a:ext cx="749300" cy="14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76836</xdr:rowOff>
    </xdr:from>
    <xdr:to>
      <xdr:col>15</xdr:col>
      <xdr:colOff>101600</xdr:colOff>
      <xdr:row>109</xdr:row>
      <xdr:rowOff>6986</xdr:rowOff>
    </xdr:to>
    <xdr:sp macro="" textlink="">
      <xdr:nvSpPr>
        <xdr:cNvPr id="430" name="楕円 429">
          <a:extLst>
            <a:ext uri="{FF2B5EF4-FFF2-40B4-BE49-F238E27FC236}">
              <a16:creationId xmlns:a16="http://schemas.microsoft.com/office/drawing/2014/main" id="{CCD2445D-D204-4467-BDFB-409E1A7FF378}"/>
            </a:ext>
          </a:extLst>
        </xdr:cNvPr>
        <xdr:cNvSpPr/>
      </xdr:nvSpPr>
      <xdr:spPr>
        <a:xfrm>
          <a:off x="2571750" y="17907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127636</xdr:rowOff>
    </xdr:from>
    <xdr:to>
      <xdr:col>19</xdr:col>
      <xdr:colOff>177800</xdr:colOff>
      <xdr:row>108</xdr:row>
      <xdr:rowOff>129539</xdr:rowOff>
    </xdr:to>
    <xdr:cxnSp macro="">
      <xdr:nvCxnSpPr>
        <xdr:cNvPr id="431" name="直線コネクタ 430">
          <a:extLst>
            <a:ext uri="{FF2B5EF4-FFF2-40B4-BE49-F238E27FC236}">
              <a16:creationId xmlns:a16="http://schemas.microsoft.com/office/drawing/2014/main" id="{FE7F1CC2-5FD6-4E67-9D4E-630ED8EF5099}"/>
            </a:ext>
          </a:extLst>
        </xdr:cNvPr>
        <xdr:cNvCxnSpPr/>
      </xdr:nvCxnSpPr>
      <xdr:spPr>
        <a:xfrm>
          <a:off x="2622550" y="17958436"/>
          <a:ext cx="80645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432" name="楕円 431">
          <a:extLst>
            <a:ext uri="{FF2B5EF4-FFF2-40B4-BE49-F238E27FC236}">
              <a16:creationId xmlns:a16="http://schemas.microsoft.com/office/drawing/2014/main" id="{C2D7E811-165B-4B6D-B4A7-5F23542EDF9A}"/>
            </a:ext>
          </a:extLst>
        </xdr:cNvPr>
        <xdr:cNvSpPr/>
      </xdr:nvSpPr>
      <xdr:spPr>
        <a:xfrm>
          <a:off x="1778000" y="1793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127636</xdr:rowOff>
    </xdr:from>
    <xdr:to>
      <xdr:col>15</xdr:col>
      <xdr:colOff>50800</xdr:colOff>
      <xdr:row>108</xdr:row>
      <xdr:rowOff>152400</xdr:rowOff>
    </xdr:to>
    <xdr:cxnSp macro="">
      <xdr:nvCxnSpPr>
        <xdr:cNvPr id="433" name="直線コネクタ 432">
          <a:extLst>
            <a:ext uri="{FF2B5EF4-FFF2-40B4-BE49-F238E27FC236}">
              <a16:creationId xmlns:a16="http://schemas.microsoft.com/office/drawing/2014/main" id="{36437D39-AA4C-4038-AABB-E52AB919A2B7}"/>
            </a:ext>
          </a:extLst>
        </xdr:cNvPr>
        <xdr:cNvCxnSpPr/>
      </xdr:nvCxnSpPr>
      <xdr:spPr>
        <a:xfrm flipV="1">
          <a:off x="1828800" y="17958436"/>
          <a:ext cx="7937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434" name="楕円 433">
          <a:extLst>
            <a:ext uri="{FF2B5EF4-FFF2-40B4-BE49-F238E27FC236}">
              <a16:creationId xmlns:a16="http://schemas.microsoft.com/office/drawing/2014/main" id="{CE86E341-1FFF-49A1-9CFC-E748E845D835}"/>
            </a:ext>
          </a:extLst>
        </xdr:cNvPr>
        <xdr:cNvSpPr/>
      </xdr:nvSpPr>
      <xdr:spPr>
        <a:xfrm>
          <a:off x="984250" y="1793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435" name="直線コネクタ 434">
          <a:extLst>
            <a:ext uri="{FF2B5EF4-FFF2-40B4-BE49-F238E27FC236}">
              <a16:creationId xmlns:a16="http://schemas.microsoft.com/office/drawing/2014/main" id="{DCD4621D-B0AF-440D-B21D-020636F5BEEC}"/>
            </a:ext>
          </a:extLst>
        </xdr:cNvPr>
        <xdr:cNvCxnSpPr/>
      </xdr:nvCxnSpPr>
      <xdr:spPr>
        <a:xfrm>
          <a:off x="1028700" y="1798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6" name="n_1aveValue【市民会館】&#10;有形固定資産減価償却率">
          <a:extLst>
            <a:ext uri="{FF2B5EF4-FFF2-40B4-BE49-F238E27FC236}">
              <a16:creationId xmlns:a16="http://schemas.microsoft.com/office/drawing/2014/main" id="{7E43330C-152D-4032-87D7-BE0FC0B7FF09}"/>
            </a:ext>
          </a:extLst>
        </xdr:cNvPr>
        <xdr:cNvSpPr txBox="1"/>
      </xdr:nvSpPr>
      <xdr:spPr>
        <a:xfrm>
          <a:off x="32391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7" name="n_2aveValue【市民会館】&#10;有形固定資産減価償却率">
          <a:extLst>
            <a:ext uri="{FF2B5EF4-FFF2-40B4-BE49-F238E27FC236}">
              <a16:creationId xmlns:a16="http://schemas.microsoft.com/office/drawing/2014/main" id="{42D0A0DF-8328-4EC1-9AFC-5B17DFD5E53F}"/>
            </a:ext>
          </a:extLst>
        </xdr:cNvPr>
        <xdr:cNvSpPr txBox="1"/>
      </xdr:nvSpPr>
      <xdr:spPr>
        <a:xfrm>
          <a:off x="2439044" y="1683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8" name="n_3aveValue【市民会館】&#10;有形固定資産減価償却率">
          <a:extLst>
            <a:ext uri="{FF2B5EF4-FFF2-40B4-BE49-F238E27FC236}">
              <a16:creationId xmlns:a16="http://schemas.microsoft.com/office/drawing/2014/main" id="{10B2F38D-D2A8-409B-AACE-59D4DFB315FE}"/>
            </a:ext>
          </a:extLst>
        </xdr:cNvPr>
        <xdr:cNvSpPr txBox="1"/>
      </xdr:nvSpPr>
      <xdr:spPr>
        <a:xfrm>
          <a:off x="1645294" y="1680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9" name="n_4aveValue【市民会館】&#10;有形固定資産減価償却率">
          <a:extLst>
            <a:ext uri="{FF2B5EF4-FFF2-40B4-BE49-F238E27FC236}">
              <a16:creationId xmlns:a16="http://schemas.microsoft.com/office/drawing/2014/main" id="{448461B6-3C96-4DCA-AF28-A259A9482E4D}"/>
            </a:ext>
          </a:extLst>
        </xdr:cNvPr>
        <xdr:cNvSpPr txBox="1"/>
      </xdr:nvSpPr>
      <xdr:spPr>
        <a:xfrm>
          <a:off x="851544" y="1681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16</xdr:rowOff>
    </xdr:from>
    <xdr:ext cx="405111" cy="259045"/>
    <xdr:sp macro="" textlink="">
      <xdr:nvSpPr>
        <xdr:cNvPr id="440" name="n_1mainValue【市民会館】&#10;有形固定資産減価償却率">
          <a:extLst>
            <a:ext uri="{FF2B5EF4-FFF2-40B4-BE49-F238E27FC236}">
              <a16:creationId xmlns:a16="http://schemas.microsoft.com/office/drawing/2014/main" id="{74DD385B-BCE8-4205-9654-AB14377CF480}"/>
            </a:ext>
          </a:extLst>
        </xdr:cNvPr>
        <xdr:cNvSpPr txBox="1"/>
      </xdr:nvSpPr>
      <xdr:spPr>
        <a:xfrm>
          <a:off x="32391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169563</xdr:rowOff>
    </xdr:from>
    <xdr:ext cx="405111" cy="259045"/>
    <xdr:sp macro="" textlink="">
      <xdr:nvSpPr>
        <xdr:cNvPr id="441" name="n_2mainValue【市民会館】&#10;有形固定資産減価償却率">
          <a:extLst>
            <a:ext uri="{FF2B5EF4-FFF2-40B4-BE49-F238E27FC236}">
              <a16:creationId xmlns:a16="http://schemas.microsoft.com/office/drawing/2014/main" id="{2D444B64-646B-43E8-94AA-9EA2530E00ED}"/>
            </a:ext>
          </a:extLst>
        </xdr:cNvPr>
        <xdr:cNvSpPr txBox="1"/>
      </xdr:nvSpPr>
      <xdr:spPr>
        <a:xfrm>
          <a:off x="2439044" y="1799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442" name="n_3mainValue【市民会館】&#10;有形固定資産減価償却率">
          <a:extLst>
            <a:ext uri="{FF2B5EF4-FFF2-40B4-BE49-F238E27FC236}">
              <a16:creationId xmlns:a16="http://schemas.microsoft.com/office/drawing/2014/main" id="{22DEB4BC-BC1C-4496-8508-57C3E208ED0F}"/>
            </a:ext>
          </a:extLst>
        </xdr:cNvPr>
        <xdr:cNvSpPr txBox="1"/>
      </xdr:nvSpPr>
      <xdr:spPr>
        <a:xfrm>
          <a:off x="1612977" y="180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43" name="n_4mainValue【市民会館】&#10;有形固定資産減価償却率">
          <a:extLst>
            <a:ext uri="{FF2B5EF4-FFF2-40B4-BE49-F238E27FC236}">
              <a16:creationId xmlns:a16="http://schemas.microsoft.com/office/drawing/2014/main" id="{286E8193-41B8-445D-8F2D-2FCF34D3BA8D}"/>
            </a:ext>
          </a:extLst>
        </xdr:cNvPr>
        <xdr:cNvSpPr txBox="1"/>
      </xdr:nvSpPr>
      <xdr:spPr>
        <a:xfrm>
          <a:off x="819227" y="180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B8866591-53EB-4482-A2D8-BCC4C73191DF}"/>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5F09B71D-F795-4457-B812-6B7EE742B945}"/>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0CA7D589-63F4-472A-9ECF-D8AD265694CD}"/>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91634B71-C9EF-4901-A050-DC892537743E}"/>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4F6723BD-2045-47A9-868D-D1A50AC58BBE}"/>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13A3E601-4B2E-400F-BF1C-81402EBE0432}"/>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16B6EFAF-49E6-447D-B255-606E00A1DDC4}"/>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1DA0F55D-66A2-4BC1-9E66-55F1985B5184}"/>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A6A113AE-401C-4685-B963-EDC6418F8B46}"/>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3DCFBDF8-700E-4FC2-B184-BE832F59D1FC}"/>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4" name="直線コネクタ 453">
          <a:extLst>
            <a:ext uri="{FF2B5EF4-FFF2-40B4-BE49-F238E27FC236}">
              <a16:creationId xmlns:a16="http://schemas.microsoft.com/office/drawing/2014/main" id="{454B811C-DEC9-4DA9-9F96-70B907E9C376}"/>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5" name="テキスト ボックス 454">
          <a:extLst>
            <a:ext uri="{FF2B5EF4-FFF2-40B4-BE49-F238E27FC236}">
              <a16:creationId xmlns:a16="http://schemas.microsoft.com/office/drawing/2014/main" id="{3F25CD6B-AB65-418D-8558-8C6FA0F61A97}"/>
            </a:ext>
          </a:extLst>
        </xdr:cNvPr>
        <xdr:cNvSpPr txBox="1"/>
      </xdr:nvSpPr>
      <xdr:spPr>
        <a:xfrm>
          <a:off x="552722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6" name="直線コネクタ 455">
          <a:extLst>
            <a:ext uri="{FF2B5EF4-FFF2-40B4-BE49-F238E27FC236}">
              <a16:creationId xmlns:a16="http://schemas.microsoft.com/office/drawing/2014/main" id="{A6F7DF71-83F4-499D-8C08-C3056C743B29}"/>
            </a:ext>
          </a:extLst>
        </xdr:cNvPr>
        <xdr:cNvCxnSpPr/>
      </xdr:nvCxnSpPr>
      <xdr:spPr>
        <a:xfrm>
          <a:off x="5956300" y="1746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7" name="テキスト ボックス 456">
          <a:extLst>
            <a:ext uri="{FF2B5EF4-FFF2-40B4-BE49-F238E27FC236}">
              <a16:creationId xmlns:a16="http://schemas.microsoft.com/office/drawing/2014/main" id="{66F6B045-2FD7-4075-AFF8-2A7F68DDC0CA}"/>
            </a:ext>
          </a:extLst>
        </xdr:cNvPr>
        <xdr:cNvSpPr txBox="1"/>
      </xdr:nvSpPr>
      <xdr:spPr>
        <a:xfrm>
          <a:off x="552722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8" name="直線コネクタ 457">
          <a:extLst>
            <a:ext uri="{FF2B5EF4-FFF2-40B4-BE49-F238E27FC236}">
              <a16:creationId xmlns:a16="http://schemas.microsoft.com/office/drawing/2014/main" id="{D1ECC006-8BF1-48F5-B1F2-1BF333167239}"/>
            </a:ext>
          </a:extLst>
        </xdr:cNvPr>
        <xdr:cNvCxnSpPr/>
      </xdr:nvCxnSpPr>
      <xdr:spPr>
        <a:xfrm>
          <a:off x="5956300" y="1702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9" name="テキスト ボックス 458">
          <a:extLst>
            <a:ext uri="{FF2B5EF4-FFF2-40B4-BE49-F238E27FC236}">
              <a16:creationId xmlns:a16="http://schemas.microsoft.com/office/drawing/2014/main" id="{4ECF7BE5-BF46-4D13-B2DF-FCCE3768A31B}"/>
            </a:ext>
          </a:extLst>
        </xdr:cNvPr>
        <xdr:cNvSpPr txBox="1"/>
      </xdr:nvSpPr>
      <xdr:spPr>
        <a:xfrm>
          <a:off x="552722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0" name="直線コネクタ 459">
          <a:extLst>
            <a:ext uri="{FF2B5EF4-FFF2-40B4-BE49-F238E27FC236}">
              <a16:creationId xmlns:a16="http://schemas.microsoft.com/office/drawing/2014/main" id="{C44DD663-8776-4669-B31C-B86BF14EFEAA}"/>
            </a:ext>
          </a:extLst>
        </xdr:cNvPr>
        <xdr:cNvCxnSpPr/>
      </xdr:nvCxnSpPr>
      <xdr:spPr>
        <a:xfrm>
          <a:off x="5956300" y="16586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1" name="テキスト ボックス 460">
          <a:extLst>
            <a:ext uri="{FF2B5EF4-FFF2-40B4-BE49-F238E27FC236}">
              <a16:creationId xmlns:a16="http://schemas.microsoft.com/office/drawing/2014/main" id="{2EE8EB8C-E2B8-4FCD-A88C-5C35EAA51764}"/>
            </a:ext>
          </a:extLst>
        </xdr:cNvPr>
        <xdr:cNvSpPr txBox="1"/>
      </xdr:nvSpPr>
      <xdr:spPr>
        <a:xfrm>
          <a:off x="552722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BE405DD-3AAC-4DF8-B1B2-24E7546473C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F69CC267-224A-4E0F-B231-1EB240AFE795}"/>
            </a:ext>
          </a:extLst>
        </xdr:cNvPr>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DD9BC522-FD20-4268-9506-03C4AD169CCF}"/>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5" name="直線コネクタ 464">
          <a:extLst>
            <a:ext uri="{FF2B5EF4-FFF2-40B4-BE49-F238E27FC236}">
              <a16:creationId xmlns:a16="http://schemas.microsoft.com/office/drawing/2014/main" id="{4DE05359-75F7-49D4-9FEB-CE36D6AA7853}"/>
            </a:ext>
          </a:extLst>
        </xdr:cNvPr>
        <xdr:cNvCxnSpPr/>
      </xdr:nvCxnSpPr>
      <xdr:spPr>
        <a:xfrm flipV="1">
          <a:off x="9429115" y="16861537"/>
          <a:ext cx="0" cy="1018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6" name="【市民会館】&#10;一人当たり面積最小値テキスト">
          <a:extLst>
            <a:ext uri="{FF2B5EF4-FFF2-40B4-BE49-F238E27FC236}">
              <a16:creationId xmlns:a16="http://schemas.microsoft.com/office/drawing/2014/main" id="{03C33FF8-6A8A-4E3D-B911-41CE2468E420}"/>
            </a:ext>
          </a:extLst>
        </xdr:cNvPr>
        <xdr:cNvSpPr txBox="1"/>
      </xdr:nvSpPr>
      <xdr:spPr>
        <a:xfrm>
          <a:off x="9467850" y="1788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7" name="直線コネクタ 466">
          <a:extLst>
            <a:ext uri="{FF2B5EF4-FFF2-40B4-BE49-F238E27FC236}">
              <a16:creationId xmlns:a16="http://schemas.microsoft.com/office/drawing/2014/main" id="{3F4C518C-CA68-4DC3-AC0A-1F484E9299FD}"/>
            </a:ext>
          </a:extLst>
        </xdr:cNvPr>
        <xdr:cNvCxnSpPr/>
      </xdr:nvCxnSpPr>
      <xdr:spPr>
        <a:xfrm>
          <a:off x="9359900" y="178795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8" name="【市民会館】&#10;一人当たり面積最大値テキスト">
          <a:extLst>
            <a:ext uri="{FF2B5EF4-FFF2-40B4-BE49-F238E27FC236}">
              <a16:creationId xmlns:a16="http://schemas.microsoft.com/office/drawing/2014/main" id="{C37EC32F-6B1E-430E-9DEB-3F5833D8929F}"/>
            </a:ext>
          </a:extLst>
        </xdr:cNvPr>
        <xdr:cNvSpPr txBox="1"/>
      </xdr:nvSpPr>
      <xdr:spPr>
        <a:xfrm>
          <a:off x="9467850" y="1664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9" name="直線コネクタ 468">
          <a:extLst>
            <a:ext uri="{FF2B5EF4-FFF2-40B4-BE49-F238E27FC236}">
              <a16:creationId xmlns:a16="http://schemas.microsoft.com/office/drawing/2014/main" id="{74650E94-C1F4-4670-90FC-507A2F604560}"/>
            </a:ext>
          </a:extLst>
        </xdr:cNvPr>
        <xdr:cNvCxnSpPr/>
      </xdr:nvCxnSpPr>
      <xdr:spPr>
        <a:xfrm>
          <a:off x="9359900" y="16861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70" name="【市民会館】&#10;一人当たり面積平均値テキスト">
          <a:extLst>
            <a:ext uri="{FF2B5EF4-FFF2-40B4-BE49-F238E27FC236}">
              <a16:creationId xmlns:a16="http://schemas.microsoft.com/office/drawing/2014/main" id="{D2BADDC4-6AE0-4891-ADF1-1C96D57E2D8F}"/>
            </a:ext>
          </a:extLst>
        </xdr:cNvPr>
        <xdr:cNvSpPr txBox="1"/>
      </xdr:nvSpPr>
      <xdr:spPr>
        <a:xfrm>
          <a:off x="9467850" y="17392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71" name="フローチャート: 判断 470">
          <a:extLst>
            <a:ext uri="{FF2B5EF4-FFF2-40B4-BE49-F238E27FC236}">
              <a16:creationId xmlns:a16="http://schemas.microsoft.com/office/drawing/2014/main" id="{5AE1D452-2278-406C-B2B8-247F225F1B9C}"/>
            </a:ext>
          </a:extLst>
        </xdr:cNvPr>
        <xdr:cNvSpPr/>
      </xdr:nvSpPr>
      <xdr:spPr>
        <a:xfrm>
          <a:off x="9398000" y="175351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2" name="フローチャート: 判断 471">
          <a:extLst>
            <a:ext uri="{FF2B5EF4-FFF2-40B4-BE49-F238E27FC236}">
              <a16:creationId xmlns:a16="http://schemas.microsoft.com/office/drawing/2014/main" id="{51375876-1BC3-4366-8188-205B8252EE50}"/>
            </a:ext>
          </a:extLst>
        </xdr:cNvPr>
        <xdr:cNvSpPr/>
      </xdr:nvSpPr>
      <xdr:spPr>
        <a:xfrm>
          <a:off x="8636000" y="1753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73" name="フローチャート: 判断 472">
          <a:extLst>
            <a:ext uri="{FF2B5EF4-FFF2-40B4-BE49-F238E27FC236}">
              <a16:creationId xmlns:a16="http://schemas.microsoft.com/office/drawing/2014/main" id="{0DEA96A6-2F08-4551-B21E-E3C0235BAB15}"/>
            </a:ext>
          </a:extLst>
        </xdr:cNvPr>
        <xdr:cNvSpPr/>
      </xdr:nvSpPr>
      <xdr:spPr>
        <a:xfrm>
          <a:off x="7842250" y="175351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4" name="フローチャート: 判断 473">
          <a:extLst>
            <a:ext uri="{FF2B5EF4-FFF2-40B4-BE49-F238E27FC236}">
              <a16:creationId xmlns:a16="http://schemas.microsoft.com/office/drawing/2014/main" id="{E3DE1627-2E48-46F9-8A61-EEA4B1F104C7}"/>
            </a:ext>
          </a:extLst>
        </xdr:cNvPr>
        <xdr:cNvSpPr/>
      </xdr:nvSpPr>
      <xdr:spPr>
        <a:xfrm>
          <a:off x="7029450" y="1753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5" name="フローチャート: 判断 474">
          <a:extLst>
            <a:ext uri="{FF2B5EF4-FFF2-40B4-BE49-F238E27FC236}">
              <a16:creationId xmlns:a16="http://schemas.microsoft.com/office/drawing/2014/main" id="{A86B4F36-CC44-46C9-A226-7338E896CDC8}"/>
            </a:ext>
          </a:extLst>
        </xdr:cNvPr>
        <xdr:cNvSpPr/>
      </xdr:nvSpPr>
      <xdr:spPr>
        <a:xfrm>
          <a:off x="6235700" y="1754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714BB28-74F4-4070-AAD6-F674671CF108}"/>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28B4FD4-C873-4B8F-8470-5AC66402389F}"/>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E02D886-0C1C-485A-95E9-066BADBE169D}"/>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C69C852-2217-4E2F-9E94-0C6B939D1691}"/>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3A9A5057-8E85-475A-99E1-D5E17E526237}"/>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123698</xdr:rowOff>
    </xdr:from>
    <xdr:to>
      <xdr:col>55</xdr:col>
      <xdr:colOff>50800</xdr:colOff>
      <xdr:row>108</xdr:row>
      <xdr:rowOff>53848</xdr:rowOff>
    </xdr:to>
    <xdr:sp macro="" textlink="">
      <xdr:nvSpPr>
        <xdr:cNvPr id="481" name="楕円 480">
          <a:extLst>
            <a:ext uri="{FF2B5EF4-FFF2-40B4-BE49-F238E27FC236}">
              <a16:creationId xmlns:a16="http://schemas.microsoft.com/office/drawing/2014/main" id="{17F08DCE-10FD-496D-A16C-2A15073D8CBD}"/>
            </a:ext>
          </a:extLst>
        </xdr:cNvPr>
        <xdr:cNvSpPr/>
      </xdr:nvSpPr>
      <xdr:spPr>
        <a:xfrm>
          <a:off x="9398000" y="177893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38625</xdr:rowOff>
    </xdr:from>
    <xdr:ext cx="469744" cy="259045"/>
    <xdr:sp macro="" textlink="">
      <xdr:nvSpPr>
        <xdr:cNvPr id="482" name="【市民会館】&#10;一人当たり面積該当値テキスト">
          <a:extLst>
            <a:ext uri="{FF2B5EF4-FFF2-40B4-BE49-F238E27FC236}">
              <a16:creationId xmlns:a16="http://schemas.microsoft.com/office/drawing/2014/main" id="{E70C7F62-8261-4BAB-A3C4-CABE1B5ABCE1}"/>
            </a:ext>
          </a:extLst>
        </xdr:cNvPr>
        <xdr:cNvSpPr txBox="1"/>
      </xdr:nvSpPr>
      <xdr:spPr>
        <a:xfrm>
          <a:off x="9467850" y="1770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137413</xdr:rowOff>
    </xdr:from>
    <xdr:to>
      <xdr:col>50</xdr:col>
      <xdr:colOff>165100</xdr:colOff>
      <xdr:row>108</xdr:row>
      <xdr:rowOff>67563</xdr:rowOff>
    </xdr:to>
    <xdr:sp macro="" textlink="">
      <xdr:nvSpPr>
        <xdr:cNvPr id="483" name="楕円 482">
          <a:extLst>
            <a:ext uri="{FF2B5EF4-FFF2-40B4-BE49-F238E27FC236}">
              <a16:creationId xmlns:a16="http://schemas.microsoft.com/office/drawing/2014/main" id="{15904F70-86C9-4A19-9D22-45A16D680320}"/>
            </a:ext>
          </a:extLst>
        </xdr:cNvPr>
        <xdr:cNvSpPr/>
      </xdr:nvSpPr>
      <xdr:spPr>
        <a:xfrm>
          <a:off x="8636000" y="17803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xdr:rowOff>
    </xdr:from>
    <xdr:to>
      <xdr:col>55</xdr:col>
      <xdr:colOff>0</xdr:colOff>
      <xdr:row>108</xdr:row>
      <xdr:rowOff>16763</xdr:rowOff>
    </xdr:to>
    <xdr:cxnSp macro="">
      <xdr:nvCxnSpPr>
        <xdr:cNvPr id="484" name="直線コネクタ 483">
          <a:extLst>
            <a:ext uri="{FF2B5EF4-FFF2-40B4-BE49-F238E27FC236}">
              <a16:creationId xmlns:a16="http://schemas.microsoft.com/office/drawing/2014/main" id="{D18835A0-E533-450D-B0C2-0B8BE2ACCEFB}"/>
            </a:ext>
          </a:extLst>
        </xdr:cNvPr>
        <xdr:cNvCxnSpPr/>
      </xdr:nvCxnSpPr>
      <xdr:spPr>
        <a:xfrm flipV="1">
          <a:off x="8686800" y="17833848"/>
          <a:ext cx="74295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137413</xdr:rowOff>
    </xdr:from>
    <xdr:to>
      <xdr:col>46</xdr:col>
      <xdr:colOff>38100</xdr:colOff>
      <xdr:row>108</xdr:row>
      <xdr:rowOff>67563</xdr:rowOff>
    </xdr:to>
    <xdr:sp macro="" textlink="">
      <xdr:nvSpPr>
        <xdr:cNvPr id="485" name="楕円 484">
          <a:extLst>
            <a:ext uri="{FF2B5EF4-FFF2-40B4-BE49-F238E27FC236}">
              <a16:creationId xmlns:a16="http://schemas.microsoft.com/office/drawing/2014/main" id="{D9DE6C3B-2D04-4075-A9C0-629533EB6A47}"/>
            </a:ext>
          </a:extLst>
        </xdr:cNvPr>
        <xdr:cNvSpPr/>
      </xdr:nvSpPr>
      <xdr:spPr>
        <a:xfrm>
          <a:off x="7842250" y="178031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16763</xdr:rowOff>
    </xdr:from>
    <xdr:to>
      <xdr:col>50</xdr:col>
      <xdr:colOff>114300</xdr:colOff>
      <xdr:row>108</xdr:row>
      <xdr:rowOff>16763</xdr:rowOff>
    </xdr:to>
    <xdr:cxnSp macro="">
      <xdr:nvCxnSpPr>
        <xdr:cNvPr id="486" name="直線コネクタ 485">
          <a:extLst>
            <a:ext uri="{FF2B5EF4-FFF2-40B4-BE49-F238E27FC236}">
              <a16:creationId xmlns:a16="http://schemas.microsoft.com/office/drawing/2014/main" id="{BBED2CBF-29CD-4ACC-A881-4D351C2669F4}"/>
            </a:ext>
          </a:extLst>
        </xdr:cNvPr>
        <xdr:cNvCxnSpPr/>
      </xdr:nvCxnSpPr>
      <xdr:spPr>
        <a:xfrm>
          <a:off x="7886700" y="1784756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137413</xdr:rowOff>
    </xdr:from>
    <xdr:to>
      <xdr:col>41</xdr:col>
      <xdr:colOff>101600</xdr:colOff>
      <xdr:row>108</xdr:row>
      <xdr:rowOff>67563</xdr:rowOff>
    </xdr:to>
    <xdr:sp macro="" textlink="">
      <xdr:nvSpPr>
        <xdr:cNvPr id="487" name="楕円 486">
          <a:extLst>
            <a:ext uri="{FF2B5EF4-FFF2-40B4-BE49-F238E27FC236}">
              <a16:creationId xmlns:a16="http://schemas.microsoft.com/office/drawing/2014/main" id="{64E7EEE1-C384-4CD6-9E19-21D206B4C2BB}"/>
            </a:ext>
          </a:extLst>
        </xdr:cNvPr>
        <xdr:cNvSpPr/>
      </xdr:nvSpPr>
      <xdr:spPr>
        <a:xfrm>
          <a:off x="7029450" y="17803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16763</xdr:rowOff>
    </xdr:from>
    <xdr:to>
      <xdr:col>45</xdr:col>
      <xdr:colOff>177800</xdr:colOff>
      <xdr:row>108</xdr:row>
      <xdr:rowOff>16763</xdr:rowOff>
    </xdr:to>
    <xdr:cxnSp macro="">
      <xdr:nvCxnSpPr>
        <xdr:cNvPr id="488" name="直線コネクタ 487">
          <a:extLst>
            <a:ext uri="{FF2B5EF4-FFF2-40B4-BE49-F238E27FC236}">
              <a16:creationId xmlns:a16="http://schemas.microsoft.com/office/drawing/2014/main" id="{7E29D733-C399-4622-884D-2A7FF6880B3E}"/>
            </a:ext>
          </a:extLst>
        </xdr:cNvPr>
        <xdr:cNvCxnSpPr/>
      </xdr:nvCxnSpPr>
      <xdr:spPr>
        <a:xfrm>
          <a:off x="7080250" y="1784756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137413</xdr:rowOff>
    </xdr:from>
    <xdr:to>
      <xdr:col>36</xdr:col>
      <xdr:colOff>165100</xdr:colOff>
      <xdr:row>108</xdr:row>
      <xdr:rowOff>67563</xdr:rowOff>
    </xdr:to>
    <xdr:sp macro="" textlink="">
      <xdr:nvSpPr>
        <xdr:cNvPr id="489" name="楕円 488">
          <a:extLst>
            <a:ext uri="{FF2B5EF4-FFF2-40B4-BE49-F238E27FC236}">
              <a16:creationId xmlns:a16="http://schemas.microsoft.com/office/drawing/2014/main" id="{CDA65D69-320D-4CDF-85C8-BCC0DC798026}"/>
            </a:ext>
          </a:extLst>
        </xdr:cNvPr>
        <xdr:cNvSpPr/>
      </xdr:nvSpPr>
      <xdr:spPr>
        <a:xfrm>
          <a:off x="6235700" y="17803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16763</xdr:rowOff>
    </xdr:from>
    <xdr:to>
      <xdr:col>41</xdr:col>
      <xdr:colOff>50800</xdr:colOff>
      <xdr:row>108</xdr:row>
      <xdr:rowOff>16763</xdr:rowOff>
    </xdr:to>
    <xdr:cxnSp macro="">
      <xdr:nvCxnSpPr>
        <xdr:cNvPr id="490" name="直線コネクタ 489">
          <a:extLst>
            <a:ext uri="{FF2B5EF4-FFF2-40B4-BE49-F238E27FC236}">
              <a16:creationId xmlns:a16="http://schemas.microsoft.com/office/drawing/2014/main" id="{37CE4057-E33C-4D4F-8D5C-B4698C4E1A6F}"/>
            </a:ext>
          </a:extLst>
        </xdr:cNvPr>
        <xdr:cNvCxnSpPr/>
      </xdr:nvCxnSpPr>
      <xdr:spPr>
        <a:xfrm>
          <a:off x="6286500" y="1784756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91" name="n_1aveValue【市民会館】&#10;一人当たり面積">
          <a:extLst>
            <a:ext uri="{FF2B5EF4-FFF2-40B4-BE49-F238E27FC236}">
              <a16:creationId xmlns:a16="http://schemas.microsoft.com/office/drawing/2014/main" id="{610C90DD-A55F-44A0-8130-94F2F7C525F2}"/>
            </a:ext>
          </a:extLst>
        </xdr:cNvPr>
        <xdr:cNvSpPr txBox="1"/>
      </xdr:nvSpPr>
      <xdr:spPr>
        <a:xfrm>
          <a:off x="8458277" y="1732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92" name="n_2aveValue【市民会館】&#10;一人当たり面積">
          <a:extLst>
            <a:ext uri="{FF2B5EF4-FFF2-40B4-BE49-F238E27FC236}">
              <a16:creationId xmlns:a16="http://schemas.microsoft.com/office/drawing/2014/main" id="{6DA2C817-036C-4FD5-8704-8FA12644BD82}"/>
            </a:ext>
          </a:extLst>
        </xdr:cNvPr>
        <xdr:cNvSpPr txBox="1"/>
      </xdr:nvSpPr>
      <xdr:spPr>
        <a:xfrm>
          <a:off x="7677227" y="1732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93" name="n_3aveValue【市民会館】&#10;一人当たり面積">
          <a:extLst>
            <a:ext uri="{FF2B5EF4-FFF2-40B4-BE49-F238E27FC236}">
              <a16:creationId xmlns:a16="http://schemas.microsoft.com/office/drawing/2014/main" id="{DC927195-1BFA-46A2-A666-99E2E1A7CA76}"/>
            </a:ext>
          </a:extLst>
        </xdr:cNvPr>
        <xdr:cNvSpPr txBox="1"/>
      </xdr:nvSpPr>
      <xdr:spPr>
        <a:xfrm>
          <a:off x="6864427" y="173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4" name="n_4aveValue【市民会館】&#10;一人当たり面積">
          <a:extLst>
            <a:ext uri="{FF2B5EF4-FFF2-40B4-BE49-F238E27FC236}">
              <a16:creationId xmlns:a16="http://schemas.microsoft.com/office/drawing/2014/main" id="{91FCEB9E-911E-4D15-B604-4CA24AC71D23}"/>
            </a:ext>
          </a:extLst>
        </xdr:cNvPr>
        <xdr:cNvSpPr txBox="1"/>
      </xdr:nvSpPr>
      <xdr:spPr>
        <a:xfrm>
          <a:off x="6070677" y="1733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58690</xdr:rowOff>
    </xdr:from>
    <xdr:ext cx="469744" cy="259045"/>
    <xdr:sp macro="" textlink="">
      <xdr:nvSpPr>
        <xdr:cNvPr id="495" name="n_1mainValue【市民会館】&#10;一人当たり面積">
          <a:extLst>
            <a:ext uri="{FF2B5EF4-FFF2-40B4-BE49-F238E27FC236}">
              <a16:creationId xmlns:a16="http://schemas.microsoft.com/office/drawing/2014/main" id="{DBE55B03-4BE8-4382-B6E2-306F603AAB14}"/>
            </a:ext>
          </a:extLst>
        </xdr:cNvPr>
        <xdr:cNvSpPr txBox="1"/>
      </xdr:nvSpPr>
      <xdr:spPr>
        <a:xfrm>
          <a:off x="8458277" y="1788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58690</xdr:rowOff>
    </xdr:from>
    <xdr:ext cx="469744" cy="259045"/>
    <xdr:sp macro="" textlink="">
      <xdr:nvSpPr>
        <xdr:cNvPr id="496" name="n_2mainValue【市民会館】&#10;一人当たり面積">
          <a:extLst>
            <a:ext uri="{FF2B5EF4-FFF2-40B4-BE49-F238E27FC236}">
              <a16:creationId xmlns:a16="http://schemas.microsoft.com/office/drawing/2014/main" id="{5CBA966B-E8DA-4526-9A22-B7FB26CA5B78}"/>
            </a:ext>
          </a:extLst>
        </xdr:cNvPr>
        <xdr:cNvSpPr txBox="1"/>
      </xdr:nvSpPr>
      <xdr:spPr>
        <a:xfrm>
          <a:off x="7677227" y="1788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58690</xdr:rowOff>
    </xdr:from>
    <xdr:ext cx="469744" cy="259045"/>
    <xdr:sp macro="" textlink="">
      <xdr:nvSpPr>
        <xdr:cNvPr id="497" name="n_3mainValue【市民会館】&#10;一人当たり面積">
          <a:extLst>
            <a:ext uri="{FF2B5EF4-FFF2-40B4-BE49-F238E27FC236}">
              <a16:creationId xmlns:a16="http://schemas.microsoft.com/office/drawing/2014/main" id="{0E1C827E-0116-4B12-9386-570AADF17E96}"/>
            </a:ext>
          </a:extLst>
        </xdr:cNvPr>
        <xdr:cNvSpPr txBox="1"/>
      </xdr:nvSpPr>
      <xdr:spPr>
        <a:xfrm>
          <a:off x="6864427" y="1788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58690</xdr:rowOff>
    </xdr:from>
    <xdr:ext cx="469744" cy="259045"/>
    <xdr:sp macro="" textlink="">
      <xdr:nvSpPr>
        <xdr:cNvPr id="498" name="n_4mainValue【市民会館】&#10;一人当たり面積">
          <a:extLst>
            <a:ext uri="{FF2B5EF4-FFF2-40B4-BE49-F238E27FC236}">
              <a16:creationId xmlns:a16="http://schemas.microsoft.com/office/drawing/2014/main" id="{DCA98070-F87E-43C9-A806-782255323602}"/>
            </a:ext>
          </a:extLst>
        </xdr:cNvPr>
        <xdr:cNvSpPr txBox="1"/>
      </xdr:nvSpPr>
      <xdr:spPr>
        <a:xfrm>
          <a:off x="6070677" y="1788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F6599734-0AE8-4475-8263-BDA0F5EC2C8E}"/>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A0428A9A-612E-4CE9-A0C4-04288EF65B96}"/>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A655BD94-4074-4D20-A788-C5A8C5DB43DD}"/>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5FC19A28-B9B1-4EAE-97E0-153E56517BBD}"/>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A98312C3-E143-4548-A6AE-F45092A73BCA}"/>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C3D4368F-25D1-4BA9-8BC6-73EC568ADAD2}"/>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96B9544A-C7B3-42A2-9722-95F7B9CC62D4}"/>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7C3FD313-6B8F-460A-A218-26DA63EF8938}"/>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8B40772E-4FB5-46CD-8363-54AAB549A64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FA7BB45B-60E2-40E7-93C3-254311004896}"/>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9" name="テキスト ボックス 508">
          <a:extLst>
            <a:ext uri="{FF2B5EF4-FFF2-40B4-BE49-F238E27FC236}">
              <a16:creationId xmlns:a16="http://schemas.microsoft.com/office/drawing/2014/main" id="{4777C4E3-8F52-430F-8841-03C9E0F96977}"/>
            </a:ext>
          </a:extLst>
        </xdr:cNvPr>
        <xdr:cNvSpPr txBox="1"/>
      </xdr:nvSpPr>
      <xdr:spPr>
        <a:xfrm>
          <a:off x="108427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10" name="直線コネクタ 509">
          <a:extLst>
            <a:ext uri="{FF2B5EF4-FFF2-40B4-BE49-F238E27FC236}">
              <a16:creationId xmlns:a16="http://schemas.microsoft.com/office/drawing/2014/main" id="{76393FFA-EB8D-4999-8590-AD7E2E57D7BD}"/>
            </a:ext>
          </a:extLst>
        </xdr:cNvPr>
        <xdr:cNvCxnSpPr/>
      </xdr:nvCxnSpPr>
      <xdr:spPr>
        <a:xfrm>
          <a:off x="11207750" y="6902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11" name="テキスト ボックス 510">
          <a:extLst>
            <a:ext uri="{FF2B5EF4-FFF2-40B4-BE49-F238E27FC236}">
              <a16:creationId xmlns:a16="http://schemas.microsoft.com/office/drawing/2014/main" id="{9A9D4609-59C5-4EAD-AC4A-EB608474344E}"/>
            </a:ext>
          </a:extLst>
        </xdr:cNvPr>
        <xdr:cNvSpPr txBox="1"/>
      </xdr:nvSpPr>
      <xdr:spPr>
        <a:xfrm>
          <a:off x="108427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2" name="直線コネクタ 511">
          <a:extLst>
            <a:ext uri="{FF2B5EF4-FFF2-40B4-BE49-F238E27FC236}">
              <a16:creationId xmlns:a16="http://schemas.microsoft.com/office/drawing/2014/main" id="{878FB558-48DC-4298-8A19-F7F5EBF2BAB7}"/>
            </a:ext>
          </a:extLst>
        </xdr:cNvPr>
        <xdr:cNvCxnSpPr/>
      </xdr:nvCxnSpPr>
      <xdr:spPr>
        <a:xfrm>
          <a:off x="11207750" y="6457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3" name="テキスト ボックス 512">
          <a:extLst>
            <a:ext uri="{FF2B5EF4-FFF2-40B4-BE49-F238E27FC236}">
              <a16:creationId xmlns:a16="http://schemas.microsoft.com/office/drawing/2014/main" id="{9D53A244-2497-41C6-B914-245E351B7783}"/>
            </a:ext>
          </a:extLst>
        </xdr:cNvPr>
        <xdr:cNvSpPr txBox="1"/>
      </xdr:nvSpPr>
      <xdr:spPr>
        <a:xfrm>
          <a:off x="108427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4" name="直線コネクタ 513">
          <a:extLst>
            <a:ext uri="{FF2B5EF4-FFF2-40B4-BE49-F238E27FC236}">
              <a16:creationId xmlns:a16="http://schemas.microsoft.com/office/drawing/2014/main" id="{6C684A89-63AB-4B72-A6CD-951F99FB11A7}"/>
            </a:ext>
          </a:extLst>
        </xdr:cNvPr>
        <xdr:cNvCxnSpPr/>
      </xdr:nvCxnSpPr>
      <xdr:spPr>
        <a:xfrm>
          <a:off x="11207750" y="6019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5" name="テキスト ボックス 514">
          <a:extLst>
            <a:ext uri="{FF2B5EF4-FFF2-40B4-BE49-F238E27FC236}">
              <a16:creationId xmlns:a16="http://schemas.microsoft.com/office/drawing/2014/main" id="{87A86D56-72D3-4881-A8CB-71CAD1520C13}"/>
            </a:ext>
          </a:extLst>
        </xdr:cNvPr>
        <xdr:cNvSpPr txBox="1"/>
      </xdr:nvSpPr>
      <xdr:spPr>
        <a:xfrm>
          <a:off x="108427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6" name="直線コネクタ 515">
          <a:extLst>
            <a:ext uri="{FF2B5EF4-FFF2-40B4-BE49-F238E27FC236}">
              <a16:creationId xmlns:a16="http://schemas.microsoft.com/office/drawing/2014/main" id="{FD7AC1C1-FDB1-44DD-9978-CF39EE32D98D}"/>
            </a:ext>
          </a:extLst>
        </xdr:cNvPr>
        <xdr:cNvCxnSpPr/>
      </xdr:nvCxnSpPr>
      <xdr:spPr>
        <a:xfrm>
          <a:off x="11207750" y="5581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7" name="テキスト ボックス 516">
          <a:extLst>
            <a:ext uri="{FF2B5EF4-FFF2-40B4-BE49-F238E27FC236}">
              <a16:creationId xmlns:a16="http://schemas.microsoft.com/office/drawing/2014/main" id="{E725F978-6382-4CF0-A06B-7B4054BB73DA}"/>
            </a:ext>
          </a:extLst>
        </xdr:cNvPr>
        <xdr:cNvSpPr txBox="1"/>
      </xdr:nvSpPr>
      <xdr:spPr>
        <a:xfrm>
          <a:off x="108427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5C0CB35A-1E07-476D-B4CD-A7D3D270262B}"/>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5E497673-9EEF-4AF6-B98C-A5D218630961}"/>
            </a:ext>
          </a:extLst>
        </xdr:cNvPr>
        <xdr:cNvSpPr txBox="1"/>
      </xdr:nvSpPr>
      <xdr:spPr>
        <a:xfrm>
          <a:off x="108427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76E43874-B1D5-45FA-89F6-50296B60ADDC}"/>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21" name="直線コネクタ 520">
          <a:extLst>
            <a:ext uri="{FF2B5EF4-FFF2-40B4-BE49-F238E27FC236}">
              <a16:creationId xmlns:a16="http://schemas.microsoft.com/office/drawing/2014/main" id="{48C7E764-6CCB-470E-8D1E-8E93FA26F405}"/>
            </a:ext>
          </a:extLst>
        </xdr:cNvPr>
        <xdr:cNvCxnSpPr/>
      </xdr:nvCxnSpPr>
      <xdr:spPr>
        <a:xfrm flipV="1">
          <a:off x="14699614" y="5703316"/>
          <a:ext cx="0" cy="127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54394855-B8DC-46D5-8F93-7845ACA4A22C}"/>
            </a:ext>
          </a:extLst>
        </xdr:cNvPr>
        <xdr:cNvSpPr txBox="1"/>
      </xdr:nvSpPr>
      <xdr:spPr>
        <a:xfrm>
          <a:off x="14738350" y="697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23" name="直線コネクタ 522">
          <a:extLst>
            <a:ext uri="{FF2B5EF4-FFF2-40B4-BE49-F238E27FC236}">
              <a16:creationId xmlns:a16="http://schemas.microsoft.com/office/drawing/2014/main" id="{B8DE12CF-A195-4C5D-B42E-61E4F68B848A}"/>
            </a:ext>
          </a:extLst>
        </xdr:cNvPr>
        <xdr:cNvCxnSpPr/>
      </xdr:nvCxnSpPr>
      <xdr:spPr>
        <a:xfrm>
          <a:off x="14611350" y="6973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B7C105AB-E18F-451C-B632-AC163EABFD89}"/>
            </a:ext>
          </a:extLst>
        </xdr:cNvPr>
        <xdr:cNvSpPr txBox="1"/>
      </xdr:nvSpPr>
      <xdr:spPr>
        <a:xfrm>
          <a:off x="14738350"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5" name="直線コネクタ 524">
          <a:extLst>
            <a:ext uri="{FF2B5EF4-FFF2-40B4-BE49-F238E27FC236}">
              <a16:creationId xmlns:a16="http://schemas.microsoft.com/office/drawing/2014/main" id="{B252E55E-4E0C-4D47-B8A2-FC0F553496E4}"/>
            </a:ext>
          </a:extLst>
        </xdr:cNvPr>
        <xdr:cNvCxnSpPr/>
      </xdr:nvCxnSpPr>
      <xdr:spPr>
        <a:xfrm>
          <a:off x="14611350" y="57033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12971</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E0609164-55B9-4699-A6DC-83BA76421E81}"/>
            </a:ext>
          </a:extLst>
        </xdr:cNvPr>
        <xdr:cNvSpPr txBox="1"/>
      </xdr:nvSpPr>
      <xdr:spPr>
        <a:xfrm>
          <a:off x="14738350" y="6286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7" name="フローチャート: 判断 526">
          <a:extLst>
            <a:ext uri="{FF2B5EF4-FFF2-40B4-BE49-F238E27FC236}">
              <a16:creationId xmlns:a16="http://schemas.microsoft.com/office/drawing/2014/main" id="{B2C6EB53-2F00-409B-A3A2-6CBB741544B2}"/>
            </a:ext>
          </a:extLst>
        </xdr:cNvPr>
        <xdr:cNvSpPr/>
      </xdr:nvSpPr>
      <xdr:spPr>
        <a:xfrm>
          <a:off x="14649450" y="63083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8" name="フローチャート: 判断 527">
          <a:extLst>
            <a:ext uri="{FF2B5EF4-FFF2-40B4-BE49-F238E27FC236}">
              <a16:creationId xmlns:a16="http://schemas.microsoft.com/office/drawing/2014/main" id="{F217E1A3-2B91-4D6B-9F3F-B3DA1BEB8F8F}"/>
            </a:ext>
          </a:extLst>
        </xdr:cNvPr>
        <xdr:cNvSpPr/>
      </xdr:nvSpPr>
      <xdr:spPr>
        <a:xfrm>
          <a:off x="13887450" y="62644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9" name="フローチャート: 判断 528">
          <a:extLst>
            <a:ext uri="{FF2B5EF4-FFF2-40B4-BE49-F238E27FC236}">
              <a16:creationId xmlns:a16="http://schemas.microsoft.com/office/drawing/2014/main" id="{EBE489FA-1EB5-4591-B8AF-0955375C2362}"/>
            </a:ext>
          </a:extLst>
        </xdr:cNvPr>
        <xdr:cNvSpPr/>
      </xdr:nvSpPr>
      <xdr:spPr>
        <a:xfrm>
          <a:off x="13093700" y="630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30" name="フローチャート: 判断 529">
          <a:extLst>
            <a:ext uri="{FF2B5EF4-FFF2-40B4-BE49-F238E27FC236}">
              <a16:creationId xmlns:a16="http://schemas.microsoft.com/office/drawing/2014/main" id="{DC960E36-93C5-4565-9FDC-5C9927FF34E0}"/>
            </a:ext>
          </a:extLst>
        </xdr:cNvPr>
        <xdr:cNvSpPr/>
      </xdr:nvSpPr>
      <xdr:spPr>
        <a:xfrm>
          <a:off x="12299950" y="62763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31" name="フローチャート: 判断 530">
          <a:extLst>
            <a:ext uri="{FF2B5EF4-FFF2-40B4-BE49-F238E27FC236}">
              <a16:creationId xmlns:a16="http://schemas.microsoft.com/office/drawing/2014/main" id="{5C6D28E2-90E6-42D7-9154-E1FF1C34A23F}"/>
            </a:ext>
          </a:extLst>
        </xdr:cNvPr>
        <xdr:cNvSpPr/>
      </xdr:nvSpPr>
      <xdr:spPr>
        <a:xfrm>
          <a:off x="11487150" y="616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30B6D1F-4A23-4415-A8C3-58139E910D5B}"/>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21296AD-8BAE-4F01-9B04-63957BEF6742}"/>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376686C-E482-496D-B958-FE096F3C846B}"/>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420B3D1-5441-45A8-B48D-4D9634CAED9C}"/>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B6E86A2-9DA4-48E5-AA6E-58354F4E9178}"/>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20828</xdr:rowOff>
    </xdr:from>
    <xdr:to>
      <xdr:col>85</xdr:col>
      <xdr:colOff>177800</xdr:colOff>
      <xdr:row>38</xdr:row>
      <xdr:rowOff>122428</xdr:rowOff>
    </xdr:to>
    <xdr:sp macro="" textlink="">
      <xdr:nvSpPr>
        <xdr:cNvPr id="537" name="楕円 536">
          <a:extLst>
            <a:ext uri="{FF2B5EF4-FFF2-40B4-BE49-F238E27FC236}">
              <a16:creationId xmlns:a16="http://schemas.microsoft.com/office/drawing/2014/main" id="{F51FA1C3-F5FD-4D1A-ACA9-2AE16E898451}"/>
            </a:ext>
          </a:extLst>
        </xdr:cNvPr>
        <xdr:cNvSpPr/>
      </xdr:nvSpPr>
      <xdr:spPr>
        <a:xfrm>
          <a:off x="14649450" y="629462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43705</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3DD20C06-B73E-469D-AFEE-FCCE976B9F05}"/>
            </a:ext>
          </a:extLst>
        </xdr:cNvPr>
        <xdr:cNvSpPr txBox="1"/>
      </xdr:nvSpPr>
      <xdr:spPr>
        <a:xfrm>
          <a:off x="14738350" y="615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72136</xdr:rowOff>
    </xdr:to>
    <xdr:sp macro="" textlink="">
      <xdr:nvSpPr>
        <xdr:cNvPr id="539" name="楕円 538">
          <a:extLst>
            <a:ext uri="{FF2B5EF4-FFF2-40B4-BE49-F238E27FC236}">
              <a16:creationId xmlns:a16="http://schemas.microsoft.com/office/drawing/2014/main" id="{EA5893A4-78E7-45D0-A348-33C66DE0D097}"/>
            </a:ext>
          </a:extLst>
        </xdr:cNvPr>
        <xdr:cNvSpPr/>
      </xdr:nvSpPr>
      <xdr:spPr>
        <a:xfrm>
          <a:off x="13887450" y="62506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21336</xdr:rowOff>
    </xdr:from>
    <xdr:to>
      <xdr:col>85</xdr:col>
      <xdr:colOff>127000</xdr:colOff>
      <xdr:row>38</xdr:row>
      <xdr:rowOff>71628</xdr:rowOff>
    </xdr:to>
    <xdr:cxnSp macro="">
      <xdr:nvCxnSpPr>
        <xdr:cNvPr id="540" name="直線コネクタ 539">
          <a:extLst>
            <a:ext uri="{FF2B5EF4-FFF2-40B4-BE49-F238E27FC236}">
              <a16:creationId xmlns:a16="http://schemas.microsoft.com/office/drawing/2014/main" id="{E775DCBF-6490-430E-9489-282C4BCA36C7}"/>
            </a:ext>
          </a:extLst>
        </xdr:cNvPr>
        <xdr:cNvCxnSpPr/>
      </xdr:nvCxnSpPr>
      <xdr:spPr>
        <a:xfrm>
          <a:off x="13938250" y="6295136"/>
          <a:ext cx="762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41402</xdr:rowOff>
    </xdr:from>
    <xdr:to>
      <xdr:col>76</xdr:col>
      <xdr:colOff>165100</xdr:colOff>
      <xdr:row>37</xdr:row>
      <xdr:rowOff>143002</xdr:rowOff>
    </xdr:to>
    <xdr:sp macro="" textlink="">
      <xdr:nvSpPr>
        <xdr:cNvPr id="541" name="楕円 540">
          <a:extLst>
            <a:ext uri="{FF2B5EF4-FFF2-40B4-BE49-F238E27FC236}">
              <a16:creationId xmlns:a16="http://schemas.microsoft.com/office/drawing/2014/main" id="{96160CC5-9619-4822-ACA1-CC35847FD9AC}"/>
            </a:ext>
          </a:extLst>
        </xdr:cNvPr>
        <xdr:cNvSpPr/>
      </xdr:nvSpPr>
      <xdr:spPr>
        <a:xfrm>
          <a:off x="130937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92202</xdr:rowOff>
    </xdr:from>
    <xdr:to>
      <xdr:col>81</xdr:col>
      <xdr:colOff>50800</xdr:colOff>
      <xdr:row>38</xdr:row>
      <xdr:rowOff>21336</xdr:rowOff>
    </xdr:to>
    <xdr:cxnSp macro="">
      <xdr:nvCxnSpPr>
        <xdr:cNvPr id="542" name="直線コネクタ 541">
          <a:extLst>
            <a:ext uri="{FF2B5EF4-FFF2-40B4-BE49-F238E27FC236}">
              <a16:creationId xmlns:a16="http://schemas.microsoft.com/office/drawing/2014/main" id="{0395B799-2115-4B92-882A-B0799EC7646F}"/>
            </a:ext>
          </a:extLst>
        </xdr:cNvPr>
        <xdr:cNvCxnSpPr/>
      </xdr:nvCxnSpPr>
      <xdr:spPr>
        <a:xfrm>
          <a:off x="13144500" y="6200902"/>
          <a:ext cx="79375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543" name="楕円 542">
          <a:extLst>
            <a:ext uri="{FF2B5EF4-FFF2-40B4-BE49-F238E27FC236}">
              <a16:creationId xmlns:a16="http://schemas.microsoft.com/office/drawing/2014/main" id="{6FED9AC0-D127-406E-995E-E4CBBE3E1E49}"/>
            </a:ext>
          </a:extLst>
        </xdr:cNvPr>
        <xdr:cNvSpPr/>
      </xdr:nvSpPr>
      <xdr:spPr>
        <a:xfrm>
          <a:off x="12299950" y="60604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92202</xdr:rowOff>
    </xdr:to>
    <xdr:cxnSp macro="">
      <xdr:nvCxnSpPr>
        <xdr:cNvPr id="544" name="直線コネクタ 543">
          <a:extLst>
            <a:ext uri="{FF2B5EF4-FFF2-40B4-BE49-F238E27FC236}">
              <a16:creationId xmlns:a16="http://schemas.microsoft.com/office/drawing/2014/main" id="{A2DE2576-9528-4BBB-A9CF-6D450B552457}"/>
            </a:ext>
          </a:extLst>
        </xdr:cNvPr>
        <xdr:cNvCxnSpPr/>
      </xdr:nvCxnSpPr>
      <xdr:spPr>
        <a:xfrm>
          <a:off x="12344400" y="6111240"/>
          <a:ext cx="8001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xdr:rowOff>
    </xdr:from>
    <xdr:to>
      <xdr:col>67</xdr:col>
      <xdr:colOff>101600</xdr:colOff>
      <xdr:row>36</xdr:row>
      <xdr:rowOff>113284</xdr:rowOff>
    </xdr:to>
    <xdr:sp macro="" textlink="">
      <xdr:nvSpPr>
        <xdr:cNvPr id="545" name="楕円 544">
          <a:extLst>
            <a:ext uri="{FF2B5EF4-FFF2-40B4-BE49-F238E27FC236}">
              <a16:creationId xmlns:a16="http://schemas.microsoft.com/office/drawing/2014/main" id="{8D0FC711-CBB5-406D-BF29-4052A966D3D2}"/>
            </a:ext>
          </a:extLst>
        </xdr:cNvPr>
        <xdr:cNvSpPr/>
      </xdr:nvSpPr>
      <xdr:spPr>
        <a:xfrm>
          <a:off x="1148715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62484</xdr:rowOff>
    </xdr:from>
    <xdr:to>
      <xdr:col>71</xdr:col>
      <xdr:colOff>177800</xdr:colOff>
      <xdr:row>36</xdr:row>
      <xdr:rowOff>167640</xdr:rowOff>
    </xdr:to>
    <xdr:cxnSp macro="">
      <xdr:nvCxnSpPr>
        <xdr:cNvPr id="546" name="直線コネクタ 545">
          <a:extLst>
            <a:ext uri="{FF2B5EF4-FFF2-40B4-BE49-F238E27FC236}">
              <a16:creationId xmlns:a16="http://schemas.microsoft.com/office/drawing/2014/main" id="{1BEE990D-3A68-42A2-84FF-2F6511A5E7E4}"/>
            </a:ext>
          </a:extLst>
        </xdr:cNvPr>
        <xdr:cNvCxnSpPr/>
      </xdr:nvCxnSpPr>
      <xdr:spPr>
        <a:xfrm>
          <a:off x="11537950" y="6006084"/>
          <a:ext cx="80645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7144E8CF-AAB5-4D77-833E-ECDB857B309B}"/>
            </a:ext>
          </a:extLst>
        </xdr:cNvPr>
        <xdr:cNvSpPr txBox="1"/>
      </xdr:nvSpPr>
      <xdr:spPr>
        <a:xfrm>
          <a:off x="137420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D9AC440C-A83F-4270-A11E-F24CC44AF676}"/>
            </a:ext>
          </a:extLst>
        </xdr:cNvPr>
        <xdr:cNvSpPr txBox="1"/>
      </xdr:nvSpPr>
      <xdr:spPr>
        <a:xfrm>
          <a:off x="12960994" y="6401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66C9CA14-97ED-48B5-AB33-5B094A76CA04}"/>
            </a:ext>
          </a:extLst>
        </xdr:cNvPr>
        <xdr:cNvSpPr txBox="1"/>
      </xdr:nvSpPr>
      <xdr:spPr>
        <a:xfrm>
          <a:off x="121672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147845</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4F07A383-EA2D-4142-82F2-48F2E6C4CD5F}"/>
            </a:ext>
          </a:extLst>
        </xdr:cNvPr>
        <xdr:cNvSpPr txBox="1"/>
      </xdr:nvSpPr>
      <xdr:spPr>
        <a:xfrm>
          <a:off x="11354444" y="625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88663</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5227B04C-BD55-454F-B6FD-D796CEB354AE}"/>
            </a:ext>
          </a:extLst>
        </xdr:cNvPr>
        <xdr:cNvSpPr txBox="1"/>
      </xdr:nvSpPr>
      <xdr:spPr>
        <a:xfrm>
          <a:off x="13742044"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159529</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BC4438A3-410D-43AE-8620-14ABD8B85AB3}"/>
            </a:ext>
          </a:extLst>
        </xdr:cNvPr>
        <xdr:cNvSpPr txBox="1"/>
      </xdr:nvSpPr>
      <xdr:spPr>
        <a:xfrm>
          <a:off x="12960994" y="5938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A645BD76-8AAA-4E24-AC79-CA90F77851E3}"/>
            </a:ext>
          </a:extLst>
        </xdr:cNvPr>
        <xdr:cNvSpPr txBox="1"/>
      </xdr:nvSpPr>
      <xdr:spPr>
        <a:xfrm>
          <a:off x="12167244" y="584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129811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938A8B7F-32DA-4D23-A678-9BD04BFCED34}"/>
            </a:ext>
          </a:extLst>
        </xdr:cNvPr>
        <xdr:cNvSpPr txBox="1"/>
      </xdr:nvSpPr>
      <xdr:spPr>
        <a:xfrm>
          <a:off x="11354444" y="5743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BDC0C85-9F75-40A5-A287-EBCD1A83B57C}"/>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7696975B-32F9-482B-9037-6A2AF1C3AF69}"/>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76EDEA8F-9513-4447-AE6C-B1424337A1AA}"/>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78D6080D-94A2-4CF5-8372-88EBA97F54D3}"/>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7B05650B-D9F3-4DF1-9920-B7A121C752BB}"/>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96AD2B82-B72D-4DED-98AF-47B46C7370C7}"/>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FB8909D7-50B6-4C4C-8BF6-80A00B54728C}"/>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A695D315-4A65-4116-A553-B8445C497004}"/>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BAA8147-9EB1-4FA2-93A5-8C06290A443A}"/>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659F0329-967D-4FB9-8F6A-3DED0F84638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5" name="テキスト ボックス 564">
          <a:extLst>
            <a:ext uri="{FF2B5EF4-FFF2-40B4-BE49-F238E27FC236}">
              <a16:creationId xmlns:a16="http://schemas.microsoft.com/office/drawing/2014/main" id="{EC080F6D-06B2-4803-A040-ED9E8BBBFA63}"/>
            </a:ext>
          </a:extLst>
        </xdr:cNvPr>
        <xdr:cNvSpPr txBox="1"/>
      </xdr:nvSpPr>
      <xdr:spPr>
        <a:xfrm>
          <a:off x="16248514" y="7204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6ACDEEB0-681C-4179-BA27-D314E7455CBF}"/>
            </a:ext>
          </a:extLst>
        </xdr:cNvPr>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7" name="テキスト ボックス 566">
          <a:extLst>
            <a:ext uri="{FF2B5EF4-FFF2-40B4-BE49-F238E27FC236}">
              <a16:creationId xmlns:a16="http://schemas.microsoft.com/office/drawing/2014/main" id="{69ADA833-5281-42F9-9BFD-46BB7FB7200F}"/>
            </a:ext>
          </a:extLst>
        </xdr:cNvPr>
        <xdr:cNvSpPr txBox="1"/>
      </xdr:nvSpPr>
      <xdr:spPr>
        <a:xfrm>
          <a:off x="15985051" y="6890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B6535461-60F2-4DAD-8861-0D1E27144DA6}"/>
            </a:ext>
          </a:extLst>
        </xdr:cNvPr>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9" name="テキスト ボックス 568">
          <a:extLst>
            <a:ext uri="{FF2B5EF4-FFF2-40B4-BE49-F238E27FC236}">
              <a16:creationId xmlns:a16="http://schemas.microsoft.com/office/drawing/2014/main" id="{537B28D4-60FC-4562-9B5F-0FB9DA1149DE}"/>
            </a:ext>
          </a:extLst>
        </xdr:cNvPr>
        <xdr:cNvSpPr txBox="1"/>
      </xdr:nvSpPr>
      <xdr:spPr>
        <a:xfrm>
          <a:off x="15985051" y="65769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40B5BC9C-32EA-4E07-A5ED-11DA6F4B2CA1}"/>
            </a:ext>
          </a:extLst>
        </xdr:cNvPr>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71" name="テキスト ボックス 570">
          <a:extLst>
            <a:ext uri="{FF2B5EF4-FFF2-40B4-BE49-F238E27FC236}">
              <a16:creationId xmlns:a16="http://schemas.microsoft.com/office/drawing/2014/main" id="{644D2E2D-BFBA-4F5A-94CF-97E411B7471B}"/>
            </a:ext>
          </a:extLst>
        </xdr:cNvPr>
        <xdr:cNvSpPr txBox="1"/>
      </xdr:nvSpPr>
      <xdr:spPr>
        <a:xfrm>
          <a:off x="15985051" y="62631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7914089E-5B40-4D10-9747-01918FEF8124}"/>
            </a:ext>
          </a:extLst>
        </xdr:cNvPr>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3" name="テキスト ボックス 572">
          <a:extLst>
            <a:ext uri="{FF2B5EF4-FFF2-40B4-BE49-F238E27FC236}">
              <a16:creationId xmlns:a16="http://schemas.microsoft.com/office/drawing/2014/main" id="{F2500453-E4BC-4067-9099-453D22466907}"/>
            </a:ext>
          </a:extLst>
        </xdr:cNvPr>
        <xdr:cNvSpPr txBox="1"/>
      </xdr:nvSpPr>
      <xdr:spPr>
        <a:xfrm>
          <a:off x="15985051" y="5942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8576DB32-AF65-49EA-BEFB-74B18FEE99CC}"/>
            </a:ext>
          </a:extLst>
        </xdr:cNvPr>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5" name="テキスト ボックス 574">
          <a:extLst>
            <a:ext uri="{FF2B5EF4-FFF2-40B4-BE49-F238E27FC236}">
              <a16:creationId xmlns:a16="http://schemas.microsoft.com/office/drawing/2014/main" id="{3D41D8D7-43CA-48E9-BF29-2D2F0ADA9934}"/>
            </a:ext>
          </a:extLst>
        </xdr:cNvPr>
        <xdr:cNvSpPr txBox="1"/>
      </xdr:nvSpPr>
      <xdr:spPr>
        <a:xfrm>
          <a:off x="15939981" y="56290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89BEB078-B14C-4A4E-B216-BBBDA94818C7}"/>
            </a:ext>
          </a:extLst>
        </xdr:cNvPr>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7" name="テキスト ボックス 576">
          <a:extLst>
            <a:ext uri="{FF2B5EF4-FFF2-40B4-BE49-F238E27FC236}">
              <a16:creationId xmlns:a16="http://schemas.microsoft.com/office/drawing/2014/main" id="{03F9DDB9-544C-4E75-A618-D5E08C39DC0F}"/>
            </a:ext>
          </a:extLst>
        </xdr:cNvPr>
        <xdr:cNvSpPr txBox="1"/>
      </xdr:nvSpPr>
      <xdr:spPr>
        <a:xfrm>
          <a:off x="15939981" y="5315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409D1613-1257-4D07-9AD6-1D29965CDCCB}"/>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4F954A7C-116E-42BD-909C-EA1CF13485ED}"/>
            </a:ext>
          </a:extLst>
        </xdr:cNvPr>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0CED7095-2B26-43B8-8E25-EAC7FBD804DD}"/>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81" name="直線コネクタ 580">
          <a:extLst>
            <a:ext uri="{FF2B5EF4-FFF2-40B4-BE49-F238E27FC236}">
              <a16:creationId xmlns:a16="http://schemas.microsoft.com/office/drawing/2014/main" id="{8E889ADA-D645-4973-AA80-1C8B88220931}"/>
            </a:ext>
          </a:extLst>
        </xdr:cNvPr>
        <xdr:cNvCxnSpPr/>
      </xdr:nvCxnSpPr>
      <xdr:spPr>
        <a:xfrm flipV="1">
          <a:off x="19951064" y="5612870"/>
          <a:ext cx="0" cy="1401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82" name="【一般廃棄物処理施設】&#10;一人当たり有形固定資産（償却資産）額最小値テキスト">
          <a:extLst>
            <a:ext uri="{FF2B5EF4-FFF2-40B4-BE49-F238E27FC236}">
              <a16:creationId xmlns:a16="http://schemas.microsoft.com/office/drawing/2014/main" id="{84C6E31F-B858-41E5-B9EE-11188E1ACE4B}"/>
            </a:ext>
          </a:extLst>
        </xdr:cNvPr>
        <xdr:cNvSpPr txBox="1"/>
      </xdr:nvSpPr>
      <xdr:spPr>
        <a:xfrm>
          <a:off x="19989800" y="70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83" name="直線コネクタ 582">
          <a:extLst>
            <a:ext uri="{FF2B5EF4-FFF2-40B4-BE49-F238E27FC236}">
              <a16:creationId xmlns:a16="http://schemas.microsoft.com/office/drawing/2014/main" id="{B6BB5A8B-71AF-4838-9030-AEB57AD7CACF}"/>
            </a:ext>
          </a:extLst>
        </xdr:cNvPr>
        <xdr:cNvCxnSpPr/>
      </xdr:nvCxnSpPr>
      <xdr:spPr>
        <a:xfrm>
          <a:off x="19881850" y="7014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DF0A76BE-71D4-47AD-B285-D7D11CA6B45E}"/>
            </a:ext>
          </a:extLst>
        </xdr:cNvPr>
        <xdr:cNvSpPr txBox="1"/>
      </xdr:nvSpPr>
      <xdr:spPr>
        <a:xfrm>
          <a:off x="19989800" y="539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5" name="直線コネクタ 584">
          <a:extLst>
            <a:ext uri="{FF2B5EF4-FFF2-40B4-BE49-F238E27FC236}">
              <a16:creationId xmlns:a16="http://schemas.microsoft.com/office/drawing/2014/main" id="{77FA0EAD-0F86-409E-AE59-8F2DBCA2FC87}"/>
            </a:ext>
          </a:extLst>
        </xdr:cNvPr>
        <xdr:cNvCxnSpPr/>
      </xdr:nvCxnSpPr>
      <xdr:spPr>
        <a:xfrm>
          <a:off x="19881850" y="5612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6" name="【一般廃棄物処理施設】&#10;一人当たり有形固定資産（償却資産）額平均値テキスト">
          <a:extLst>
            <a:ext uri="{FF2B5EF4-FFF2-40B4-BE49-F238E27FC236}">
              <a16:creationId xmlns:a16="http://schemas.microsoft.com/office/drawing/2014/main" id="{E06A8802-4F80-4DEE-9ACB-490C6FFE6A86}"/>
            </a:ext>
          </a:extLst>
        </xdr:cNvPr>
        <xdr:cNvSpPr txBox="1"/>
      </xdr:nvSpPr>
      <xdr:spPr>
        <a:xfrm>
          <a:off x="19989800" y="63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7" name="フローチャート: 判断 586">
          <a:extLst>
            <a:ext uri="{FF2B5EF4-FFF2-40B4-BE49-F238E27FC236}">
              <a16:creationId xmlns:a16="http://schemas.microsoft.com/office/drawing/2014/main" id="{B9276A6D-D4BD-47ED-8E06-454B5B27BF21}"/>
            </a:ext>
          </a:extLst>
        </xdr:cNvPr>
        <xdr:cNvSpPr/>
      </xdr:nvSpPr>
      <xdr:spPr>
        <a:xfrm>
          <a:off x="19900900" y="632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8" name="フローチャート: 判断 587">
          <a:extLst>
            <a:ext uri="{FF2B5EF4-FFF2-40B4-BE49-F238E27FC236}">
              <a16:creationId xmlns:a16="http://schemas.microsoft.com/office/drawing/2014/main" id="{99F73502-4D95-4C3F-B826-E09A96FDC41D}"/>
            </a:ext>
          </a:extLst>
        </xdr:cNvPr>
        <xdr:cNvSpPr/>
      </xdr:nvSpPr>
      <xdr:spPr>
        <a:xfrm>
          <a:off x="19157950" y="63363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9" name="フローチャート: 判断 588">
          <a:extLst>
            <a:ext uri="{FF2B5EF4-FFF2-40B4-BE49-F238E27FC236}">
              <a16:creationId xmlns:a16="http://schemas.microsoft.com/office/drawing/2014/main" id="{E4EC7993-5140-41DC-9384-31DF46E5F4C7}"/>
            </a:ext>
          </a:extLst>
        </xdr:cNvPr>
        <xdr:cNvSpPr/>
      </xdr:nvSpPr>
      <xdr:spPr>
        <a:xfrm>
          <a:off x="18345150" y="63681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90" name="フローチャート: 判断 589">
          <a:extLst>
            <a:ext uri="{FF2B5EF4-FFF2-40B4-BE49-F238E27FC236}">
              <a16:creationId xmlns:a16="http://schemas.microsoft.com/office/drawing/2014/main" id="{D641E40E-7B56-4B82-813E-57EF4145ACB0}"/>
            </a:ext>
          </a:extLst>
        </xdr:cNvPr>
        <xdr:cNvSpPr/>
      </xdr:nvSpPr>
      <xdr:spPr>
        <a:xfrm>
          <a:off x="17551400" y="6346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91" name="フローチャート: 判断 590">
          <a:extLst>
            <a:ext uri="{FF2B5EF4-FFF2-40B4-BE49-F238E27FC236}">
              <a16:creationId xmlns:a16="http://schemas.microsoft.com/office/drawing/2014/main" id="{78296298-188D-40E1-8633-2648AFD376C0}"/>
            </a:ext>
          </a:extLst>
        </xdr:cNvPr>
        <xdr:cNvSpPr/>
      </xdr:nvSpPr>
      <xdr:spPr>
        <a:xfrm>
          <a:off x="16757650" y="63512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476447C-52D5-4352-A8D0-9091CB7B2F3B}"/>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AA8017EA-324E-49A6-9CEF-B6CB2CE448C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3BFA6A96-3673-41D6-8B62-FF908F856F6F}"/>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1ECA1103-58B5-40AF-B377-ADD9425DDB3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70407CF7-6D42-4B98-A553-A2C636C056B1}"/>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93049</xdr:rowOff>
    </xdr:from>
    <xdr:to>
      <xdr:col>116</xdr:col>
      <xdr:colOff>114300</xdr:colOff>
      <xdr:row>38</xdr:row>
      <xdr:rowOff>23199</xdr:rowOff>
    </xdr:to>
    <xdr:sp macro="" textlink="">
      <xdr:nvSpPr>
        <xdr:cNvPr id="597" name="楕円 596">
          <a:extLst>
            <a:ext uri="{FF2B5EF4-FFF2-40B4-BE49-F238E27FC236}">
              <a16:creationId xmlns:a16="http://schemas.microsoft.com/office/drawing/2014/main" id="{314C5848-3025-4DA2-86FB-C7A7A3C62A5F}"/>
            </a:ext>
          </a:extLst>
        </xdr:cNvPr>
        <xdr:cNvSpPr/>
      </xdr:nvSpPr>
      <xdr:spPr>
        <a:xfrm>
          <a:off x="19900900" y="62017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115926</xdr:rowOff>
    </xdr:from>
    <xdr:ext cx="534377" cy="259045"/>
    <xdr:sp macro="" textlink="">
      <xdr:nvSpPr>
        <xdr:cNvPr id="598" name="【一般廃棄物処理施設】&#10;一人当たり有形固定資産（償却資産）額該当値テキスト">
          <a:extLst>
            <a:ext uri="{FF2B5EF4-FFF2-40B4-BE49-F238E27FC236}">
              <a16:creationId xmlns:a16="http://schemas.microsoft.com/office/drawing/2014/main" id="{845A6407-7486-4053-B74E-5FA42F7CE046}"/>
            </a:ext>
          </a:extLst>
        </xdr:cNvPr>
        <xdr:cNvSpPr txBox="1"/>
      </xdr:nvSpPr>
      <xdr:spPr>
        <a:xfrm>
          <a:off x="19989800" y="605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158315</xdr:rowOff>
    </xdr:from>
    <xdr:to>
      <xdr:col>112</xdr:col>
      <xdr:colOff>38100</xdr:colOff>
      <xdr:row>38</xdr:row>
      <xdr:rowOff>88464</xdr:rowOff>
    </xdr:to>
    <xdr:sp macro="" textlink="">
      <xdr:nvSpPr>
        <xdr:cNvPr id="599" name="楕円 598">
          <a:extLst>
            <a:ext uri="{FF2B5EF4-FFF2-40B4-BE49-F238E27FC236}">
              <a16:creationId xmlns:a16="http://schemas.microsoft.com/office/drawing/2014/main" id="{61CD3F1A-A3D0-4D89-90F8-8450DB1E4BC5}"/>
            </a:ext>
          </a:extLst>
        </xdr:cNvPr>
        <xdr:cNvSpPr/>
      </xdr:nvSpPr>
      <xdr:spPr>
        <a:xfrm>
          <a:off x="19157950" y="6267015"/>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143849</xdr:rowOff>
    </xdr:from>
    <xdr:to>
      <xdr:col>116</xdr:col>
      <xdr:colOff>63500</xdr:colOff>
      <xdr:row>38</xdr:row>
      <xdr:rowOff>37664</xdr:rowOff>
    </xdr:to>
    <xdr:cxnSp macro="">
      <xdr:nvCxnSpPr>
        <xdr:cNvPr id="600" name="直線コネクタ 599">
          <a:extLst>
            <a:ext uri="{FF2B5EF4-FFF2-40B4-BE49-F238E27FC236}">
              <a16:creationId xmlns:a16="http://schemas.microsoft.com/office/drawing/2014/main" id="{8C59B6A7-592A-4AB6-9315-8E8C33981C69}"/>
            </a:ext>
          </a:extLst>
        </xdr:cNvPr>
        <xdr:cNvCxnSpPr/>
      </xdr:nvCxnSpPr>
      <xdr:spPr>
        <a:xfrm flipV="1">
          <a:off x="19202400" y="6252549"/>
          <a:ext cx="749300" cy="5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161351</xdr:rowOff>
    </xdr:from>
    <xdr:to>
      <xdr:col>107</xdr:col>
      <xdr:colOff>101600</xdr:colOff>
      <xdr:row>38</xdr:row>
      <xdr:rowOff>91501</xdr:rowOff>
    </xdr:to>
    <xdr:sp macro="" textlink="">
      <xdr:nvSpPr>
        <xdr:cNvPr id="601" name="楕円 600">
          <a:extLst>
            <a:ext uri="{FF2B5EF4-FFF2-40B4-BE49-F238E27FC236}">
              <a16:creationId xmlns:a16="http://schemas.microsoft.com/office/drawing/2014/main" id="{2EBF06BC-E6E0-46BE-9D72-831E8E0C8F87}"/>
            </a:ext>
          </a:extLst>
        </xdr:cNvPr>
        <xdr:cNvSpPr/>
      </xdr:nvSpPr>
      <xdr:spPr>
        <a:xfrm>
          <a:off x="18345150" y="62700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37664</xdr:rowOff>
    </xdr:from>
    <xdr:to>
      <xdr:col>111</xdr:col>
      <xdr:colOff>177800</xdr:colOff>
      <xdr:row>38</xdr:row>
      <xdr:rowOff>40701</xdr:rowOff>
    </xdr:to>
    <xdr:cxnSp macro="">
      <xdr:nvCxnSpPr>
        <xdr:cNvPr id="602" name="直線コネクタ 601">
          <a:extLst>
            <a:ext uri="{FF2B5EF4-FFF2-40B4-BE49-F238E27FC236}">
              <a16:creationId xmlns:a16="http://schemas.microsoft.com/office/drawing/2014/main" id="{6492FAF7-EA6B-499B-A6D6-05E865B7AA82}"/>
            </a:ext>
          </a:extLst>
        </xdr:cNvPr>
        <xdr:cNvCxnSpPr/>
      </xdr:nvCxnSpPr>
      <xdr:spPr>
        <a:xfrm flipV="1">
          <a:off x="18395950" y="6311464"/>
          <a:ext cx="80645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163082</xdr:rowOff>
    </xdr:from>
    <xdr:to>
      <xdr:col>102</xdr:col>
      <xdr:colOff>165100</xdr:colOff>
      <xdr:row>38</xdr:row>
      <xdr:rowOff>93232</xdr:rowOff>
    </xdr:to>
    <xdr:sp macro="" textlink="">
      <xdr:nvSpPr>
        <xdr:cNvPr id="603" name="楕円 602">
          <a:extLst>
            <a:ext uri="{FF2B5EF4-FFF2-40B4-BE49-F238E27FC236}">
              <a16:creationId xmlns:a16="http://schemas.microsoft.com/office/drawing/2014/main" id="{E891D786-B38F-45FC-9141-59EE986DC840}"/>
            </a:ext>
          </a:extLst>
        </xdr:cNvPr>
        <xdr:cNvSpPr/>
      </xdr:nvSpPr>
      <xdr:spPr>
        <a:xfrm>
          <a:off x="17551400" y="6271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40701</xdr:rowOff>
    </xdr:from>
    <xdr:to>
      <xdr:col>107</xdr:col>
      <xdr:colOff>50800</xdr:colOff>
      <xdr:row>38</xdr:row>
      <xdr:rowOff>42432</xdr:rowOff>
    </xdr:to>
    <xdr:cxnSp macro="">
      <xdr:nvCxnSpPr>
        <xdr:cNvPr id="604" name="直線コネクタ 603">
          <a:extLst>
            <a:ext uri="{FF2B5EF4-FFF2-40B4-BE49-F238E27FC236}">
              <a16:creationId xmlns:a16="http://schemas.microsoft.com/office/drawing/2014/main" id="{7C9A005F-96AE-4406-8E1A-20731CDB1056}"/>
            </a:ext>
          </a:extLst>
        </xdr:cNvPr>
        <xdr:cNvCxnSpPr/>
      </xdr:nvCxnSpPr>
      <xdr:spPr>
        <a:xfrm flipV="1">
          <a:off x="17602200" y="6314501"/>
          <a:ext cx="79375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163164</xdr:rowOff>
    </xdr:from>
    <xdr:to>
      <xdr:col>98</xdr:col>
      <xdr:colOff>38100</xdr:colOff>
      <xdr:row>38</xdr:row>
      <xdr:rowOff>93314</xdr:rowOff>
    </xdr:to>
    <xdr:sp macro="" textlink="">
      <xdr:nvSpPr>
        <xdr:cNvPr id="605" name="楕円 604">
          <a:extLst>
            <a:ext uri="{FF2B5EF4-FFF2-40B4-BE49-F238E27FC236}">
              <a16:creationId xmlns:a16="http://schemas.microsoft.com/office/drawing/2014/main" id="{7D813E19-95AB-4723-95B7-866FB89C260A}"/>
            </a:ext>
          </a:extLst>
        </xdr:cNvPr>
        <xdr:cNvSpPr/>
      </xdr:nvSpPr>
      <xdr:spPr>
        <a:xfrm>
          <a:off x="16757650" y="62718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42432</xdr:rowOff>
    </xdr:from>
    <xdr:to>
      <xdr:col>102</xdr:col>
      <xdr:colOff>114300</xdr:colOff>
      <xdr:row>38</xdr:row>
      <xdr:rowOff>42514</xdr:rowOff>
    </xdr:to>
    <xdr:cxnSp macro="">
      <xdr:nvCxnSpPr>
        <xdr:cNvPr id="606" name="直線コネクタ 605">
          <a:extLst>
            <a:ext uri="{FF2B5EF4-FFF2-40B4-BE49-F238E27FC236}">
              <a16:creationId xmlns:a16="http://schemas.microsoft.com/office/drawing/2014/main" id="{4A8E4971-689D-4762-B51E-E2AA0ABBC687}"/>
            </a:ext>
          </a:extLst>
        </xdr:cNvPr>
        <xdr:cNvCxnSpPr/>
      </xdr:nvCxnSpPr>
      <xdr:spPr>
        <a:xfrm flipV="1">
          <a:off x="16802100" y="6316232"/>
          <a:ext cx="8001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7" name="n_1aveValue【一般廃棄物処理施設】&#10;一人当たり有形固定資産（償却資産）額">
          <a:extLst>
            <a:ext uri="{FF2B5EF4-FFF2-40B4-BE49-F238E27FC236}">
              <a16:creationId xmlns:a16="http://schemas.microsoft.com/office/drawing/2014/main" id="{C9376DD8-B750-442B-B922-3120FADA8FAD}"/>
            </a:ext>
          </a:extLst>
        </xdr:cNvPr>
        <xdr:cNvSpPr txBox="1"/>
      </xdr:nvSpPr>
      <xdr:spPr>
        <a:xfrm>
          <a:off x="18947911" y="642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8" name="n_2aveValue【一般廃棄物処理施設】&#10;一人当たり有形固定資産（償却資産）額">
          <a:extLst>
            <a:ext uri="{FF2B5EF4-FFF2-40B4-BE49-F238E27FC236}">
              <a16:creationId xmlns:a16="http://schemas.microsoft.com/office/drawing/2014/main" id="{87EAF44A-4A7C-4A76-A1E2-DA5838E65CA0}"/>
            </a:ext>
          </a:extLst>
        </xdr:cNvPr>
        <xdr:cNvSpPr txBox="1"/>
      </xdr:nvSpPr>
      <xdr:spPr>
        <a:xfrm>
          <a:off x="18166861" y="64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9" name="n_3aveValue【一般廃棄物処理施設】&#10;一人当たり有形固定資産（償却資産）額">
          <a:extLst>
            <a:ext uri="{FF2B5EF4-FFF2-40B4-BE49-F238E27FC236}">
              <a16:creationId xmlns:a16="http://schemas.microsoft.com/office/drawing/2014/main" id="{1FE65619-60A1-4AD4-A23F-E79A7EC0DEB3}"/>
            </a:ext>
          </a:extLst>
        </xdr:cNvPr>
        <xdr:cNvSpPr txBox="1"/>
      </xdr:nvSpPr>
      <xdr:spPr>
        <a:xfrm>
          <a:off x="17354061" y="643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10" name="n_4aveValue【一般廃棄物処理施設】&#10;一人当たり有形固定資産（償却資産）額">
          <a:extLst>
            <a:ext uri="{FF2B5EF4-FFF2-40B4-BE49-F238E27FC236}">
              <a16:creationId xmlns:a16="http://schemas.microsoft.com/office/drawing/2014/main" id="{B1F3FAB4-58C5-4B8F-895E-F9BD177F1B92}"/>
            </a:ext>
          </a:extLst>
        </xdr:cNvPr>
        <xdr:cNvSpPr txBox="1"/>
      </xdr:nvSpPr>
      <xdr:spPr>
        <a:xfrm>
          <a:off x="16560311" y="64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104992</xdr:rowOff>
    </xdr:from>
    <xdr:ext cx="534377" cy="259045"/>
    <xdr:sp macro="" textlink="">
      <xdr:nvSpPr>
        <xdr:cNvPr id="611" name="n_1mainValue【一般廃棄物処理施設】&#10;一人当たり有形固定資産（償却資産）額">
          <a:extLst>
            <a:ext uri="{FF2B5EF4-FFF2-40B4-BE49-F238E27FC236}">
              <a16:creationId xmlns:a16="http://schemas.microsoft.com/office/drawing/2014/main" id="{22EC2135-26ED-477C-BF3B-473282D22094}"/>
            </a:ext>
          </a:extLst>
        </xdr:cNvPr>
        <xdr:cNvSpPr txBox="1"/>
      </xdr:nvSpPr>
      <xdr:spPr>
        <a:xfrm>
          <a:off x="18947911" y="604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108029</xdr:rowOff>
    </xdr:from>
    <xdr:ext cx="534377" cy="259045"/>
    <xdr:sp macro="" textlink="">
      <xdr:nvSpPr>
        <xdr:cNvPr id="612" name="n_2mainValue【一般廃棄物処理施設】&#10;一人当たり有形固定資産（償却資産）額">
          <a:extLst>
            <a:ext uri="{FF2B5EF4-FFF2-40B4-BE49-F238E27FC236}">
              <a16:creationId xmlns:a16="http://schemas.microsoft.com/office/drawing/2014/main" id="{9AF48A95-EB4C-4C89-B2A5-E9D455C01EA0}"/>
            </a:ext>
          </a:extLst>
        </xdr:cNvPr>
        <xdr:cNvSpPr txBox="1"/>
      </xdr:nvSpPr>
      <xdr:spPr>
        <a:xfrm>
          <a:off x="18166861" y="605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109760</xdr:rowOff>
    </xdr:from>
    <xdr:ext cx="534377" cy="259045"/>
    <xdr:sp macro="" textlink="">
      <xdr:nvSpPr>
        <xdr:cNvPr id="613" name="n_3mainValue【一般廃棄物処理施設】&#10;一人当たり有形固定資産（償却資産）額">
          <a:extLst>
            <a:ext uri="{FF2B5EF4-FFF2-40B4-BE49-F238E27FC236}">
              <a16:creationId xmlns:a16="http://schemas.microsoft.com/office/drawing/2014/main" id="{F9BEB30A-CDD1-4C61-A498-CBCAEB4ECDF4}"/>
            </a:ext>
          </a:extLst>
        </xdr:cNvPr>
        <xdr:cNvSpPr txBox="1"/>
      </xdr:nvSpPr>
      <xdr:spPr>
        <a:xfrm>
          <a:off x="17354061" y="605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109841</xdr:rowOff>
    </xdr:from>
    <xdr:ext cx="534377" cy="259045"/>
    <xdr:sp macro="" textlink="">
      <xdr:nvSpPr>
        <xdr:cNvPr id="614" name="n_4mainValue【一般廃棄物処理施設】&#10;一人当たり有形固定資産（償却資産）額">
          <a:extLst>
            <a:ext uri="{FF2B5EF4-FFF2-40B4-BE49-F238E27FC236}">
              <a16:creationId xmlns:a16="http://schemas.microsoft.com/office/drawing/2014/main" id="{8BEEAE2E-D8C1-45F6-B129-767840F1568A}"/>
            </a:ext>
          </a:extLst>
        </xdr:cNvPr>
        <xdr:cNvSpPr txBox="1"/>
      </xdr:nvSpPr>
      <xdr:spPr>
        <a:xfrm>
          <a:off x="16560311" y="605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61B4327B-93C8-48A5-B8ED-193C52E941F9}"/>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44ADCB28-626D-40C5-B874-13D85E30E17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8A987588-7EAE-432B-A02B-F710C2EBC30E}"/>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DC411765-F11B-4C0D-B240-54829869AF39}"/>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951064D4-40E5-48D3-A142-CE7DC5C05522}"/>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DDCCAC3C-8B23-4A5B-90A0-472D91530C1D}"/>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248B3AD7-B2BD-4CF9-A62B-74D7BE29D24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4BB7F2D4-B2AE-430B-8953-07010400101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DD8CC415-000B-4061-B3FC-71E69D846DF2}"/>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D5F45DEE-EB2E-4013-AAD8-5E4538104257}"/>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5" name="テキスト ボックス 624">
          <a:extLst>
            <a:ext uri="{FF2B5EF4-FFF2-40B4-BE49-F238E27FC236}">
              <a16:creationId xmlns:a16="http://schemas.microsoft.com/office/drawing/2014/main" id="{BA276162-73C5-47B3-A267-42391BF24EBC}"/>
            </a:ext>
          </a:extLst>
        </xdr:cNvPr>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6" name="直線コネクタ 625">
          <a:extLst>
            <a:ext uri="{FF2B5EF4-FFF2-40B4-BE49-F238E27FC236}">
              <a16:creationId xmlns:a16="http://schemas.microsoft.com/office/drawing/2014/main" id="{EFC8E23E-394D-438E-8138-358998C88388}"/>
            </a:ext>
          </a:extLst>
        </xdr:cNvPr>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7" name="テキスト ボックス 626">
          <a:extLst>
            <a:ext uri="{FF2B5EF4-FFF2-40B4-BE49-F238E27FC236}">
              <a16:creationId xmlns:a16="http://schemas.microsoft.com/office/drawing/2014/main" id="{90931892-4A6C-489F-976E-032A19F45FDC}"/>
            </a:ext>
          </a:extLst>
        </xdr:cNvPr>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8" name="直線コネクタ 627">
          <a:extLst>
            <a:ext uri="{FF2B5EF4-FFF2-40B4-BE49-F238E27FC236}">
              <a16:creationId xmlns:a16="http://schemas.microsoft.com/office/drawing/2014/main" id="{FBC2D3A5-9123-4E25-914D-5E9CB35A83AF}"/>
            </a:ext>
          </a:extLst>
        </xdr:cNvPr>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9" name="テキスト ボックス 628">
          <a:extLst>
            <a:ext uri="{FF2B5EF4-FFF2-40B4-BE49-F238E27FC236}">
              <a16:creationId xmlns:a16="http://schemas.microsoft.com/office/drawing/2014/main" id="{49F3E8EE-B5B6-4A1D-A97D-7532821A296A}"/>
            </a:ext>
          </a:extLst>
        </xdr:cNvPr>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0" name="直線コネクタ 629">
          <a:extLst>
            <a:ext uri="{FF2B5EF4-FFF2-40B4-BE49-F238E27FC236}">
              <a16:creationId xmlns:a16="http://schemas.microsoft.com/office/drawing/2014/main" id="{658A78B3-6EF7-490C-B656-DA51551BB20F}"/>
            </a:ext>
          </a:extLst>
        </xdr:cNvPr>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1" name="テキスト ボックス 630">
          <a:extLst>
            <a:ext uri="{FF2B5EF4-FFF2-40B4-BE49-F238E27FC236}">
              <a16:creationId xmlns:a16="http://schemas.microsoft.com/office/drawing/2014/main" id="{1A52821D-8CEA-4FEE-9F52-30753BDAD930}"/>
            </a:ext>
          </a:extLst>
        </xdr:cNvPr>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2" name="直線コネクタ 631">
          <a:extLst>
            <a:ext uri="{FF2B5EF4-FFF2-40B4-BE49-F238E27FC236}">
              <a16:creationId xmlns:a16="http://schemas.microsoft.com/office/drawing/2014/main" id="{4A106B23-457A-4BC7-80E8-7D4F6B58ED6E}"/>
            </a:ext>
          </a:extLst>
        </xdr:cNvPr>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3" name="テキスト ボックス 632">
          <a:extLst>
            <a:ext uri="{FF2B5EF4-FFF2-40B4-BE49-F238E27FC236}">
              <a16:creationId xmlns:a16="http://schemas.microsoft.com/office/drawing/2014/main" id="{BAE42FDF-8DB8-46AF-871E-8B68A7E5FF0C}"/>
            </a:ext>
          </a:extLst>
        </xdr:cNvPr>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4" name="直線コネクタ 633">
          <a:extLst>
            <a:ext uri="{FF2B5EF4-FFF2-40B4-BE49-F238E27FC236}">
              <a16:creationId xmlns:a16="http://schemas.microsoft.com/office/drawing/2014/main" id="{1B1EFCC4-53DE-4E2E-B56B-B1E0D9DB38DE}"/>
            </a:ext>
          </a:extLst>
        </xdr:cNvPr>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5" name="テキスト ボックス 634">
          <a:extLst>
            <a:ext uri="{FF2B5EF4-FFF2-40B4-BE49-F238E27FC236}">
              <a16:creationId xmlns:a16="http://schemas.microsoft.com/office/drawing/2014/main" id="{87747F35-ECEB-4578-BC1F-65A6BB62838B}"/>
            </a:ext>
          </a:extLst>
        </xdr:cNvPr>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6" name="直線コネクタ 635">
          <a:extLst>
            <a:ext uri="{FF2B5EF4-FFF2-40B4-BE49-F238E27FC236}">
              <a16:creationId xmlns:a16="http://schemas.microsoft.com/office/drawing/2014/main" id="{C65C027B-40C8-4E2C-A09A-751A8A48702B}"/>
            </a:ext>
          </a:extLst>
        </xdr:cNvPr>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7" name="テキスト ボックス 636">
          <a:extLst>
            <a:ext uri="{FF2B5EF4-FFF2-40B4-BE49-F238E27FC236}">
              <a16:creationId xmlns:a16="http://schemas.microsoft.com/office/drawing/2014/main" id="{AC6E2B3D-BD7C-451A-9AA5-7736B6F0ADE6}"/>
            </a:ext>
          </a:extLst>
        </xdr:cNvPr>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a:extLst>
            <a:ext uri="{FF2B5EF4-FFF2-40B4-BE49-F238E27FC236}">
              <a16:creationId xmlns:a16="http://schemas.microsoft.com/office/drawing/2014/main" id="{74252848-1671-4F38-98E4-7FD91C224B12}"/>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9" name="テキスト ボックス 638">
          <a:extLst>
            <a:ext uri="{FF2B5EF4-FFF2-40B4-BE49-F238E27FC236}">
              <a16:creationId xmlns:a16="http://schemas.microsoft.com/office/drawing/2014/main" id="{197ED6E0-C0A1-44D0-8BA2-CED8A113B0FD}"/>
            </a:ext>
          </a:extLst>
        </xdr:cNvPr>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a:extLst>
            <a:ext uri="{FF2B5EF4-FFF2-40B4-BE49-F238E27FC236}">
              <a16:creationId xmlns:a16="http://schemas.microsoft.com/office/drawing/2014/main" id="{CA15BE12-9958-4F79-837D-4E06DBF0869B}"/>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41" name="直線コネクタ 640">
          <a:extLst>
            <a:ext uri="{FF2B5EF4-FFF2-40B4-BE49-F238E27FC236}">
              <a16:creationId xmlns:a16="http://schemas.microsoft.com/office/drawing/2014/main" id="{E8A46A27-5C80-4DCE-B1CF-95F64122BFDA}"/>
            </a:ext>
          </a:extLst>
        </xdr:cNvPr>
        <xdr:cNvCxnSpPr/>
      </xdr:nvCxnSpPr>
      <xdr:spPr>
        <a:xfrm flipV="1">
          <a:off x="14699614" y="9245419"/>
          <a:ext cx="0" cy="1330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42" name="【保健センター・保健所】&#10;有形固定資産減価償却率最小値テキスト">
          <a:extLst>
            <a:ext uri="{FF2B5EF4-FFF2-40B4-BE49-F238E27FC236}">
              <a16:creationId xmlns:a16="http://schemas.microsoft.com/office/drawing/2014/main" id="{858F3EE9-1044-4732-AB03-27CCA99EB5A6}"/>
            </a:ext>
          </a:extLst>
        </xdr:cNvPr>
        <xdr:cNvSpPr txBox="1"/>
      </xdr:nvSpPr>
      <xdr:spPr>
        <a:xfrm>
          <a:off x="14738350" y="1058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43" name="直線コネクタ 642">
          <a:extLst>
            <a:ext uri="{FF2B5EF4-FFF2-40B4-BE49-F238E27FC236}">
              <a16:creationId xmlns:a16="http://schemas.microsoft.com/office/drawing/2014/main" id="{8B3AE980-EDC2-4B95-8A84-8956D602F959}"/>
            </a:ext>
          </a:extLst>
        </xdr:cNvPr>
        <xdr:cNvCxnSpPr/>
      </xdr:nvCxnSpPr>
      <xdr:spPr>
        <a:xfrm>
          <a:off x="14611350" y="10576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4" name="【保健センター・保健所】&#10;有形固定資産減価償却率最大値テキスト">
          <a:extLst>
            <a:ext uri="{FF2B5EF4-FFF2-40B4-BE49-F238E27FC236}">
              <a16:creationId xmlns:a16="http://schemas.microsoft.com/office/drawing/2014/main" id="{E16811EA-993F-4F3F-8182-FAD39D51049D}"/>
            </a:ext>
          </a:extLst>
        </xdr:cNvPr>
        <xdr:cNvSpPr txBox="1"/>
      </xdr:nvSpPr>
      <xdr:spPr>
        <a:xfrm>
          <a:off x="14738350" y="9026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5" name="直線コネクタ 644">
          <a:extLst>
            <a:ext uri="{FF2B5EF4-FFF2-40B4-BE49-F238E27FC236}">
              <a16:creationId xmlns:a16="http://schemas.microsoft.com/office/drawing/2014/main" id="{CC80E4C6-9238-4046-91B7-58A630B13397}"/>
            </a:ext>
          </a:extLst>
        </xdr:cNvPr>
        <xdr:cNvCxnSpPr/>
      </xdr:nvCxnSpPr>
      <xdr:spPr>
        <a:xfrm>
          <a:off x="14611350" y="92454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6" name="【保健センター・保健所】&#10;有形固定資産減価償却率平均値テキスト">
          <a:extLst>
            <a:ext uri="{FF2B5EF4-FFF2-40B4-BE49-F238E27FC236}">
              <a16:creationId xmlns:a16="http://schemas.microsoft.com/office/drawing/2014/main" id="{D620E7B3-F51E-4D36-B09A-AB7118879176}"/>
            </a:ext>
          </a:extLst>
        </xdr:cNvPr>
        <xdr:cNvSpPr txBox="1"/>
      </xdr:nvSpPr>
      <xdr:spPr>
        <a:xfrm>
          <a:off x="14738350" y="9559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7" name="フローチャート: 判断 646">
          <a:extLst>
            <a:ext uri="{FF2B5EF4-FFF2-40B4-BE49-F238E27FC236}">
              <a16:creationId xmlns:a16="http://schemas.microsoft.com/office/drawing/2014/main" id="{2CAF7182-5F7F-46FA-A6B5-6A70A415CFE0}"/>
            </a:ext>
          </a:extLst>
        </xdr:cNvPr>
        <xdr:cNvSpPr/>
      </xdr:nvSpPr>
      <xdr:spPr>
        <a:xfrm>
          <a:off x="14649450" y="97013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8" name="フローチャート: 判断 647">
          <a:extLst>
            <a:ext uri="{FF2B5EF4-FFF2-40B4-BE49-F238E27FC236}">
              <a16:creationId xmlns:a16="http://schemas.microsoft.com/office/drawing/2014/main" id="{E3B5286B-9311-46D5-8EE2-1C2FEE15692C}"/>
            </a:ext>
          </a:extLst>
        </xdr:cNvPr>
        <xdr:cNvSpPr/>
      </xdr:nvSpPr>
      <xdr:spPr>
        <a:xfrm>
          <a:off x="13887450" y="9665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9" name="フローチャート: 判断 648">
          <a:extLst>
            <a:ext uri="{FF2B5EF4-FFF2-40B4-BE49-F238E27FC236}">
              <a16:creationId xmlns:a16="http://schemas.microsoft.com/office/drawing/2014/main" id="{0C4BEC22-46B4-4469-B7F7-6C62EA1DCD51}"/>
            </a:ext>
          </a:extLst>
        </xdr:cNvPr>
        <xdr:cNvSpPr/>
      </xdr:nvSpPr>
      <xdr:spPr>
        <a:xfrm>
          <a:off x="130937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50" name="フローチャート: 判断 649">
          <a:extLst>
            <a:ext uri="{FF2B5EF4-FFF2-40B4-BE49-F238E27FC236}">
              <a16:creationId xmlns:a16="http://schemas.microsoft.com/office/drawing/2014/main" id="{FA67E2DD-39A6-4235-8F3B-DDC31BF973EA}"/>
            </a:ext>
          </a:extLst>
        </xdr:cNvPr>
        <xdr:cNvSpPr/>
      </xdr:nvSpPr>
      <xdr:spPr>
        <a:xfrm>
          <a:off x="12299950" y="95476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51" name="フローチャート: 判断 650">
          <a:extLst>
            <a:ext uri="{FF2B5EF4-FFF2-40B4-BE49-F238E27FC236}">
              <a16:creationId xmlns:a16="http://schemas.microsoft.com/office/drawing/2014/main" id="{BEA0C923-B0D0-4379-B811-A188A07FADDD}"/>
            </a:ext>
          </a:extLst>
        </xdr:cNvPr>
        <xdr:cNvSpPr/>
      </xdr:nvSpPr>
      <xdr:spPr>
        <a:xfrm>
          <a:off x="11487150" y="95346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AD1F051E-29B9-4E4D-ADDA-43F0F48EA2D1}"/>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40798B83-9955-4F28-93BC-02A696839DF5}"/>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A3BF43B6-713A-4CB5-B3F1-D705596EBE64}"/>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D322EF97-F3C5-433B-A95C-21AD98A1A4EC}"/>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F98F9F13-4FC4-41D3-9D5F-AF21C64499C8}"/>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140244</xdr:rowOff>
    </xdr:from>
    <xdr:to>
      <xdr:col>85</xdr:col>
      <xdr:colOff>177800</xdr:colOff>
      <xdr:row>62</xdr:row>
      <xdr:rowOff>70394</xdr:rowOff>
    </xdr:to>
    <xdr:sp macro="" textlink="">
      <xdr:nvSpPr>
        <xdr:cNvPr id="657" name="楕円 656">
          <a:extLst>
            <a:ext uri="{FF2B5EF4-FFF2-40B4-BE49-F238E27FC236}">
              <a16:creationId xmlns:a16="http://schemas.microsoft.com/office/drawing/2014/main" id="{0FE879F7-EB9A-4E8B-9BF5-3B4C1A8884BC}"/>
            </a:ext>
          </a:extLst>
        </xdr:cNvPr>
        <xdr:cNvSpPr/>
      </xdr:nvSpPr>
      <xdr:spPr>
        <a:xfrm>
          <a:off x="14649450" y="102113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118671</xdr:rowOff>
    </xdr:from>
    <xdr:ext cx="405111" cy="259045"/>
    <xdr:sp macro="" textlink="">
      <xdr:nvSpPr>
        <xdr:cNvPr id="658" name="【保健センター・保健所】&#10;有形固定資産減価償却率該当値テキスト">
          <a:extLst>
            <a:ext uri="{FF2B5EF4-FFF2-40B4-BE49-F238E27FC236}">
              <a16:creationId xmlns:a16="http://schemas.microsoft.com/office/drawing/2014/main" id="{DFD4A9EC-3D79-4861-A2C7-CC454A9A5B03}"/>
            </a:ext>
          </a:extLst>
        </xdr:cNvPr>
        <xdr:cNvSpPr txBox="1"/>
      </xdr:nvSpPr>
      <xdr:spPr>
        <a:xfrm>
          <a:off x="14738350" y="1018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78196</xdr:rowOff>
    </xdr:from>
    <xdr:to>
      <xdr:col>81</xdr:col>
      <xdr:colOff>101600</xdr:colOff>
      <xdr:row>62</xdr:row>
      <xdr:rowOff>8346</xdr:rowOff>
    </xdr:to>
    <xdr:sp macro="" textlink="">
      <xdr:nvSpPr>
        <xdr:cNvPr id="659" name="楕円 658">
          <a:extLst>
            <a:ext uri="{FF2B5EF4-FFF2-40B4-BE49-F238E27FC236}">
              <a16:creationId xmlns:a16="http://schemas.microsoft.com/office/drawing/2014/main" id="{2C59DDE2-3266-4957-A8C9-36A29940A8E1}"/>
            </a:ext>
          </a:extLst>
        </xdr:cNvPr>
        <xdr:cNvSpPr/>
      </xdr:nvSpPr>
      <xdr:spPr>
        <a:xfrm>
          <a:off x="13887450" y="101492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128996</xdr:rowOff>
    </xdr:from>
    <xdr:to>
      <xdr:col>85</xdr:col>
      <xdr:colOff>127000</xdr:colOff>
      <xdr:row>62</xdr:row>
      <xdr:rowOff>19594</xdr:rowOff>
    </xdr:to>
    <xdr:cxnSp macro="">
      <xdr:nvCxnSpPr>
        <xdr:cNvPr id="660" name="直線コネクタ 659">
          <a:extLst>
            <a:ext uri="{FF2B5EF4-FFF2-40B4-BE49-F238E27FC236}">
              <a16:creationId xmlns:a16="http://schemas.microsoft.com/office/drawing/2014/main" id="{057915F0-EFD9-4449-A721-46E6A883F279}"/>
            </a:ext>
          </a:extLst>
        </xdr:cNvPr>
        <xdr:cNvCxnSpPr/>
      </xdr:nvCxnSpPr>
      <xdr:spPr>
        <a:xfrm>
          <a:off x="13938250" y="10200096"/>
          <a:ext cx="76200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xdr:rowOff>
    </xdr:from>
    <xdr:to>
      <xdr:col>76</xdr:col>
      <xdr:colOff>165100</xdr:colOff>
      <xdr:row>61</xdr:row>
      <xdr:rowOff>117747</xdr:rowOff>
    </xdr:to>
    <xdr:sp macro="" textlink="">
      <xdr:nvSpPr>
        <xdr:cNvPr id="661" name="楕円 660">
          <a:extLst>
            <a:ext uri="{FF2B5EF4-FFF2-40B4-BE49-F238E27FC236}">
              <a16:creationId xmlns:a16="http://schemas.microsoft.com/office/drawing/2014/main" id="{3654657D-9A96-45DE-A98C-BAC9A1AC951F}"/>
            </a:ext>
          </a:extLst>
        </xdr:cNvPr>
        <xdr:cNvSpPr/>
      </xdr:nvSpPr>
      <xdr:spPr>
        <a:xfrm>
          <a:off x="13093700" y="100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66947</xdr:rowOff>
    </xdr:from>
    <xdr:to>
      <xdr:col>81</xdr:col>
      <xdr:colOff>50800</xdr:colOff>
      <xdr:row>61</xdr:row>
      <xdr:rowOff>128996</xdr:rowOff>
    </xdr:to>
    <xdr:cxnSp macro="">
      <xdr:nvCxnSpPr>
        <xdr:cNvPr id="662" name="直線コネクタ 661">
          <a:extLst>
            <a:ext uri="{FF2B5EF4-FFF2-40B4-BE49-F238E27FC236}">
              <a16:creationId xmlns:a16="http://schemas.microsoft.com/office/drawing/2014/main" id="{9BB85B01-FA77-45BB-9503-7840851FBDCA}"/>
            </a:ext>
          </a:extLst>
        </xdr:cNvPr>
        <xdr:cNvCxnSpPr/>
      </xdr:nvCxnSpPr>
      <xdr:spPr>
        <a:xfrm>
          <a:off x="13144500" y="10138047"/>
          <a:ext cx="7937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63" name="楕円 662">
          <a:extLst>
            <a:ext uri="{FF2B5EF4-FFF2-40B4-BE49-F238E27FC236}">
              <a16:creationId xmlns:a16="http://schemas.microsoft.com/office/drawing/2014/main" id="{8D4B578B-8104-47C4-A594-C84DBE8041BF}"/>
            </a:ext>
          </a:extLst>
        </xdr:cNvPr>
        <xdr:cNvSpPr/>
      </xdr:nvSpPr>
      <xdr:spPr>
        <a:xfrm>
          <a:off x="12299950" y="100315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61</xdr:row>
      <xdr:rowOff>66947</xdr:rowOff>
    </xdr:to>
    <xdr:cxnSp macro="">
      <xdr:nvCxnSpPr>
        <xdr:cNvPr id="664" name="直線コネクタ 663">
          <a:extLst>
            <a:ext uri="{FF2B5EF4-FFF2-40B4-BE49-F238E27FC236}">
              <a16:creationId xmlns:a16="http://schemas.microsoft.com/office/drawing/2014/main" id="{D5B75FDB-3F6C-447B-85D9-78AC05792E49}"/>
            </a:ext>
          </a:extLst>
        </xdr:cNvPr>
        <xdr:cNvCxnSpPr/>
      </xdr:nvCxnSpPr>
      <xdr:spPr>
        <a:xfrm>
          <a:off x="12344400" y="10075999"/>
          <a:ext cx="8001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65" name="楕円 664">
          <a:extLst>
            <a:ext uri="{FF2B5EF4-FFF2-40B4-BE49-F238E27FC236}">
              <a16:creationId xmlns:a16="http://schemas.microsoft.com/office/drawing/2014/main" id="{0457E42E-22A6-4141-B1E2-3A47F6AEE5CB}"/>
            </a:ext>
          </a:extLst>
        </xdr:cNvPr>
        <xdr:cNvSpPr/>
      </xdr:nvSpPr>
      <xdr:spPr>
        <a:xfrm>
          <a:off x="1148715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61</xdr:row>
      <xdr:rowOff>4899</xdr:rowOff>
    </xdr:to>
    <xdr:cxnSp macro="">
      <xdr:nvCxnSpPr>
        <xdr:cNvPr id="666" name="直線コネクタ 665">
          <a:extLst>
            <a:ext uri="{FF2B5EF4-FFF2-40B4-BE49-F238E27FC236}">
              <a16:creationId xmlns:a16="http://schemas.microsoft.com/office/drawing/2014/main" id="{1DF0FAF0-A59E-4E5C-9AFA-8B44F66577DE}"/>
            </a:ext>
          </a:extLst>
        </xdr:cNvPr>
        <xdr:cNvCxnSpPr/>
      </xdr:nvCxnSpPr>
      <xdr:spPr>
        <a:xfrm>
          <a:off x="11537950" y="10020300"/>
          <a:ext cx="80645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7" name="n_1aveValue【保健センター・保健所】&#10;有形固定資産減価償却率">
          <a:extLst>
            <a:ext uri="{FF2B5EF4-FFF2-40B4-BE49-F238E27FC236}">
              <a16:creationId xmlns:a16="http://schemas.microsoft.com/office/drawing/2014/main" id="{DE4777C5-BBFC-44D6-AEF0-C9BD4F8723EA}"/>
            </a:ext>
          </a:extLst>
        </xdr:cNvPr>
        <xdr:cNvSpPr txBox="1"/>
      </xdr:nvSpPr>
      <xdr:spPr>
        <a:xfrm>
          <a:off x="13742044" y="944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8" name="n_2aveValue【保健センター・保健所】&#10;有形固定資産減価償却率">
          <a:extLst>
            <a:ext uri="{FF2B5EF4-FFF2-40B4-BE49-F238E27FC236}">
              <a16:creationId xmlns:a16="http://schemas.microsoft.com/office/drawing/2014/main" id="{79A61F7F-67FB-44B2-BC31-DA2E52A8B779}"/>
            </a:ext>
          </a:extLst>
        </xdr:cNvPr>
        <xdr:cNvSpPr txBox="1"/>
      </xdr:nvSpPr>
      <xdr:spPr>
        <a:xfrm>
          <a:off x="1296099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9" name="n_3aveValue【保健センター・保健所】&#10;有形固定資産減価償却率">
          <a:extLst>
            <a:ext uri="{FF2B5EF4-FFF2-40B4-BE49-F238E27FC236}">
              <a16:creationId xmlns:a16="http://schemas.microsoft.com/office/drawing/2014/main" id="{95BDD63E-E0CF-4D82-97B5-1C3E5936DD39}"/>
            </a:ext>
          </a:extLst>
        </xdr:cNvPr>
        <xdr:cNvSpPr txBox="1"/>
      </xdr:nvSpPr>
      <xdr:spPr>
        <a:xfrm>
          <a:off x="12167244" y="9329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70" name="n_4aveValue【保健センター・保健所】&#10;有形固定資産減価償却率">
          <a:extLst>
            <a:ext uri="{FF2B5EF4-FFF2-40B4-BE49-F238E27FC236}">
              <a16:creationId xmlns:a16="http://schemas.microsoft.com/office/drawing/2014/main" id="{54F899DA-D0F1-4902-8D7E-7F5949064AB0}"/>
            </a:ext>
          </a:extLst>
        </xdr:cNvPr>
        <xdr:cNvSpPr txBox="1"/>
      </xdr:nvSpPr>
      <xdr:spPr>
        <a:xfrm>
          <a:off x="11354444" y="9316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170923</xdr:rowOff>
    </xdr:from>
    <xdr:ext cx="405111" cy="259045"/>
    <xdr:sp macro="" textlink="">
      <xdr:nvSpPr>
        <xdr:cNvPr id="671" name="n_1mainValue【保健センター・保健所】&#10;有形固定資産減価償却率">
          <a:extLst>
            <a:ext uri="{FF2B5EF4-FFF2-40B4-BE49-F238E27FC236}">
              <a16:creationId xmlns:a16="http://schemas.microsoft.com/office/drawing/2014/main" id="{B86333C4-B988-4E52-8B8D-9D7332410398}"/>
            </a:ext>
          </a:extLst>
        </xdr:cNvPr>
        <xdr:cNvSpPr txBox="1"/>
      </xdr:nvSpPr>
      <xdr:spPr>
        <a:xfrm>
          <a:off x="13742044" y="10235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108874</xdr:rowOff>
    </xdr:from>
    <xdr:ext cx="405111" cy="259045"/>
    <xdr:sp macro="" textlink="">
      <xdr:nvSpPr>
        <xdr:cNvPr id="672" name="n_2mainValue【保健センター・保健所】&#10;有形固定資産減価償却率">
          <a:extLst>
            <a:ext uri="{FF2B5EF4-FFF2-40B4-BE49-F238E27FC236}">
              <a16:creationId xmlns:a16="http://schemas.microsoft.com/office/drawing/2014/main" id="{8BBC5FCA-80FE-47EA-9809-E1F6CCC6E771}"/>
            </a:ext>
          </a:extLst>
        </xdr:cNvPr>
        <xdr:cNvSpPr txBox="1"/>
      </xdr:nvSpPr>
      <xdr:spPr>
        <a:xfrm>
          <a:off x="12960994" y="10179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73" name="n_3mainValue【保健センター・保健所】&#10;有形固定資産減価償却率">
          <a:extLst>
            <a:ext uri="{FF2B5EF4-FFF2-40B4-BE49-F238E27FC236}">
              <a16:creationId xmlns:a16="http://schemas.microsoft.com/office/drawing/2014/main" id="{F4633065-72DE-44CA-B0D1-193273EC5163}"/>
            </a:ext>
          </a:extLst>
        </xdr:cNvPr>
        <xdr:cNvSpPr txBox="1"/>
      </xdr:nvSpPr>
      <xdr:spPr>
        <a:xfrm>
          <a:off x="12167244" y="10117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74" name="n_4mainValue【保健センター・保健所】&#10;有形固定資産減価償却率">
          <a:extLst>
            <a:ext uri="{FF2B5EF4-FFF2-40B4-BE49-F238E27FC236}">
              <a16:creationId xmlns:a16="http://schemas.microsoft.com/office/drawing/2014/main" id="{1A653A44-A099-488C-B815-025D2D569CB5}"/>
            </a:ext>
          </a:extLst>
        </xdr:cNvPr>
        <xdr:cNvSpPr txBox="1"/>
      </xdr:nvSpPr>
      <xdr:spPr>
        <a:xfrm>
          <a:off x="113544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a:extLst>
            <a:ext uri="{FF2B5EF4-FFF2-40B4-BE49-F238E27FC236}">
              <a16:creationId xmlns:a16="http://schemas.microsoft.com/office/drawing/2014/main" id="{9BE79C8D-D92F-4284-9B8D-D867FDA78C2E}"/>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a:extLst>
            <a:ext uri="{FF2B5EF4-FFF2-40B4-BE49-F238E27FC236}">
              <a16:creationId xmlns:a16="http://schemas.microsoft.com/office/drawing/2014/main" id="{1A56BC83-D5F6-4274-A913-0C321A30E992}"/>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a:extLst>
            <a:ext uri="{FF2B5EF4-FFF2-40B4-BE49-F238E27FC236}">
              <a16:creationId xmlns:a16="http://schemas.microsoft.com/office/drawing/2014/main" id="{C3B8719D-2CDF-4FCE-B052-6848F5FF20FC}"/>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a:extLst>
            <a:ext uri="{FF2B5EF4-FFF2-40B4-BE49-F238E27FC236}">
              <a16:creationId xmlns:a16="http://schemas.microsoft.com/office/drawing/2014/main" id="{44D8C218-D288-4AE1-A73A-562CCBF021C5}"/>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a:extLst>
            <a:ext uri="{FF2B5EF4-FFF2-40B4-BE49-F238E27FC236}">
              <a16:creationId xmlns:a16="http://schemas.microsoft.com/office/drawing/2014/main" id="{182965B1-5E59-4BA3-A0B1-F8CBA00D1463}"/>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a:extLst>
            <a:ext uri="{FF2B5EF4-FFF2-40B4-BE49-F238E27FC236}">
              <a16:creationId xmlns:a16="http://schemas.microsoft.com/office/drawing/2014/main" id="{5223ADEC-53A2-4262-925D-CDD4E0836563}"/>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a:extLst>
            <a:ext uri="{FF2B5EF4-FFF2-40B4-BE49-F238E27FC236}">
              <a16:creationId xmlns:a16="http://schemas.microsoft.com/office/drawing/2014/main" id="{7C39E4AA-2206-40C2-BD94-A8C9C27A57A2}"/>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a:extLst>
            <a:ext uri="{FF2B5EF4-FFF2-40B4-BE49-F238E27FC236}">
              <a16:creationId xmlns:a16="http://schemas.microsoft.com/office/drawing/2014/main" id="{F79842C3-1586-4762-A448-4D99FD20ED72}"/>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a:extLst>
            <a:ext uri="{FF2B5EF4-FFF2-40B4-BE49-F238E27FC236}">
              <a16:creationId xmlns:a16="http://schemas.microsoft.com/office/drawing/2014/main" id="{3097D9ED-0D8C-4E77-9417-73E7FCB79139}"/>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a:extLst>
            <a:ext uri="{FF2B5EF4-FFF2-40B4-BE49-F238E27FC236}">
              <a16:creationId xmlns:a16="http://schemas.microsoft.com/office/drawing/2014/main" id="{86BF79CA-64D0-4628-9220-8A837F3E1DC2}"/>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a:extLst>
            <a:ext uri="{FF2B5EF4-FFF2-40B4-BE49-F238E27FC236}">
              <a16:creationId xmlns:a16="http://schemas.microsoft.com/office/drawing/2014/main" id="{A8D07B12-5A99-47A2-ACA4-039A86BD2E3E}"/>
            </a:ext>
          </a:extLst>
        </xdr:cNvPr>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a:extLst>
            <a:ext uri="{FF2B5EF4-FFF2-40B4-BE49-F238E27FC236}">
              <a16:creationId xmlns:a16="http://schemas.microsoft.com/office/drawing/2014/main" id="{7BA41A77-4DB0-4145-B928-2EBBB40262D5}"/>
            </a:ext>
          </a:extLst>
        </xdr:cNvPr>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a:extLst>
            <a:ext uri="{FF2B5EF4-FFF2-40B4-BE49-F238E27FC236}">
              <a16:creationId xmlns:a16="http://schemas.microsoft.com/office/drawing/2014/main" id="{A92ADE49-9863-46C0-8C53-B64F56643A2E}"/>
            </a:ext>
          </a:extLst>
        </xdr:cNvPr>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a:extLst>
            <a:ext uri="{FF2B5EF4-FFF2-40B4-BE49-F238E27FC236}">
              <a16:creationId xmlns:a16="http://schemas.microsoft.com/office/drawing/2014/main" id="{30753378-F006-4491-92A5-9D64E87673A9}"/>
            </a:ext>
          </a:extLst>
        </xdr:cNvPr>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a:extLst>
            <a:ext uri="{FF2B5EF4-FFF2-40B4-BE49-F238E27FC236}">
              <a16:creationId xmlns:a16="http://schemas.microsoft.com/office/drawing/2014/main" id="{7920285B-FB80-4674-B488-F6CCC20EC052}"/>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a:extLst>
            <a:ext uri="{FF2B5EF4-FFF2-40B4-BE49-F238E27FC236}">
              <a16:creationId xmlns:a16="http://schemas.microsoft.com/office/drawing/2014/main" id="{2721A383-DA26-44CD-A69A-D146141EC408}"/>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a:extLst>
            <a:ext uri="{FF2B5EF4-FFF2-40B4-BE49-F238E27FC236}">
              <a16:creationId xmlns:a16="http://schemas.microsoft.com/office/drawing/2014/main" id="{8651F7E8-9BC8-4D0E-8D3F-53BD791AB0EF}"/>
            </a:ext>
          </a:extLst>
        </xdr:cNvPr>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a:extLst>
            <a:ext uri="{FF2B5EF4-FFF2-40B4-BE49-F238E27FC236}">
              <a16:creationId xmlns:a16="http://schemas.microsoft.com/office/drawing/2014/main" id="{14215BDE-56D4-49F7-A771-1C629E273656}"/>
            </a:ext>
          </a:extLst>
        </xdr:cNvPr>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a:extLst>
            <a:ext uri="{FF2B5EF4-FFF2-40B4-BE49-F238E27FC236}">
              <a16:creationId xmlns:a16="http://schemas.microsoft.com/office/drawing/2014/main" id="{AEE5276B-0290-49D2-B6CB-AB3D2E8020E4}"/>
            </a:ext>
          </a:extLst>
        </xdr:cNvPr>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a:extLst>
            <a:ext uri="{FF2B5EF4-FFF2-40B4-BE49-F238E27FC236}">
              <a16:creationId xmlns:a16="http://schemas.microsoft.com/office/drawing/2014/main" id="{A1D2ECE7-CFBE-40BE-82E5-E5D284FA83F1}"/>
            </a:ext>
          </a:extLst>
        </xdr:cNvPr>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a:extLst>
            <a:ext uri="{FF2B5EF4-FFF2-40B4-BE49-F238E27FC236}">
              <a16:creationId xmlns:a16="http://schemas.microsoft.com/office/drawing/2014/main" id="{DBC30FBD-BF6E-47E7-B095-FF68702FCF95}"/>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a:extLst>
            <a:ext uri="{FF2B5EF4-FFF2-40B4-BE49-F238E27FC236}">
              <a16:creationId xmlns:a16="http://schemas.microsoft.com/office/drawing/2014/main" id="{2B3365AD-9D77-4F9F-8DCF-9615EF38461B}"/>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a:extLst>
            <a:ext uri="{FF2B5EF4-FFF2-40B4-BE49-F238E27FC236}">
              <a16:creationId xmlns:a16="http://schemas.microsoft.com/office/drawing/2014/main" id="{DBA40DEE-9BCE-4137-98F1-BA1F3386C947}"/>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8" name="直線コネクタ 697">
          <a:extLst>
            <a:ext uri="{FF2B5EF4-FFF2-40B4-BE49-F238E27FC236}">
              <a16:creationId xmlns:a16="http://schemas.microsoft.com/office/drawing/2014/main" id="{2394AE78-F172-4998-B127-E7708243B492}"/>
            </a:ext>
          </a:extLst>
        </xdr:cNvPr>
        <xdr:cNvCxnSpPr/>
      </xdr:nvCxnSpPr>
      <xdr:spPr>
        <a:xfrm flipV="1">
          <a:off x="19951064" y="921385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9" name="【保健センター・保健所】&#10;一人当たり面積最小値テキスト">
          <a:extLst>
            <a:ext uri="{FF2B5EF4-FFF2-40B4-BE49-F238E27FC236}">
              <a16:creationId xmlns:a16="http://schemas.microsoft.com/office/drawing/2014/main" id="{45140966-93F3-4D4C-BA85-0C9E741C833D}"/>
            </a:ext>
          </a:extLst>
        </xdr:cNvPr>
        <xdr:cNvSpPr txBox="1"/>
      </xdr:nvSpPr>
      <xdr:spPr>
        <a:xfrm>
          <a:off x="199898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700" name="直線コネクタ 699">
          <a:extLst>
            <a:ext uri="{FF2B5EF4-FFF2-40B4-BE49-F238E27FC236}">
              <a16:creationId xmlns:a16="http://schemas.microsoft.com/office/drawing/2014/main" id="{19FE3C00-4347-4D42-8FF6-7DCCA27A2C70}"/>
            </a:ext>
          </a:extLst>
        </xdr:cNvPr>
        <xdr:cNvCxnSpPr/>
      </xdr:nvCxnSpPr>
      <xdr:spPr>
        <a:xfrm>
          <a:off x="19881850" y="1053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701" name="【保健センター・保健所】&#10;一人当たり面積最大値テキスト">
          <a:extLst>
            <a:ext uri="{FF2B5EF4-FFF2-40B4-BE49-F238E27FC236}">
              <a16:creationId xmlns:a16="http://schemas.microsoft.com/office/drawing/2014/main" id="{80A77951-9482-4803-BFBC-1168CC6DCC59}"/>
            </a:ext>
          </a:extLst>
        </xdr:cNvPr>
        <xdr:cNvSpPr txBox="1"/>
      </xdr:nvSpPr>
      <xdr:spPr>
        <a:xfrm>
          <a:off x="1998980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2" name="直線コネクタ 701">
          <a:extLst>
            <a:ext uri="{FF2B5EF4-FFF2-40B4-BE49-F238E27FC236}">
              <a16:creationId xmlns:a16="http://schemas.microsoft.com/office/drawing/2014/main" id="{168B1E77-0301-4FF8-9D73-659F4C63EFE1}"/>
            </a:ext>
          </a:extLst>
        </xdr:cNvPr>
        <xdr:cNvCxnSpPr/>
      </xdr:nvCxnSpPr>
      <xdr:spPr>
        <a:xfrm>
          <a:off x="19881850" y="921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a:extLst>
            <a:ext uri="{FF2B5EF4-FFF2-40B4-BE49-F238E27FC236}">
              <a16:creationId xmlns:a16="http://schemas.microsoft.com/office/drawing/2014/main" id="{0567B976-A556-412D-B7BD-DD81C4A0BC69}"/>
            </a:ext>
          </a:extLst>
        </xdr:cNvPr>
        <xdr:cNvSpPr txBox="1"/>
      </xdr:nvSpPr>
      <xdr:spPr>
        <a:xfrm>
          <a:off x="19989800" y="993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a:extLst>
            <a:ext uri="{FF2B5EF4-FFF2-40B4-BE49-F238E27FC236}">
              <a16:creationId xmlns:a16="http://schemas.microsoft.com/office/drawing/2014/main" id="{A45FCD8C-4A54-4272-9FA4-CE66B737A286}"/>
            </a:ext>
          </a:extLst>
        </xdr:cNvPr>
        <xdr:cNvSpPr/>
      </xdr:nvSpPr>
      <xdr:spPr>
        <a:xfrm>
          <a:off x="199009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5" name="フローチャート: 判断 704">
          <a:extLst>
            <a:ext uri="{FF2B5EF4-FFF2-40B4-BE49-F238E27FC236}">
              <a16:creationId xmlns:a16="http://schemas.microsoft.com/office/drawing/2014/main" id="{60E99617-6AD4-46A1-9109-42C72D8AECAC}"/>
            </a:ext>
          </a:extLst>
        </xdr:cNvPr>
        <xdr:cNvSpPr/>
      </xdr:nvSpPr>
      <xdr:spPr>
        <a:xfrm>
          <a:off x="19157950" y="1004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6" name="フローチャート: 判断 705">
          <a:extLst>
            <a:ext uri="{FF2B5EF4-FFF2-40B4-BE49-F238E27FC236}">
              <a16:creationId xmlns:a16="http://schemas.microsoft.com/office/drawing/2014/main" id="{EB260A43-80E6-4B21-868E-C2BE884ADB4E}"/>
            </a:ext>
          </a:extLst>
        </xdr:cNvPr>
        <xdr:cNvSpPr/>
      </xdr:nvSpPr>
      <xdr:spPr>
        <a:xfrm>
          <a:off x="18345150" y="1004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7" name="フローチャート: 判断 706">
          <a:extLst>
            <a:ext uri="{FF2B5EF4-FFF2-40B4-BE49-F238E27FC236}">
              <a16:creationId xmlns:a16="http://schemas.microsoft.com/office/drawing/2014/main" id="{2060FAF1-A0C7-4A03-A347-D479F721F311}"/>
            </a:ext>
          </a:extLst>
        </xdr:cNvPr>
        <xdr:cNvSpPr/>
      </xdr:nvSpPr>
      <xdr:spPr>
        <a:xfrm>
          <a:off x="17551400" y="1004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8" name="フローチャート: 判断 707">
          <a:extLst>
            <a:ext uri="{FF2B5EF4-FFF2-40B4-BE49-F238E27FC236}">
              <a16:creationId xmlns:a16="http://schemas.microsoft.com/office/drawing/2014/main" id="{1B08CFBA-0A16-4F7E-8C42-458B903E7BA1}"/>
            </a:ext>
          </a:extLst>
        </xdr:cNvPr>
        <xdr:cNvSpPr/>
      </xdr:nvSpPr>
      <xdr:spPr>
        <a:xfrm>
          <a:off x="16757650" y="1004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F7C8B97D-925B-41AF-9117-80AE1CE9B95F}"/>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7A515ED0-4DE8-437D-835B-0C2B7B22EA2E}"/>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BC89815C-8AA5-44A9-9E6F-2CEDCB7904DE}"/>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3F418058-3501-49C7-A9E5-50B050848F15}"/>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108B6660-5C11-4EAE-9BA8-6D55453C9E16}"/>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4" name="楕円 713">
          <a:extLst>
            <a:ext uri="{FF2B5EF4-FFF2-40B4-BE49-F238E27FC236}">
              <a16:creationId xmlns:a16="http://schemas.microsoft.com/office/drawing/2014/main" id="{2BF6FCBD-C49B-4B01-9DA7-B54AB7496A43}"/>
            </a:ext>
          </a:extLst>
        </xdr:cNvPr>
        <xdr:cNvSpPr/>
      </xdr:nvSpPr>
      <xdr:spPr>
        <a:xfrm>
          <a:off x="199009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5" name="【保健センター・保健所】&#10;一人当たり面積該当値テキスト">
          <a:extLst>
            <a:ext uri="{FF2B5EF4-FFF2-40B4-BE49-F238E27FC236}">
              <a16:creationId xmlns:a16="http://schemas.microsoft.com/office/drawing/2014/main" id="{7F03854E-1F46-4949-BC73-703F175E8BEE}"/>
            </a:ext>
          </a:extLst>
        </xdr:cNvPr>
        <xdr:cNvSpPr txBox="1"/>
      </xdr:nvSpPr>
      <xdr:spPr>
        <a:xfrm>
          <a:off x="19989800"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6" name="楕円 715">
          <a:extLst>
            <a:ext uri="{FF2B5EF4-FFF2-40B4-BE49-F238E27FC236}">
              <a16:creationId xmlns:a16="http://schemas.microsoft.com/office/drawing/2014/main" id="{15AF6730-B22A-4857-ABEB-4D56EBFC89D5}"/>
            </a:ext>
          </a:extLst>
        </xdr:cNvPr>
        <xdr:cNvSpPr/>
      </xdr:nvSpPr>
      <xdr:spPr>
        <a:xfrm>
          <a:off x="19157950" y="10407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7" name="直線コネクタ 716">
          <a:extLst>
            <a:ext uri="{FF2B5EF4-FFF2-40B4-BE49-F238E27FC236}">
              <a16:creationId xmlns:a16="http://schemas.microsoft.com/office/drawing/2014/main" id="{6A4CD5DE-F106-41A8-9AF0-7D24EF0778CE}"/>
            </a:ext>
          </a:extLst>
        </xdr:cNvPr>
        <xdr:cNvCxnSpPr/>
      </xdr:nvCxnSpPr>
      <xdr:spPr>
        <a:xfrm>
          <a:off x="19202400" y="10458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8" name="楕円 717">
          <a:extLst>
            <a:ext uri="{FF2B5EF4-FFF2-40B4-BE49-F238E27FC236}">
              <a16:creationId xmlns:a16="http://schemas.microsoft.com/office/drawing/2014/main" id="{C6D02960-0632-4F21-ABB1-D0EC02E4D629}"/>
            </a:ext>
          </a:extLst>
        </xdr:cNvPr>
        <xdr:cNvSpPr/>
      </xdr:nvSpPr>
      <xdr:spPr>
        <a:xfrm>
          <a:off x="1834515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9" name="直線コネクタ 718">
          <a:extLst>
            <a:ext uri="{FF2B5EF4-FFF2-40B4-BE49-F238E27FC236}">
              <a16:creationId xmlns:a16="http://schemas.microsoft.com/office/drawing/2014/main" id="{5B38C847-34C4-4FBD-8DC9-45E780DAD1AF}"/>
            </a:ext>
          </a:extLst>
        </xdr:cNvPr>
        <xdr:cNvCxnSpPr/>
      </xdr:nvCxnSpPr>
      <xdr:spPr>
        <a:xfrm>
          <a:off x="18395950" y="10458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20" name="楕円 719">
          <a:extLst>
            <a:ext uri="{FF2B5EF4-FFF2-40B4-BE49-F238E27FC236}">
              <a16:creationId xmlns:a16="http://schemas.microsoft.com/office/drawing/2014/main" id="{896EBE84-74B9-4141-AFB3-54F9004B20C6}"/>
            </a:ext>
          </a:extLst>
        </xdr:cNvPr>
        <xdr:cNvSpPr/>
      </xdr:nvSpPr>
      <xdr:spPr>
        <a:xfrm>
          <a:off x="175514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21" name="直線コネクタ 720">
          <a:extLst>
            <a:ext uri="{FF2B5EF4-FFF2-40B4-BE49-F238E27FC236}">
              <a16:creationId xmlns:a16="http://schemas.microsoft.com/office/drawing/2014/main" id="{BFEBDB45-3C23-4FB4-A4AF-F79926FFE442}"/>
            </a:ext>
          </a:extLst>
        </xdr:cNvPr>
        <xdr:cNvCxnSpPr/>
      </xdr:nvCxnSpPr>
      <xdr:spPr>
        <a:xfrm>
          <a:off x="17602200" y="10458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22" name="楕円 721">
          <a:extLst>
            <a:ext uri="{FF2B5EF4-FFF2-40B4-BE49-F238E27FC236}">
              <a16:creationId xmlns:a16="http://schemas.microsoft.com/office/drawing/2014/main" id="{9DEEE7FD-BCCD-4664-8592-68887CCE1EF3}"/>
            </a:ext>
          </a:extLst>
        </xdr:cNvPr>
        <xdr:cNvSpPr/>
      </xdr:nvSpPr>
      <xdr:spPr>
        <a:xfrm>
          <a:off x="16757650" y="10407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23" name="直線コネクタ 722">
          <a:extLst>
            <a:ext uri="{FF2B5EF4-FFF2-40B4-BE49-F238E27FC236}">
              <a16:creationId xmlns:a16="http://schemas.microsoft.com/office/drawing/2014/main" id="{579DD0F0-317E-4923-87CF-56BA5F3D6598}"/>
            </a:ext>
          </a:extLst>
        </xdr:cNvPr>
        <xdr:cNvCxnSpPr/>
      </xdr:nvCxnSpPr>
      <xdr:spPr>
        <a:xfrm>
          <a:off x="16802100" y="10458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4" name="n_1aveValue【保健センター・保健所】&#10;一人当たり面積">
          <a:extLst>
            <a:ext uri="{FF2B5EF4-FFF2-40B4-BE49-F238E27FC236}">
              <a16:creationId xmlns:a16="http://schemas.microsoft.com/office/drawing/2014/main" id="{4966B237-2108-43C7-A1FF-719D0F0EE63B}"/>
            </a:ext>
          </a:extLst>
        </xdr:cNvPr>
        <xdr:cNvSpPr txBox="1"/>
      </xdr:nvSpPr>
      <xdr:spPr>
        <a:xfrm>
          <a:off x="18980227"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5" name="n_2aveValue【保健センター・保健所】&#10;一人当たり面積">
          <a:extLst>
            <a:ext uri="{FF2B5EF4-FFF2-40B4-BE49-F238E27FC236}">
              <a16:creationId xmlns:a16="http://schemas.microsoft.com/office/drawing/2014/main" id="{E7FA6F9B-1414-4473-A778-203AF29E094C}"/>
            </a:ext>
          </a:extLst>
        </xdr:cNvPr>
        <xdr:cNvSpPr txBox="1"/>
      </xdr:nvSpPr>
      <xdr:spPr>
        <a:xfrm>
          <a:off x="18180127"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6" name="n_3aveValue【保健センター・保健所】&#10;一人当たり面積">
          <a:extLst>
            <a:ext uri="{FF2B5EF4-FFF2-40B4-BE49-F238E27FC236}">
              <a16:creationId xmlns:a16="http://schemas.microsoft.com/office/drawing/2014/main" id="{D32A50DD-4C13-43D3-B86A-C194CB58DAC5}"/>
            </a:ext>
          </a:extLst>
        </xdr:cNvPr>
        <xdr:cNvSpPr txBox="1"/>
      </xdr:nvSpPr>
      <xdr:spPr>
        <a:xfrm>
          <a:off x="17386377"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7" name="n_4aveValue【保健センター・保健所】&#10;一人当たり面積">
          <a:extLst>
            <a:ext uri="{FF2B5EF4-FFF2-40B4-BE49-F238E27FC236}">
              <a16:creationId xmlns:a16="http://schemas.microsoft.com/office/drawing/2014/main" id="{CAA22604-83CE-4324-8CDC-2F48E314DFB5}"/>
            </a:ext>
          </a:extLst>
        </xdr:cNvPr>
        <xdr:cNvSpPr txBox="1"/>
      </xdr:nvSpPr>
      <xdr:spPr>
        <a:xfrm>
          <a:off x="16592627"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8" name="n_1mainValue【保健センター・保健所】&#10;一人当たり面積">
          <a:extLst>
            <a:ext uri="{FF2B5EF4-FFF2-40B4-BE49-F238E27FC236}">
              <a16:creationId xmlns:a16="http://schemas.microsoft.com/office/drawing/2014/main" id="{A2BCC536-1DFA-48F7-9324-3541B14BDD9C}"/>
            </a:ext>
          </a:extLst>
        </xdr:cNvPr>
        <xdr:cNvSpPr txBox="1"/>
      </xdr:nvSpPr>
      <xdr:spPr>
        <a:xfrm>
          <a:off x="189802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9" name="n_2mainValue【保健センター・保健所】&#10;一人当たり面積">
          <a:extLst>
            <a:ext uri="{FF2B5EF4-FFF2-40B4-BE49-F238E27FC236}">
              <a16:creationId xmlns:a16="http://schemas.microsoft.com/office/drawing/2014/main" id="{64A652F0-EA21-4B36-840E-CD9F2C8C3B69}"/>
            </a:ext>
          </a:extLst>
        </xdr:cNvPr>
        <xdr:cNvSpPr txBox="1"/>
      </xdr:nvSpPr>
      <xdr:spPr>
        <a:xfrm>
          <a:off x="181801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30" name="n_3mainValue【保健センター・保健所】&#10;一人当たり面積">
          <a:extLst>
            <a:ext uri="{FF2B5EF4-FFF2-40B4-BE49-F238E27FC236}">
              <a16:creationId xmlns:a16="http://schemas.microsoft.com/office/drawing/2014/main" id="{EAD61EAB-B8C8-4288-ABB3-FD74C4CE2B9F}"/>
            </a:ext>
          </a:extLst>
        </xdr:cNvPr>
        <xdr:cNvSpPr txBox="1"/>
      </xdr:nvSpPr>
      <xdr:spPr>
        <a:xfrm>
          <a:off x="1738637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31" name="n_4mainValue【保健センター・保健所】&#10;一人当たり面積">
          <a:extLst>
            <a:ext uri="{FF2B5EF4-FFF2-40B4-BE49-F238E27FC236}">
              <a16:creationId xmlns:a16="http://schemas.microsoft.com/office/drawing/2014/main" id="{5B9E2EF9-81C9-4E79-8380-B71AF75DF616}"/>
            </a:ext>
          </a:extLst>
        </xdr:cNvPr>
        <xdr:cNvSpPr txBox="1"/>
      </xdr:nvSpPr>
      <xdr:spPr>
        <a:xfrm>
          <a:off x="165926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a:extLst>
            <a:ext uri="{FF2B5EF4-FFF2-40B4-BE49-F238E27FC236}">
              <a16:creationId xmlns:a16="http://schemas.microsoft.com/office/drawing/2014/main" id="{CD9E86D3-D537-428F-9625-13F2B5229C66}"/>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a:extLst>
            <a:ext uri="{FF2B5EF4-FFF2-40B4-BE49-F238E27FC236}">
              <a16:creationId xmlns:a16="http://schemas.microsoft.com/office/drawing/2014/main" id="{01074A8C-99F5-4B4B-B2BE-C3AB60ACDA81}"/>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a:extLst>
            <a:ext uri="{FF2B5EF4-FFF2-40B4-BE49-F238E27FC236}">
              <a16:creationId xmlns:a16="http://schemas.microsoft.com/office/drawing/2014/main" id="{2E94ABF5-B311-4DEE-8B6D-969819E4FF1C}"/>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a:extLst>
            <a:ext uri="{FF2B5EF4-FFF2-40B4-BE49-F238E27FC236}">
              <a16:creationId xmlns:a16="http://schemas.microsoft.com/office/drawing/2014/main" id="{80DB69CA-2B00-47C8-8C0F-CBB8043D6DED}"/>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a:extLst>
            <a:ext uri="{FF2B5EF4-FFF2-40B4-BE49-F238E27FC236}">
              <a16:creationId xmlns:a16="http://schemas.microsoft.com/office/drawing/2014/main" id="{7EA7FA23-504D-4B0C-8C0A-20E134496A03}"/>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a:extLst>
            <a:ext uri="{FF2B5EF4-FFF2-40B4-BE49-F238E27FC236}">
              <a16:creationId xmlns:a16="http://schemas.microsoft.com/office/drawing/2014/main" id="{881DD841-DC5D-4E2E-8990-88FD58B429F2}"/>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a:extLst>
            <a:ext uri="{FF2B5EF4-FFF2-40B4-BE49-F238E27FC236}">
              <a16:creationId xmlns:a16="http://schemas.microsoft.com/office/drawing/2014/main" id="{46996FCE-EAA5-4524-96FE-0087C8E22D56}"/>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a:extLst>
            <a:ext uri="{FF2B5EF4-FFF2-40B4-BE49-F238E27FC236}">
              <a16:creationId xmlns:a16="http://schemas.microsoft.com/office/drawing/2014/main" id="{E74CB0DE-1B4A-4DB5-896E-4FD48A7BFA59}"/>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a:extLst>
            <a:ext uri="{FF2B5EF4-FFF2-40B4-BE49-F238E27FC236}">
              <a16:creationId xmlns:a16="http://schemas.microsoft.com/office/drawing/2014/main" id="{2504F795-1AD9-404C-AFF0-E2E3248A99AB}"/>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a:extLst>
            <a:ext uri="{FF2B5EF4-FFF2-40B4-BE49-F238E27FC236}">
              <a16:creationId xmlns:a16="http://schemas.microsoft.com/office/drawing/2014/main" id="{41BAE398-8226-46A8-8400-6F7089D78BC8}"/>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2" name="テキスト ボックス 741">
          <a:extLst>
            <a:ext uri="{FF2B5EF4-FFF2-40B4-BE49-F238E27FC236}">
              <a16:creationId xmlns:a16="http://schemas.microsoft.com/office/drawing/2014/main" id="{4884C9B0-AD0B-43BC-B9E7-0F2F58C96CC7}"/>
            </a:ext>
          </a:extLst>
        </xdr:cNvPr>
        <xdr:cNvSpPr txBox="1"/>
      </xdr:nvSpPr>
      <xdr:spPr>
        <a:xfrm>
          <a:off x="108427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a:extLst>
            <a:ext uri="{FF2B5EF4-FFF2-40B4-BE49-F238E27FC236}">
              <a16:creationId xmlns:a16="http://schemas.microsoft.com/office/drawing/2014/main" id="{64B36D33-EC83-4825-A24D-3BEE27368F6B}"/>
            </a:ext>
          </a:extLst>
        </xdr:cNvPr>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4" name="テキスト ボックス 743">
          <a:extLst>
            <a:ext uri="{FF2B5EF4-FFF2-40B4-BE49-F238E27FC236}">
              <a16:creationId xmlns:a16="http://schemas.microsoft.com/office/drawing/2014/main" id="{249F4D60-2E10-4092-93F8-DE0E06D0BDD6}"/>
            </a:ext>
          </a:extLst>
        </xdr:cNvPr>
        <xdr:cNvSpPr txBox="1"/>
      </xdr:nvSpPr>
      <xdr:spPr>
        <a:xfrm>
          <a:off x="108427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a:extLst>
            <a:ext uri="{FF2B5EF4-FFF2-40B4-BE49-F238E27FC236}">
              <a16:creationId xmlns:a16="http://schemas.microsoft.com/office/drawing/2014/main" id="{8F304134-27BC-4AE8-92DE-499CE0F71779}"/>
            </a:ext>
          </a:extLst>
        </xdr:cNvPr>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a:extLst>
            <a:ext uri="{FF2B5EF4-FFF2-40B4-BE49-F238E27FC236}">
              <a16:creationId xmlns:a16="http://schemas.microsoft.com/office/drawing/2014/main" id="{2960D0C2-3EB1-4A7B-B099-3BD295FA0940}"/>
            </a:ext>
          </a:extLst>
        </xdr:cNvPr>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a:extLst>
            <a:ext uri="{FF2B5EF4-FFF2-40B4-BE49-F238E27FC236}">
              <a16:creationId xmlns:a16="http://schemas.microsoft.com/office/drawing/2014/main" id="{C1E4962B-929B-4C27-B6BC-6FDA29B74E5D}"/>
            </a:ext>
          </a:extLst>
        </xdr:cNvPr>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a:extLst>
            <a:ext uri="{FF2B5EF4-FFF2-40B4-BE49-F238E27FC236}">
              <a16:creationId xmlns:a16="http://schemas.microsoft.com/office/drawing/2014/main" id="{BE18AC9D-F1B7-4528-86C8-2F5835F932EA}"/>
            </a:ext>
          </a:extLst>
        </xdr:cNvPr>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a:extLst>
            <a:ext uri="{FF2B5EF4-FFF2-40B4-BE49-F238E27FC236}">
              <a16:creationId xmlns:a16="http://schemas.microsoft.com/office/drawing/2014/main" id="{C6664034-F825-44C1-89C7-44B20376FF06}"/>
            </a:ext>
          </a:extLst>
        </xdr:cNvPr>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a:extLst>
            <a:ext uri="{FF2B5EF4-FFF2-40B4-BE49-F238E27FC236}">
              <a16:creationId xmlns:a16="http://schemas.microsoft.com/office/drawing/2014/main" id="{272D3FC7-8F11-449B-AA66-A085CF09440A}"/>
            </a:ext>
          </a:extLst>
        </xdr:cNvPr>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a:extLst>
            <a:ext uri="{FF2B5EF4-FFF2-40B4-BE49-F238E27FC236}">
              <a16:creationId xmlns:a16="http://schemas.microsoft.com/office/drawing/2014/main" id="{BC466C8C-36C5-415D-AEAD-5B6DDCEB5898}"/>
            </a:ext>
          </a:extLst>
        </xdr:cNvPr>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a:extLst>
            <a:ext uri="{FF2B5EF4-FFF2-40B4-BE49-F238E27FC236}">
              <a16:creationId xmlns:a16="http://schemas.microsoft.com/office/drawing/2014/main" id="{89D82E52-2642-4261-9F76-C429099EC13E}"/>
            </a:ext>
          </a:extLst>
        </xdr:cNvPr>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a:extLst>
            <a:ext uri="{FF2B5EF4-FFF2-40B4-BE49-F238E27FC236}">
              <a16:creationId xmlns:a16="http://schemas.microsoft.com/office/drawing/2014/main" id="{C2AFEBD2-F266-4199-91BA-0C429AF855BD}"/>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4" name="テキスト ボックス 753">
          <a:extLst>
            <a:ext uri="{FF2B5EF4-FFF2-40B4-BE49-F238E27FC236}">
              <a16:creationId xmlns:a16="http://schemas.microsoft.com/office/drawing/2014/main" id="{F677283E-4B00-4005-AB67-C36ED897D7FF}"/>
            </a:ext>
          </a:extLst>
        </xdr:cNvPr>
        <xdr:cNvSpPr txBox="1"/>
      </xdr:nvSpPr>
      <xdr:spPr>
        <a:xfrm>
          <a:off x="108427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a:extLst>
            <a:ext uri="{FF2B5EF4-FFF2-40B4-BE49-F238E27FC236}">
              <a16:creationId xmlns:a16="http://schemas.microsoft.com/office/drawing/2014/main" id="{7B00BA87-83C1-4872-B7FF-710204231309}"/>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6" name="直線コネクタ 755">
          <a:extLst>
            <a:ext uri="{FF2B5EF4-FFF2-40B4-BE49-F238E27FC236}">
              <a16:creationId xmlns:a16="http://schemas.microsoft.com/office/drawing/2014/main" id="{8F8AF46E-3BB4-4AFB-9ED8-DEBDD2A995C7}"/>
            </a:ext>
          </a:extLst>
        </xdr:cNvPr>
        <xdr:cNvCxnSpPr/>
      </xdr:nvCxnSpPr>
      <xdr:spPr>
        <a:xfrm flipV="1">
          <a:off x="14699614" y="13050520"/>
          <a:ext cx="0" cy="1347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7" name="【消防施設】&#10;有形固定資産減価償却率最小値テキスト">
          <a:extLst>
            <a:ext uri="{FF2B5EF4-FFF2-40B4-BE49-F238E27FC236}">
              <a16:creationId xmlns:a16="http://schemas.microsoft.com/office/drawing/2014/main" id="{6B431E0F-FDED-42B6-9DDD-1E643D1241D7}"/>
            </a:ext>
          </a:extLst>
        </xdr:cNvPr>
        <xdr:cNvSpPr txBox="1"/>
      </xdr:nvSpPr>
      <xdr:spPr>
        <a:xfrm>
          <a:off x="1473835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8" name="直線コネクタ 757">
          <a:extLst>
            <a:ext uri="{FF2B5EF4-FFF2-40B4-BE49-F238E27FC236}">
              <a16:creationId xmlns:a16="http://schemas.microsoft.com/office/drawing/2014/main" id="{9E19B8B4-9C68-4E20-9AD9-5949E1E2F9BA}"/>
            </a:ext>
          </a:extLst>
        </xdr:cNvPr>
        <xdr:cNvCxnSpPr/>
      </xdr:nvCxnSpPr>
      <xdr:spPr>
        <a:xfrm>
          <a:off x="14611350" y="14397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9" name="【消防施設】&#10;有形固定資産減価償却率最大値テキスト">
          <a:extLst>
            <a:ext uri="{FF2B5EF4-FFF2-40B4-BE49-F238E27FC236}">
              <a16:creationId xmlns:a16="http://schemas.microsoft.com/office/drawing/2014/main" id="{8B921D1F-DD6F-4F6B-A5E4-F457ED3888EB}"/>
            </a:ext>
          </a:extLst>
        </xdr:cNvPr>
        <xdr:cNvSpPr txBox="1"/>
      </xdr:nvSpPr>
      <xdr:spPr>
        <a:xfrm>
          <a:off x="14738350" y="1283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60" name="直線コネクタ 759">
          <a:extLst>
            <a:ext uri="{FF2B5EF4-FFF2-40B4-BE49-F238E27FC236}">
              <a16:creationId xmlns:a16="http://schemas.microsoft.com/office/drawing/2014/main" id="{BAECF16B-10E8-4EB6-A879-4BF83D719D51}"/>
            </a:ext>
          </a:extLst>
        </xdr:cNvPr>
        <xdr:cNvCxnSpPr/>
      </xdr:nvCxnSpPr>
      <xdr:spPr>
        <a:xfrm>
          <a:off x="14611350" y="1305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61" name="【消防施設】&#10;有形固定資産減価償却率平均値テキスト">
          <a:extLst>
            <a:ext uri="{FF2B5EF4-FFF2-40B4-BE49-F238E27FC236}">
              <a16:creationId xmlns:a16="http://schemas.microsoft.com/office/drawing/2014/main" id="{688F1DA7-E5CA-4EE9-A9DD-3215B6226D59}"/>
            </a:ext>
          </a:extLst>
        </xdr:cNvPr>
        <xdr:cNvSpPr txBox="1"/>
      </xdr:nvSpPr>
      <xdr:spPr>
        <a:xfrm>
          <a:off x="14738350" y="13729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62" name="フローチャート: 判断 761">
          <a:extLst>
            <a:ext uri="{FF2B5EF4-FFF2-40B4-BE49-F238E27FC236}">
              <a16:creationId xmlns:a16="http://schemas.microsoft.com/office/drawing/2014/main" id="{5D64DA9E-9425-4909-9911-80517615454D}"/>
            </a:ext>
          </a:extLst>
        </xdr:cNvPr>
        <xdr:cNvSpPr/>
      </xdr:nvSpPr>
      <xdr:spPr>
        <a:xfrm>
          <a:off x="14649450" y="137515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63" name="フローチャート: 判断 762">
          <a:extLst>
            <a:ext uri="{FF2B5EF4-FFF2-40B4-BE49-F238E27FC236}">
              <a16:creationId xmlns:a16="http://schemas.microsoft.com/office/drawing/2014/main" id="{A5A5B3DB-F7BF-4915-A877-A03E3BA6D922}"/>
            </a:ext>
          </a:extLst>
        </xdr:cNvPr>
        <xdr:cNvSpPr/>
      </xdr:nvSpPr>
      <xdr:spPr>
        <a:xfrm>
          <a:off x="13887450" y="13778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4" name="フローチャート: 判断 763">
          <a:extLst>
            <a:ext uri="{FF2B5EF4-FFF2-40B4-BE49-F238E27FC236}">
              <a16:creationId xmlns:a16="http://schemas.microsoft.com/office/drawing/2014/main" id="{D743DFAD-1EF1-457F-8D08-1D3F954631E9}"/>
            </a:ext>
          </a:extLst>
        </xdr:cNvPr>
        <xdr:cNvSpPr/>
      </xdr:nvSpPr>
      <xdr:spPr>
        <a:xfrm>
          <a:off x="13093700" y="137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5" name="フローチャート: 判断 764">
          <a:extLst>
            <a:ext uri="{FF2B5EF4-FFF2-40B4-BE49-F238E27FC236}">
              <a16:creationId xmlns:a16="http://schemas.microsoft.com/office/drawing/2014/main" id="{4390B37B-E2FB-4C88-9815-22D1969DA439}"/>
            </a:ext>
          </a:extLst>
        </xdr:cNvPr>
        <xdr:cNvSpPr/>
      </xdr:nvSpPr>
      <xdr:spPr>
        <a:xfrm>
          <a:off x="12299950" y="13704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6" name="フローチャート: 判断 765">
          <a:extLst>
            <a:ext uri="{FF2B5EF4-FFF2-40B4-BE49-F238E27FC236}">
              <a16:creationId xmlns:a16="http://schemas.microsoft.com/office/drawing/2014/main" id="{3EE86ECB-CC2F-49E3-B7EF-82E85FD22A9A}"/>
            </a:ext>
          </a:extLst>
        </xdr:cNvPr>
        <xdr:cNvSpPr/>
      </xdr:nvSpPr>
      <xdr:spPr>
        <a:xfrm>
          <a:off x="1148715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8D42DF4D-DA8C-4056-A681-B5A5EE8B95AD}"/>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86C1F36A-E186-4062-A7C9-DEEEFF0EDE6F}"/>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E0D32111-30F7-4751-AF48-30208470C6A4}"/>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FCD7EF6D-6F7A-40DD-82A8-3B6903C1A6D8}"/>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C377226-F8EF-469C-9C50-22248B51E436}"/>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772" name="楕円 771">
          <a:extLst>
            <a:ext uri="{FF2B5EF4-FFF2-40B4-BE49-F238E27FC236}">
              <a16:creationId xmlns:a16="http://schemas.microsoft.com/office/drawing/2014/main" id="{2A38AFCB-EB95-4315-AC3A-6D53B1D87CA4}"/>
            </a:ext>
          </a:extLst>
        </xdr:cNvPr>
        <xdr:cNvSpPr/>
      </xdr:nvSpPr>
      <xdr:spPr>
        <a:xfrm>
          <a:off x="14649450" y="137096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29227</xdr:rowOff>
    </xdr:from>
    <xdr:ext cx="405111" cy="259045"/>
    <xdr:sp macro="" textlink="">
      <xdr:nvSpPr>
        <xdr:cNvPr id="773" name="【消防施設】&#10;有形固定資産減価償却率該当値テキスト">
          <a:extLst>
            <a:ext uri="{FF2B5EF4-FFF2-40B4-BE49-F238E27FC236}">
              <a16:creationId xmlns:a16="http://schemas.microsoft.com/office/drawing/2014/main" id="{3BECC7B3-1FE2-405E-BE95-5B3CCD1D79C4}"/>
            </a:ext>
          </a:extLst>
        </xdr:cNvPr>
        <xdr:cNvSpPr txBox="1"/>
      </xdr:nvSpPr>
      <xdr:spPr>
        <a:xfrm>
          <a:off x="14738350"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74" name="楕円 773">
          <a:extLst>
            <a:ext uri="{FF2B5EF4-FFF2-40B4-BE49-F238E27FC236}">
              <a16:creationId xmlns:a16="http://schemas.microsoft.com/office/drawing/2014/main" id="{0A39B97B-44D8-4A72-A2B4-CC1E140B1B57}"/>
            </a:ext>
          </a:extLst>
        </xdr:cNvPr>
        <xdr:cNvSpPr/>
      </xdr:nvSpPr>
      <xdr:spPr>
        <a:xfrm>
          <a:off x="13887450" y="137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57150</xdr:rowOff>
    </xdr:to>
    <xdr:cxnSp macro="">
      <xdr:nvCxnSpPr>
        <xdr:cNvPr id="775" name="直線コネクタ 774">
          <a:extLst>
            <a:ext uri="{FF2B5EF4-FFF2-40B4-BE49-F238E27FC236}">
              <a16:creationId xmlns:a16="http://schemas.microsoft.com/office/drawing/2014/main" id="{06ACE8C0-F9BF-41EF-873F-994966594468}"/>
            </a:ext>
          </a:extLst>
        </xdr:cNvPr>
        <xdr:cNvCxnSpPr/>
      </xdr:nvCxnSpPr>
      <xdr:spPr>
        <a:xfrm>
          <a:off x="13938250" y="13752830"/>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97789</xdr:rowOff>
    </xdr:from>
    <xdr:to>
      <xdr:col>76</xdr:col>
      <xdr:colOff>165100</xdr:colOff>
      <xdr:row>83</xdr:row>
      <xdr:rowOff>27939</xdr:rowOff>
    </xdr:to>
    <xdr:sp macro="" textlink="">
      <xdr:nvSpPr>
        <xdr:cNvPr id="776" name="楕円 775">
          <a:extLst>
            <a:ext uri="{FF2B5EF4-FFF2-40B4-BE49-F238E27FC236}">
              <a16:creationId xmlns:a16="http://schemas.microsoft.com/office/drawing/2014/main" id="{AE1C607A-C3DA-4666-8C92-1BF81C21C40C}"/>
            </a:ext>
          </a:extLst>
        </xdr:cNvPr>
        <xdr:cNvSpPr/>
      </xdr:nvSpPr>
      <xdr:spPr>
        <a:xfrm>
          <a:off x="13093700" y="136359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148589</xdr:rowOff>
    </xdr:from>
    <xdr:to>
      <xdr:col>81</xdr:col>
      <xdr:colOff>50800</xdr:colOff>
      <xdr:row>83</xdr:row>
      <xdr:rowOff>49530</xdr:rowOff>
    </xdr:to>
    <xdr:cxnSp macro="">
      <xdr:nvCxnSpPr>
        <xdr:cNvPr id="777" name="直線コネクタ 776">
          <a:extLst>
            <a:ext uri="{FF2B5EF4-FFF2-40B4-BE49-F238E27FC236}">
              <a16:creationId xmlns:a16="http://schemas.microsoft.com/office/drawing/2014/main" id="{CCA3C56B-9917-4123-B534-542D97A03F3C}"/>
            </a:ext>
          </a:extLst>
        </xdr:cNvPr>
        <xdr:cNvCxnSpPr/>
      </xdr:nvCxnSpPr>
      <xdr:spPr>
        <a:xfrm>
          <a:off x="13144500" y="13686789"/>
          <a:ext cx="79375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29211</xdr:rowOff>
    </xdr:from>
    <xdr:to>
      <xdr:col>72</xdr:col>
      <xdr:colOff>38100</xdr:colOff>
      <xdr:row>83</xdr:row>
      <xdr:rowOff>130811</xdr:rowOff>
    </xdr:to>
    <xdr:sp macro="" textlink="">
      <xdr:nvSpPr>
        <xdr:cNvPr id="778" name="楕円 777">
          <a:extLst>
            <a:ext uri="{FF2B5EF4-FFF2-40B4-BE49-F238E27FC236}">
              <a16:creationId xmlns:a16="http://schemas.microsoft.com/office/drawing/2014/main" id="{48CC7D0D-1C29-4234-814D-12B0AD37886A}"/>
            </a:ext>
          </a:extLst>
        </xdr:cNvPr>
        <xdr:cNvSpPr/>
      </xdr:nvSpPr>
      <xdr:spPr>
        <a:xfrm>
          <a:off x="12299950" y="13732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148589</xdr:rowOff>
    </xdr:from>
    <xdr:to>
      <xdr:col>76</xdr:col>
      <xdr:colOff>114300</xdr:colOff>
      <xdr:row>83</xdr:row>
      <xdr:rowOff>80011</xdr:rowOff>
    </xdr:to>
    <xdr:cxnSp macro="">
      <xdr:nvCxnSpPr>
        <xdr:cNvPr id="779" name="直線コネクタ 778">
          <a:extLst>
            <a:ext uri="{FF2B5EF4-FFF2-40B4-BE49-F238E27FC236}">
              <a16:creationId xmlns:a16="http://schemas.microsoft.com/office/drawing/2014/main" id="{2AA0EBD0-3191-44DA-B107-641863B76EA2}"/>
            </a:ext>
          </a:extLst>
        </xdr:cNvPr>
        <xdr:cNvCxnSpPr/>
      </xdr:nvCxnSpPr>
      <xdr:spPr>
        <a:xfrm flipV="1">
          <a:off x="12344400" y="13686789"/>
          <a:ext cx="8001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151130</xdr:rowOff>
    </xdr:from>
    <xdr:to>
      <xdr:col>67</xdr:col>
      <xdr:colOff>101600</xdr:colOff>
      <xdr:row>83</xdr:row>
      <xdr:rowOff>81280</xdr:rowOff>
    </xdr:to>
    <xdr:sp macro="" textlink="">
      <xdr:nvSpPr>
        <xdr:cNvPr id="780" name="楕円 779">
          <a:extLst>
            <a:ext uri="{FF2B5EF4-FFF2-40B4-BE49-F238E27FC236}">
              <a16:creationId xmlns:a16="http://schemas.microsoft.com/office/drawing/2014/main" id="{FB7E6E0A-6902-49DA-81DB-EF8DE85BED2D}"/>
            </a:ext>
          </a:extLst>
        </xdr:cNvPr>
        <xdr:cNvSpPr/>
      </xdr:nvSpPr>
      <xdr:spPr>
        <a:xfrm>
          <a:off x="11487150" y="13689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30480</xdr:rowOff>
    </xdr:from>
    <xdr:to>
      <xdr:col>71</xdr:col>
      <xdr:colOff>177800</xdr:colOff>
      <xdr:row>83</xdr:row>
      <xdr:rowOff>80011</xdr:rowOff>
    </xdr:to>
    <xdr:cxnSp macro="">
      <xdr:nvCxnSpPr>
        <xdr:cNvPr id="781" name="直線コネクタ 780">
          <a:extLst>
            <a:ext uri="{FF2B5EF4-FFF2-40B4-BE49-F238E27FC236}">
              <a16:creationId xmlns:a16="http://schemas.microsoft.com/office/drawing/2014/main" id="{BA0628BE-0EA9-477C-9349-15F8CCB2B4C5}"/>
            </a:ext>
          </a:extLst>
        </xdr:cNvPr>
        <xdr:cNvCxnSpPr/>
      </xdr:nvCxnSpPr>
      <xdr:spPr>
        <a:xfrm>
          <a:off x="11537950" y="13733780"/>
          <a:ext cx="80645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82" name="n_1aveValue【消防施設】&#10;有形固定資産減価償却率">
          <a:extLst>
            <a:ext uri="{FF2B5EF4-FFF2-40B4-BE49-F238E27FC236}">
              <a16:creationId xmlns:a16="http://schemas.microsoft.com/office/drawing/2014/main" id="{1BCEBF57-7C3C-4A20-A872-290A47753D67}"/>
            </a:ext>
          </a:extLst>
        </xdr:cNvPr>
        <xdr:cNvSpPr txBox="1"/>
      </xdr:nvSpPr>
      <xdr:spPr>
        <a:xfrm>
          <a:off x="1374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83" name="n_2aveValue【消防施設】&#10;有形固定資産減価償却率">
          <a:extLst>
            <a:ext uri="{FF2B5EF4-FFF2-40B4-BE49-F238E27FC236}">
              <a16:creationId xmlns:a16="http://schemas.microsoft.com/office/drawing/2014/main" id="{85BBF60D-1DB8-4113-82E2-858F4814808D}"/>
            </a:ext>
          </a:extLst>
        </xdr:cNvPr>
        <xdr:cNvSpPr txBox="1"/>
      </xdr:nvSpPr>
      <xdr:spPr>
        <a:xfrm>
          <a:off x="1296099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784" name="n_3aveValue【消防施設】&#10;有形固定資産減価償却率">
          <a:extLst>
            <a:ext uri="{FF2B5EF4-FFF2-40B4-BE49-F238E27FC236}">
              <a16:creationId xmlns:a16="http://schemas.microsoft.com/office/drawing/2014/main" id="{DBBE941D-10BD-4022-A242-341795109BF8}"/>
            </a:ext>
          </a:extLst>
        </xdr:cNvPr>
        <xdr:cNvSpPr txBox="1"/>
      </xdr:nvSpPr>
      <xdr:spPr>
        <a:xfrm>
          <a:off x="121672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macro="" textlink="">
      <xdr:nvSpPr>
        <xdr:cNvPr id="785" name="n_4aveValue【消防施設】&#10;有形固定資産減価償却率">
          <a:extLst>
            <a:ext uri="{FF2B5EF4-FFF2-40B4-BE49-F238E27FC236}">
              <a16:creationId xmlns:a16="http://schemas.microsoft.com/office/drawing/2014/main" id="{3E3B4E50-2097-4607-94C6-C98D97A54FE1}"/>
            </a:ext>
          </a:extLst>
        </xdr:cNvPr>
        <xdr:cNvSpPr txBox="1"/>
      </xdr:nvSpPr>
      <xdr:spPr>
        <a:xfrm>
          <a:off x="113544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116857</xdr:rowOff>
    </xdr:from>
    <xdr:ext cx="405111" cy="259045"/>
    <xdr:sp macro="" textlink="">
      <xdr:nvSpPr>
        <xdr:cNvPr id="786" name="n_1mainValue【消防施設】&#10;有形固定資産減価償却率">
          <a:extLst>
            <a:ext uri="{FF2B5EF4-FFF2-40B4-BE49-F238E27FC236}">
              <a16:creationId xmlns:a16="http://schemas.microsoft.com/office/drawing/2014/main" id="{B61FBF1F-9495-4ECB-BB09-BC2559DFE728}"/>
            </a:ext>
          </a:extLst>
        </xdr:cNvPr>
        <xdr:cNvSpPr txBox="1"/>
      </xdr:nvSpPr>
      <xdr:spPr>
        <a:xfrm>
          <a:off x="1374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44466</xdr:rowOff>
    </xdr:from>
    <xdr:ext cx="405111" cy="259045"/>
    <xdr:sp macro="" textlink="">
      <xdr:nvSpPr>
        <xdr:cNvPr id="787" name="n_2mainValue【消防施設】&#10;有形固定資産減価償却率">
          <a:extLst>
            <a:ext uri="{FF2B5EF4-FFF2-40B4-BE49-F238E27FC236}">
              <a16:creationId xmlns:a16="http://schemas.microsoft.com/office/drawing/2014/main" id="{D026D915-D579-4713-920D-EDCCFC6692C2}"/>
            </a:ext>
          </a:extLst>
        </xdr:cNvPr>
        <xdr:cNvSpPr txBox="1"/>
      </xdr:nvSpPr>
      <xdr:spPr>
        <a:xfrm>
          <a:off x="1296099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121938</xdr:rowOff>
    </xdr:from>
    <xdr:ext cx="405111" cy="259045"/>
    <xdr:sp macro="" textlink="">
      <xdr:nvSpPr>
        <xdr:cNvPr id="788" name="n_3mainValue【消防施設】&#10;有形固定資産減価償却率">
          <a:extLst>
            <a:ext uri="{FF2B5EF4-FFF2-40B4-BE49-F238E27FC236}">
              <a16:creationId xmlns:a16="http://schemas.microsoft.com/office/drawing/2014/main" id="{5D825C77-C3F8-4062-8268-B26F0E6B1B70}"/>
            </a:ext>
          </a:extLst>
        </xdr:cNvPr>
        <xdr:cNvSpPr txBox="1"/>
      </xdr:nvSpPr>
      <xdr:spPr>
        <a:xfrm>
          <a:off x="121672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72407</xdr:rowOff>
    </xdr:from>
    <xdr:ext cx="405111" cy="259045"/>
    <xdr:sp macro="" textlink="">
      <xdr:nvSpPr>
        <xdr:cNvPr id="789" name="n_4mainValue【消防施設】&#10;有形固定資産減価償却率">
          <a:extLst>
            <a:ext uri="{FF2B5EF4-FFF2-40B4-BE49-F238E27FC236}">
              <a16:creationId xmlns:a16="http://schemas.microsoft.com/office/drawing/2014/main" id="{E68537B2-1565-4E71-9CD6-97F169C88D2C}"/>
            </a:ext>
          </a:extLst>
        </xdr:cNvPr>
        <xdr:cNvSpPr txBox="1"/>
      </xdr:nvSpPr>
      <xdr:spPr>
        <a:xfrm>
          <a:off x="113544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a:extLst>
            <a:ext uri="{FF2B5EF4-FFF2-40B4-BE49-F238E27FC236}">
              <a16:creationId xmlns:a16="http://schemas.microsoft.com/office/drawing/2014/main" id="{3FF9DDB2-48DA-4685-8449-07BEA620BD04}"/>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a:extLst>
            <a:ext uri="{FF2B5EF4-FFF2-40B4-BE49-F238E27FC236}">
              <a16:creationId xmlns:a16="http://schemas.microsoft.com/office/drawing/2014/main" id="{ABCABD0F-54B7-4D18-87FE-F88E4A073B0D}"/>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a:extLst>
            <a:ext uri="{FF2B5EF4-FFF2-40B4-BE49-F238E27FC236}">
              <a16:creationId xmlns:a16="http://schemas.microsoft.com/office/drawing/2014/main" id="{5D878D4B-4FF4-42FD-A61B-A2D91A654D6C}"/>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a:extLst>
            <a:ext uri="{FF2B5EF4-FFF2-40B4-BE49-F238E27FC236}">
              <a16:creationId xmlns:a16="http://schemas.microsoft.com/office/drawing/2014/main" id="{EFAD62B6-25B0-4E65-AA23-F58AA208E77A}"/>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a:extLst>
            <a:ext uri="{FF2B5EF4-FFF2-40B4-BE49-F238E27FC236}">
              <a16:creationId xmlns:a16="http://schemas.microsoft.com/office/drawing/2014/main" id="{C7E4CC55-1018-4F10-9A40-7A68C662C062}"/>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a:extLst>
            <a:ext uri="{FF2B5EF4-FFF2-40B4-BE49-F238E27FC236}">
              <a16:creationId xmlns:a16="http://schemas.microsoft.com/office/drawing/2014/main" id="{47A0CEEB-2476-4BBE-873D-C946FFA56455}"/>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a:extLst>
            <a:ext uri="{FF2B5EF4-FFF2-40B4-BE49-F238E27FC236}">
              <a16:creationId xmlns:a16="http://schemas.microsoft.com/office/drawing/2014/main" id="{BEE2F6ED-37C3-4B41-9942-22B71B89A4DC}"/>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a:extLst>
            <a:ext uri="{FF2B5EF4-FFF2-40B4-BE49-F238E27FC236}">
              <a16:creationId xmlns:a16="http://schemas.microsoft.com/office/drawing/2014/main" id="{60AA5ED1-5D26-42EE-AC85-2A0507AA5795}"/>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a:extLst>
            <a:ext uri="{FF2B5EF4-FFF2-40B4-BE49-F238E27FC236}">
              <a16:creationId xmlns:a16="http://schemas.microsoft.com/office/drawing/2014/main" id="{E0805B33-2952-437E-AD77-DE2BE19B6229}"/>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a:extLst>
            <a:ext uri="{FF2B5EF4-FFF2-40B4-BE49-F238E27FC236}">
              <a16:creationId xmlns:a16="http://schemas.microsoft.com/office/drawing/2014/main" id="{B2797194-7E1F-48E1-9320-EB70FFC48B1B}"/>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800" name="テキスト ボックス 799">
          <a:extLst>
            <a:ext uri="{FF2B5EF4-FFF2-40B4-BE49-F238E27FC236}">
              <a16:creationId xmlns:a16="http://schemas.microsoft.com/office/drawing/2014/main" id="{A8CD1B63-B9EE-46D7-A7B1-4E22A09C1B7F}"/>
            </a:ext>
          </a:extLst>
        </xdr:cNvPr>
        <xdr:cNvSpPr txBox="1"/>
      </xdr:nvSpPr>
      <xdr:spPr>
        <a:xfrm>
          <a:off x="160491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801" name="直線コネクタ 800">
          <a:extLst>
            <a:ext uri="{FF2B5EF4-FFF2-40B4-BE49-F238E27FC236}">
              <a16:creationId xmlns:a16="http://schemas.microsoft.com/office/drawing/2014/main" id="{A066DBF8-B85B-42F5-8B9D-8D41AC0DE4C1}"/>
            </a:ext>
          </a:extLst>
        </xdr:cNvPr>
        <xdr:cNvCxnSpPr/>
      </xdr:nvCxnSpPr>
      <xdr:spPr>
        <a:xfrm>
          <a:off x="164592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2" name="テキスト ボックス 801">
          <a:extLst>
            <a:ext uri="{FF2B5EF4-FFF2-40B4-BE49-F238E27FC236}">
              <a16:creationId xmlns:a16="http://schemas.microsoft.com/office/drawing/2014/main" id="{2DEC6BB6-4B56-437D-9E64-E5CF6747CEA3}"/>
            </a:ext>
          </a:extLst>
        </xdr:cNvPr>
        <xdr:cNvSpPr txBox="1"/>
      </xdr:nvSpPr>
      <xdr:spPr>
        <a:xfrm>
          <a:off x="1604917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3" name="直線コネクタ 802">
          <a:extLst>
            <a:ext uri="{FF2B5EF4-FFF2-40B4-BE49-F238E27FC236}">
              <a16:creationId xmlns:a16="http://schemas.microsoft.com/office/drawing/2014/main" id="{D622EC48-C622-4EE8-A2B2-9FAF141A5C01}"/>
            </a:ext>
          </a:extLst>
        </xdr:cNvPr>
        <xdr:cNvCxnSpPr/>
      </xdr:nvCxnSpPr>
      <xdr:spPr>
        <a:xfrm>
          <a:off x="164592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4" name="テキスト ボックス 803">
          <a:extLst>
            <a:ext uri="{FF2B5EF4-FFF2-40B4-BE49-F238E27FC236}">
              <a16:creationId xmlns:a16="http://schemas.microsoft.com/office/drawing/2014/main" id="{F27A93CD-2D4F-40F3-B930-CB34665BFE4D}"/>
            </a:ext>
          </a:extLst>
        </xdr:cNvPr>
        <xdr:cNvSpPr txBox="1"/>
      </xdr:nvSpPr>
      <xdr:spPr>
        <a:xfrm>
          <a:off x="1604917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5" name="直線コネクタ 804">
          <a:extLst>
            <a:ext uri="{FF2B5EF4-FFF2-40B4-BE49-F238E27FC236}">
              <a16:creationId xmlns:a16="http://schemas.microsoft.com/office/drawing/2014/main" id="{9C1E6EAD-6072-4F5C-B53E-EA9D89DA8472}"/>
            </a:ext>
          </a:extLst>
        </xdr:cNvPr>
        <xdr:cNvCxnSpPr/>
      </xdr:nvCxnSpPr>
      <xdr:spPr>
        <a:xfrm>
          <a:off x="164592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6" name="テキスト ボックス 805">
          <a:extLst>
            <a:ext uri="{FF2B5EF4-FFF2-40B4-BE49-F238E27FC236}">
              <a16:creationId xmlns:a16="http://schemas.microsoft.com/office/drawing/2014/main" id="{45920A61-8797-4C73-BCB0-0248DC36C9E1}"/>
            </a:ext>
          </a:extLst>
        </xdr:cNvPr>
        <xdr:cNvSpPr txBox="1"/>
      </xdr:nvSpPr>
      <xdr:spPr>
        <a:xfrm>
          <a:off x="1604917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7" name="直線コネクタ 806">
          <a:extLst>
            <a:ext uri="{FF2B5EF4-FFF2-40B4-BE49-F238E27FC236}">
              <a16:creationId xmlns:a16="http://schemas.microsoft.com/office/drawing/2014/main" id="{5C146B24-94CF-48EE-8522-F8B0BF3CC297}"/>
            </a:ext>
          </a:extLst>
        </xdr:cNvPr>
        <xdr:cNvCxnSpPr/>
      </xdr:nvCxnSpPr>
      <xdr:spPr>
        <a:xfrm>
          <a:off x="164592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8" name="テキスト ボックス 807">
          <a:extLst>
            <a:ext uri="{FF2B5EF4-FFF2-40B4-BE49-F238E27FC236}">
              <a16:creationId xmlns:a16="http://schemas.microsoft.com/office/drawing/2014/main" id="{784FA3D7-942A-433A-AC40-C0B90ACA9BE9}"/>
            </a:ext>
          </a:extLst>
        </xdr:cNvPr>
        <xdr:cNvSpPr txBox="1"/>
      </xdr:nvSpPr>
      <xdr:spPr>
        <a:xfrm>
          <a:off x="1604917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9" name="直線コネクタ 808">
          <a:extLst>
            <a:ext uri="{FF2B5EF4-FFF2-40B4-BE49-F238E27FC236}">
              <a16:creationId xmlns:a16="http://schemas.microsoft.com/office/drawing/2014/main" id="{DD3EDDA1-381C-4FDD-9ACF-0210810B04AB}"/>
            </a:ext>
          </a:extLst>
        </xdr:cNvPr>
        <xdr:cNvCxnSpPr/>
      </xdr:nvCxnSpPr>
      <xdr:spPr>
        <a:xfrm>
          <a:off x="164592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10" name="テキスト ボックス 809">
          <a:extLst>
            <a:ext uri="{FF2B5EF4-FFF2-40B4-BE49-F238E27FC236}">
              <a16:creationId xmlns:a16="http://schemas.microsoft.com/office/drawing/2014/main" id="{72B8606F-56BE-4545-B280-D3B946B81B6C}"/>
            </a:ext>
          </a:extLst>
        </xdr:cNvPr>
        <xdr:cNvSpPr txBox="1"/>
      </xdr:nvSpPr>
      <xdr:spPr>
        <a:xfrm>
          <a:off x="1604917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11" name="直線コネクタ 810">
          <a:extLst>
            <a:ext uri="{FF2B5EF4-FFF2-40B4-BE49-F238E27FC236}">
              <a16:creationId xmlns:a16="http://schemas.microsoft.com/office/drawing/2014/main" id="{A15554D5-1BC0-42F4-9C0B-B2C81AAB1E3F}"/>
            </a:ext>
          </a:extLst>
        </xdr:cNvPr>
        <xdr:cNvCxnSpPr/>
      </xdr:nvCxnSpPr>
      <xdr:spPr>
        <a:xfrm>
          <a:off x="164592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2" name="テキスト ボックス 811">
          <a:extLst>
            <a:ext uri="{FF2B5EF4-FFF2-40B4-BE49-F238E27FC236}">
              <a16:creationId xmlns:a16="http://schemas.microsoft.com/office/drawing/2014/main" id="{DC8FD230-9F33-45C0-A328-95291DDADF26}"/>
            </a:ext>
          </a:extLst>
        </xdr:cNvPr>
        <xdr:cNvSpPr txBox="1"/>
      </xdr:nvSpPr>
      <xdr:spPr>
        <a:xfrm>
          <a:off x="160491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3" name="直線コネクタ 812">
          <a:extLst>
            <a:ext uri="{FF2B5EF4-FFF2-40B4-BE49-F238E27FC236}">
              <a16:creationId xmlns:a16="http://schemas.microsoft.com/office/drawing/2014/main" id="{013C8C9B-6473-47E5-A6E7-4052B10F67DB}"/>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4" name="テキスト ボックス 813">
          <a:extLst>
            <a:ext uri="{FF2B5EF4-FFF2-40B4-BE49-F238E27FC236}">
              <a16:creationId xmlns:a16="http://schemas.microsoft.com/office/drawing/2014/main" id="{7F3BDDDE-F334-4B76-891A-6A106691F4AF}"/>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5" name="【消防施設】&#10;一人当たり面積グラフ枠">
          <a:extLst>
            <a:ext uri="{FF2B5EF4-FFF2-40B4-BE49-F238E27FC236}">
              <a16:creationId xmlns:a16="http://schemas.microsoft.com/office/drawing/2014/main" id="{1918BA20-8635-4241-958C-6679DB4ADDB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6" name="直線コネクタ 815">
          <a:extLst>
            <a:ext uri="{FF2B5EF4-FFF2-40B4-BE49-F238E27FC236}">
              <a16:creationId xmlns:a16="http://schemas.microsoft.com/office/drawing/2014/main" id="{1022F662-BAE5-42B7-96B9-1903547AE6F9}"/>
            </a:ext>
          </a:extLst>
        </xdr:cNvPr>
        <xdr:cNvCxnSpPr/>
      </xdr:nvCxnSpPr>
      <xdr:spPr>
        <a:xfrm flipV="1">
          <a:off x="19951064" y="12981214"/>
          <a:ext cx="0" cy="116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7" name="【消防施設】&#10;一人当たり面積最小値テキスト">
          <a:extLst>
            <a:ext uri="{FF2B5EF4-FFF2-40B4-BE49-F238E27FC236}">
              <a16:creationId xmlns:a16="http://schemas.microsoft.com/office/drawing/2014/main" id="{80225FA8-6194-4BBF-8F23-768B9E69288F}"/>
            </a:ext>
          </a:extLst>
        </xdr:cNvPr>
        <xdr:cNvSpPr txBox="1"/>
      </xdr:nvSpPr>
      <xdr:spPr>
        <a:xfrm>
          <a:off x="19989800" y="1414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8" name="直線コネクタ 817">
          <a:extLst>
            <a:ext uri="{FF2B5EF4-FFF2-40B4-BE49-F238E27FC236}">
              <a16:creationId xmlns:a16="http://schemas.microsoft.com/office/drawing/2014/main" id="{5BDA8B6A-046F-4C34-8794-36730796CB6E}"/>
            </a:ext>
          </a:extLst>
        </xdr:cNvPr>
        <xdr:cNvCxnSpPr/>
      </xdr:nvCxnSpPr>
      <xdr:spPr>
        <a:xfrm>
          <a:off x="19881850" y="14145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9" name="【消防施設】&#10;一人当たり面積最大値テキスト">
          <a:extLst>
            <a:ext uri="{FF2B5EF4-FFF2-40B4-BE49-F238E27FC236}">
              <a16:creationId xmlns:a16="http://schemas.microsoft.com/office/drawing/2014/main" id="{47048E64-A1A9-4AD3-B6F6-61E5C9004307}"/>
            </a:ext>
          </a:extLst>
        </xdr:cNvPr>
        <xdr:cNvSpPr txBox="1"/>
      </xdr:nvSpPr>
      <xdr:spPr>
        <a:xfrm>
          <a:off x="19989800" y="1276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20" name="直線コネクタ 819">
          <a:extLst>
            <a:ext uri="{FF2B5EF4-FFF2-40B4-BE49-F238E27FC236}">
              <a16:creationId xmlns:a16="http://schemas.microsoft.com/office/drawing/2014/main" id="{D72BC096-DFCD-4F4C-9344-F10A163DAB2B}"/>
            </a:ext>
          </a:extLst>
        </xdr:cNvPr>
        <xdr:cNvCxnSpPr/>
      </xdr:nvCxnSpPr>
      <xdr:spPr>
        <a:xfrm>
          <a:off x="19881850" y="12981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21" name="【消防施設】&#10;一人当たり面積平均値テキスト">
          <a:extLst>
            <a:ext uri="{FF2B5EF4-FFF2-40B4-BE49-F238E27FC236}">
              <a16:creationId xmlns:a16="http://schemas.microsoft.com/office/drawing/2014/main" id="{0500C067-9863-4C4D-AAF0-67B80CAA6CE6}"/>
            </a:ext>
          </a:extLst>
        </xdr:cNvPr>
        <xdr:cNvSpPr txBox="1"/>
      </xdr:nvSpPr>
      <xdr:spPr>
        <a:xfrm>
          <a:off x="19989800" y="13601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22" name="フローチャート: 判断 821">
          <a:extLst>
            <a:ext uri="{FF2B5EF4-FFF2-40B4-BE49-F238E27FC236}">
              <a16:creationId xmlns:a16="http://schemas.microsoft.com/office/drawing/2014/main" id="{B71C64DB-04F8-4BD6-BE69-8CF8346053E4}"/>
            </a:ext>
          </a:extLst>
        </xdr:cNvPr>
        <xdr:cNvSpPr/>
      </xdr:nvSpPr>
      <xdr:spPr>
        <a:xfrm>
          <a:off x="19900900" y="136234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23" name="フローチャート: 判断 822">
          <a:extLst>
            <a:ext uri="{FF2B5EF4-FFF2-40B4-BE49-F238E27FC236}">
              <a16:creationId xmlns:a16="http://schemas.microsoft.com/office/drawing/2014/main" id="{25F7D471-FCFC-406A-815D-90D2299602C6}"/>
            </a:ext>
          </a:extLst>
        </xdr:cNvPr>
        <xdr:cNvSpPr/>
      </xdr:nvSpPr>
      <xdr:spPr>
        <a:xfrm>
          <a:off x="19157950" y="136234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4" name="フローチャート: 判断 823">
          <a:extLst>
            <a:ext uri="{FF2B5EF4-FFF2-40B4-BE49-F238E27FC236}">
              <a16:creationId xmlns:a16="http://schemas.microsoft.com/office/drawing/2014/main" id="{E665FF9F-2C74-41EA-A312-B1861600C569}"/>
            </a:ext>
          </a:extLst>
        </xdr:cNvPr>
        <xdr:cNvSpPr/>
      </xdr:nvSpPr>
      <xdr:spPr>
        <a:xfrm>
          <a:off x="18345150" y="136234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5" name="フローチャート: 判断 824">
          <a:extLst>
            <a:ext uri="{FF2B5EF4-FFF2-40B4-BE49-F238E27FC236}">
              <a16:creationId xmlns:a16="http://schemas.microsoft.com/office/drawing/2014/main" id="{A174E7E3-4EA4-46EE-AF7C-D1E03821A471}"/>
            </a:ext>
          </a:extLst>
        </xdr:cNvPr>
        <xdr:cNvSpPr/>
      </xdr:nvSpPr>
      <xdr:spPr>
        <a:xfrm>
          <a:off x="17551400" y="136561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6" name="フローチャート: 判断 825">
          <a:extLst>
            <a:ext uri="{FF2B5EF4-FFF2-40B4-BE49-F238E27FC236}">
              <a16:creationId xmlns:a16="http://schemas.microsoft.com/office/drawing/2014/main" id="{FF5693C5-371C-42AD-9A28-8E3B02E39ADC}"/>
            </a:ext>
          </a:extLst>
        </xdr:cNvPr>
        <xdr:cNvSpPr/>
      </xdr:nvSpPr>
      <xdr:spPr>
        <a:xfrm>
          <a:off x="16757650" y="136561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BA3FA097-1B48-4CCF-8AC5-6400E1496F9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E3A229CE-C5E7-4AC3-8062-2C8997962BE5}"/>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2814F718-8427-4322-BCA4-FCB400537E2E}"/>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ACA5047F-1946-48BE-A511-A59133D031AC}"/>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1" name="テキスト ボックス 830">
          <a:extLst>
            <a:ext uri="{FF2B5EF4-FFF2-40B4-BE49-F238E27FC236}">
              <a16:creationId xmlns:a16="http://schemas.microsoft.com/office/drawing/2014/main" id="{B9960984-AB2F-4040-BC7F-668E8C51126B}"/>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52614</xdr:rowOff>
    </xdr:from>
    <xdr:to>
      <xdr:col>116</xdr:col>
      <xdr:colOff>114300</xdr:colOff>
      <xdr:row>82</xdr:row>
      <xdr:rowOff>154214</xdr:rowOff>
    </xdr:to>
    <xdr:sp macro="" textlink="">
      <xdr:nvSpPr>
        <xdr:cNvPr id="832" name="楕円 831">
          <a:extLst>
            <a:ext uri="{FF2B5EF4-FFF2-40B4-BE49-F238E27FC236}">
              <a16:creationId xmlns:a16="http://schemas.microsoft.com/office/drawing/2014/main" id="{49FE3CBF-6338-4511-B711-C4C04EC3F826}"/>
            </a:ext>
          </a:extLst>
        </xdr:cNvPr>
        <xdr:cNvSpPr/>
      </xdr:nvSpPr>
      <xdr:spPr>
        <a:xfrm>
          <a:off x="199009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75491</xdr:rowOff>
    </xdr:from>
    <xdr:ext cx="469744" cy="259045"/>
    <xdr:sp macro="" textlink="">
      <xdr:nvSpPr>
        <xdr:cNvPr id="833" name="【消防施設】&#10;一人当たり面積該当値テキスト">
          <a:extLst>
            <a:ext uri="{FF2B5EF4-FFF2-40B4-BE49-F238E27FC236}">
              <a16:creationId xmlns:a16="http://schemas.microsoft.com/office/drawing/2014/main" id="{AD0C12C9-0270-4077-92B6-4C0AD6FDCE0A}"/>
            </a:ext>
          </a:extLst>
        </xdr:cNvPr>
        <xdr:cNvSpPr txBox="1"/>
      </xdr:nvSpPr>
      <xdr:spPr>
        <a:xfrm>
          <a:off x="19989800" y="13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52614</xdr:rowOff>
    </xdr:from>
    <xdr:to>
      <xdr:col>112</xdr:col>
      <xdr:colOff>38100</xdr:colOff>
      <xdr:row>82</xdr:row>
      <xdr:rowOff>154214</xdr:rowOff>
    </xdr:to>
    <xdr:sp macro="" textlink="">
      <xdr:nvSpPr>
        <xdr:cNvPr id="834" name="楕円 833">
          <a:extLst>
            <a:ext uri="{FF2B5EF4-FFF2-40B4-BE49-F238E27FC236}">
              <a16:creationId xmlns:a16="http://schemas.microsoft.com/office/drawing/2014/main" id="{C22775D2-05D5-4B98-90AF-15BFE5E5275C}"/>
            </a:ext>
          </a:extLst>
        </xdr:cNvPr>
        <xdr:cNvSpPr/>
      </xdr:nvSpPr>
      <xdr:spPr>
        <a:xfrm>
          <a:off x="19157950" y="135908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103414</xdr:rowOff>
    </xdr:from>
    <xdr:to>
      <xdr:col>116</xdr:col>
      <xdr:colOff>63500</xdr:colOff>
      <xdr:row>82</xdr:row>
      <xdr:rowOff>103414</xdr:rowOff>
    </xdr:to>
    <xdr:cxnSp macro="">
      <xdr:nvCxnSpPr>
        <xdr:cNvPr id="835" name="直線コネクタ 834">
          <a:extLst>
            <a:ext uri="{FF2B5EF4-FFF2-40B4-BE49-F238E27FC236}">
              <a16:creationId xmlns:a16="http://schemas.microsoft.com/office/drawing/2014/main" id="{D4D9244B-8798-4C69-9759-C412978B9F8A}"/>
            </a:ext>
          </a:extLst>
        </xdr:cNvPr>
        <xdr:cNvCxnSpPr/>
      </xdr:nvCxnSpPr>
      <xdr:spPr>
        <a:xfrm>
          <a:off x="19202400" y="1364161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52614</xdr:rowOff>
    </xdr:from>
    <xdr:to>
      <xdr:col>107</xdr:col>
      <xdr:colOff>101600</xdr:colOff>
      <xdr:row>82</xdr:row>
      <xdr:rowOff>154214</xdr:rowOff>
    </xdr:to>
    <xdr:sp macro="" textlink="">
      <xdr:nvSpPr>
        <xdr:cNvPr id="836" name="楕円 835">
          <a:extLst>
            <a:ext uri="{FF2B5EF4-FFF2-40B4-BE49-F238E27FC236}">
              <a16:creationId xmlns:a16="http://schemas.microsoft.com/office/drawing/2014/main" id="{4441038E-A6EE-49F6-9E09-5101AA97DCD8}"/>
            </a:ext>
          </a:extLst>
        </xdr:cNvPr>
        <xdr:cNvSpPr/>
      </xdr:nvSpPr>
      <xdr:spPr>
        <a:xfrm>
          <a:off x="1834515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103414</xdr:rowOff>
    </xdr:from>
    <xdr:to>
      <xdr:col>111</xdr:col>
      <xdr:colOff>177800</xdr:colOff>
      <xdr:row>82</xdr:row>
      <xdr:rowOff>103414</xdr:rowOff>
    </xdr:to>
    <xdr:cxnSp macro="">
      <xdr:nvCxnSpPr>
        <xdr:cNvPr id="837" name="直線コネクタ 836">
          <a:extLst>
            <a:ext uri="{FF2B5EF4-FFF2-40B4-BE49-F238E27FC236}">
              <a16:creationId xmlns:a16="http://schemas.microsoft.com/office/drawing/2014/main" id="{AC0EB53F-9648-4610-903A-151CFAAC7D55}"/>
            </a:ext>
          </a:extLst>
        </xdr:cNvPr>
        <xdr:cNvCxnSpPr/>
      </xdr:nvCxnSpPr>
      <xdr:spPr>
        <a:xfrm>
          <a:off x="18395950" y="1364161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38" name="楕円 837">
          <a:extLst>
            <a:ext uri="{FF2B5EF4-FFF2-40B4-BE49-F238E27FC236}">
              <a16:creationId xmlns:a16="http://schemas.microsoft.com/office/drawing/2014/main" id="{A8598141-0D36-4414-A338-D391D072A135}"/>
            </a:ext>
          </a:extLst>
        </xdr:cNvPr>
        <xdr:cNvSpPr/>
      </xdr:nvSpPr>
      <xdr:spPr>
        <a:xfrm>
          <a:off x="17551400" y="136561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103414</xdr:rowOff>
    </xdr:from>
    <xdr:to>
      <xdr:col>107</xdr:col>
      <xdr:colOff>50800</xdr:colOff>
      <xdr:row>82</xdr:row>
      <xdr:rowOff>168729</xdr:rowOff>
    </xdr:to>
    <xdr:cxnSp macro="">
      <xdr:nvCxnSpPr>
        <xdr:cNvPr id="839" name="直線コネクタ 838">
          <a:extLst>
            <a:ext uri="{FF2B5EF4-FFF2-40B4-BE49-F238E27FC236}">
              <a16:creationId xmlns:a16="http://schemas.microsoft.com/office/drawing/2014/main" id="{A2F613DF-1CA2-44DE-B7F8-BA5A38CDFE9D}"/>
            </a:ext>
          </a:extLst>
        </xdr:cNvPr>
        <xdr:cNvCxnSpPr/>
      </xdr:nvCxnSpPr>
      <xdr:spPr>
        <a:xfrm flipV="1">
          <a:off x="17602200" y="13641614"/>
          <a:ext cx="79375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40" name="楕円 839">
          <a:extLst>
            <a:ext uri="{FF2B5EF4-FFF2-40B4-BE49-F238E27FC236}">
              <a16:creationId xmlns:a16="http://schemas.microsoft.com/office/drawing/2014/main" id="{FD0515BA-5C29-44A4-8A05-E85E565CF4F2}"/>
            </a:ext>
          </a:extLst>
        </xdr:cNvPr>
        <xdr:cNvSpPr/>
      </xdr:nvSpPr>
      <xdr:spPr>
        <a:xfrm>
          <a:off x="16757650" y="136561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168729</xdr:rowOff>
    </xdr:from>
    <xdr:to>
      <xdr:col>102</xdr:col>
      <xdr:colOff>114300</xdr:colOff>
      <xdr:row>82</xdr:row>
      <xdr:rowOff>168729</xdr:rowOff>
    </xdr:to>
    <xdr:cxnSp macro="">
      <xdr:nvCxnSpPr>
        <xdr:cNvPr id="841" name="直線コネクタ 840">
          <a:extLst>
            <a:ext uri="{FF2B5EF4-FFF2-40B4-BE49-F238E27FC236}">
              <a16:creationId xmlns:a16="http://schemas.microsoft.com/office/drawing/2014/main" id="{060E0583-AC03-406D-90A5-E7F45DD3BC4E}"/>
            </a:ext>
          </a:extLst>
        </xdr:cNvPr>
        <xdr:cNvCxnSpPr/>
      </xdr:nvCxnSpPr>
      <xdr:spPr>
        <a:xfrm>
          <a:off x="16802100" y="1370057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42" name="n_1aveValue【消防施設】&#10;一人当たり面積">
          <a:extLst>
            <a:ext uri="{FF2B5EF4-FFF2-40B4-BE49-F238E27FC236}">
              <a16:creationId xmlns:a16="http://schemas.microsoft.com/office/drawing/2014/main" id="{11351324-FD13-4A1E-9E7E-FB17722ECA13}"/>
            </a:ext>
          </a:extLst>
        </xdr:cNvPr>
        <xdr:cNvSpPr txBox="1"/>
      </xdr:nvSpPr>
      <xdr:spPr>
        <a:xfrm>
          <a:off x="18980227" y="1370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43" name="n_2aveValue【消防施設】&#10;一人当たり面積">
          <a:extLst>
            <a:ext uri="{FF2B5EF4-FFF2-40B4-BE49-F238E27FC236}">
              <a16:creationId xmlns:a16="http://schemas.microsoft.com/office/drawing/2014/main" id="{97A63F2F-A4D2-41E0-AE70-CA4E47817490}"/>
            </a:ext>
          </a:extLst>
        </xdr:cNvPr>
        <xdr:cNvSpPr txBox="1"/>
      </xdr:nvSpPr>
      <xdr:spPr>
        <a:xfrm>
          <a:off x="18180127" y="1370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4" name="n_3aveValue【消防施設】&#10;一人当たり面積">
          <a:extLst>
            <a:ext uri="{FF2B5EF4-FFF2-40B4-BE49-F238E27FC236}">
              <a16:creationId xmlns:a16="http://schemas.microsoft.com/office/drawing/2014/main" id="{87ABC1D3-209B-4C3E-8EEF-26035D799AD4}"/>
            </a:ext>
          </a:extLst>
        </xdr:cNvPr>
        <xdr:cNvSpPr txBox="1"/>
      </xdr:nvSpPr>
      <xdr:spPr>
        <a:xfrm>
          <a:off x="17386377" y="1374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5" name="n_4aveValue【消防施設】&#10;一人当たり面積">
          <a:extLst>
            <a:ext uri="{FF2B5EF4-FFF2-40B4-BE49-F238E27FC236}">
              <a16:creationId xmlns:a16="http://schemas.microsoft.com/office/drawing/2014/main" id="{1A633758-247A-49FD-8DD4-D1A374EBE74A}"/>
            </a:ext>
          </a:extLst>
        </xdr:cNvPr>
        <xdr:cNvSpPr txBox="1"/>
      </xdr:nvSpPr>
      <xdr:spPr>
        <a:xfrm>
          <a:off x="16592627" y="1374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170741</xdr:rowOff>
    </xdr:from>
    <xdr:ext cx="469744" cy="259045"/>
    <xdr:sp macro="" textlink="">
      <xdr:nvSpPr>
        <xdr:cNvPr id="846" name="n_1mainValue【消防施設】&#10;一人当たり面積">
          <a:extLst>
            <a:ext uri="{FF2B5EF4-FFF2-40B4-BE49-F238E27FC236}">
              <a16:creationId xmlns:a16="http://schemas.microsoft.com/office/drawing/2014/main" id="{45876D68-7B56-4AD2-8FB6-14C99CA176AE}"/>
            </a:ext>
          </a:extLst>
        </xdr:cNvPr>
        <xdr:cNvSpPr txBox="1"/>
      </xdr:nvSpPr>
      <xdr:spPr>
        <a:xfrm>
          <a:off x="18980227" y="1337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847" name="n_2mainValue【消防施設】&#10;一人当たり面積">
          <a:extLst>
            <a:ext uri="{FF2B5EF4-FFF2-40B4-BE49-F238E27FC236}">
              <a16:creationId xmlns:a16="http://schemas.microsoft.com/office/drawing/2014/main" id="{A722BFE9-A328-4464-9D56-653A0A1F0D48}"/>
            </a:ext>
          </a:extLst>
        </xdr:cNvPr>
        <xdr:cNvSpPr txBox="1"/>
      </xdr:nvSpPr>
      <xdr:spPr>
        <a:xfrm>
          <a:off x="18180127" y="1337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48" name="n_3mainValue【消防施設】&#10;一人当たり面積">
          <a:extLst>
            <a:ext uri="{FF2B5EF4-FFF2-40B4-BE49-F238E27FC236}">
              <a16:creationId xmlns:a16="http://schemas.microsoft.com/office/drawing/2014/main" id="{3E7FFC65-A80F-46ED-B5A6-BC90EFDAA7CE}"/>
            </a:ext>
          </a:extLst>
        </xdr:cNvPr>
        <xdr:cNvSpPr txBox="1"/>
      </xdr:nvSpPr>
      <xdr:spPr>
        <a:xfrm>
          <a:off x="17386377"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49" name="n_4mainValue【消防施設】&#10;一人当たり面積">
          <a:extLst>
            <a:ext uri="{FF2B5EF4-FFF2-40B4-BE49-F238E27FC236}">
              <a16:creationId xmlns:a16="http://schemas.microsoft.com/office/drawing/2014/main" id="{E78CF5BF-BCA2-44A9-BBE0-742D25179316}"/>
            </a:ext>
          </a:extLst>
        </xdr:cNvPr>
        <xdr:cNvSpPr txBox="1"/>
      </xdr:nvSpPr>
      <xdr:spPr>
        <a:xfrm>
          <a:off x="16592627"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50" name="正方形/長方形 849">
          <a:extLst>
            <a:ext uri="{FF2B5EF4-FFF2-40B4-BE49-F238E27FC236}">
              <a16:creationId xmlns:a16="http://schemas.microsoft.com/office/drawing/2014/main" id="{96348FFE-0E3E-4668-9F85-DAE0D629353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1" name="正方形/長方形 850">
          <a:extLst>
            <a:ext uri="{FF2B5EF4-FFF2-40B4-BE49-F238E27FC236}">
              <a16:creationId xmlns:a16="http://schemas.microsoft.com/office/drawing/2014/main" id="{20E20510-69B9-486C-B460-B529DD49C893}"/>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2" name="正方形/長方形 851">
          <a:extLst>
            <a:ext uri="{FF2B5EF4-FFF2-40B4-BE49-F238E27FC236}">
              <a16:creationId xmlns:a16="http://schemas.microsoft.com/office/drawing/2014/main" id="{25F218A1-0914-474F-97B1-07C45D2A4B88}"/>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3" name="正方形/長方形 852">
          <a:extLst>
            <a:ext uri="{FF2B5EF4-FFF2-40B4-BE49-F238E27FC236}">
              <a16:creationId xmlns:a16="http://schemas.microsoft.com/office/drawing/2014/main" id="{E10505CA-027C-40C0-A5F9-5C306F8171F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4" name="正方形/長方形 853">
          <a:extLst>
            <a:ext uri="{FF2B5EF4-FFF2-40B4-BE49-F238E27FC236}">
              <a16:creationId xmlns:a16="http://schemas.microsoft.com/office/drawing/2014/main" id="{DB5A829F-C851-4FBC-91D2-DC7AAED3F9F7}"/>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5" name="正方形/長方形 854">
          <a:extLst>
            <a:ext uri="{FF2B5EF4-FFF2-40B4-BE49-F238E27FC236}">
              <a16:creationId xmlns:a16="http://schemas.microsoft.com/office/drawing/2014/main" id="{0A774B68-4A6A-4E8D-9B9F-F6BC01E8CE13}"/>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6" name="正方形/長方形 855">
          <a:extLst>
            <a:ext uri="{FF2B5EF4-FFF2-40B4-BE49-F238E27FC236}">
              <a16:creationId xmlns:a16="http://schemas.microsoft.com/office/drawing/2014/main" id="{313F8630-93EF-4A4F-83FB-7B990E34745A}"/>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正方形/長方形 856">
          <a:extLst>
            <a:ext uri="{FF2B5EF4-FFF2-40B4-BE49-F238E27FC236}">
              <a16:creationId xmlns:a16="http://schemas.microsoft.com/office/drawing/2014/main" id="{A021DF6B-03F0-4929-9AED-882656C2433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8" name="テキスト ボックス 857">
          <a:extLst>
            <a:ext uri="{FF2B5EF4-FFF2-40B4-BE49-F238E27FC236}">
              <a16:creationId xmlns:a16="http://schemas.microsoft.com/office/drawing/2014/main" id="{B878F783-3597-4E9D-8740-B9C43DEC8D1A}"/>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9" name="直線コネクタ 858">
          <a:extLst>
            <a:ext uri="{FF2B5EF4-FFF2-40B4-BE49-F238E27FC236}">
              <a16:creationId xmlns:a16="http://schemas.microsoft.com/office/drawing/2014/main" id="{528BCBD8-872E-41FD-BFEE-0E88A8B28746}"/>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60" name="テキスト ボックス 859">
          <a:extLst>
            <a:ext uri="{FF2B5EF4-FFF2-40B4-BE49-F238E27FC236}">
              <a16:creationId xmlns:a16="http://schemas.microsoft.com/office/drawing/2014/main" id="{92DBDA08-FDBB-4FD4-935D-1AF73BA86803}"/>
            </a:ext>
          </a:extLst>
        </xdr:cNvPr>
        <xdr:cNvSpPr txBox="1"/>
      </xdr:nvSpPr>
      <xdr:spPr>
        <a:xfrm>
          <a:off x="10842791" y="18209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61" name="直線コネクタ 860">
          <a:extLst>
            <a:ext uri="{FF2B5EF4-FFF2-40B4-BE49-F238E27FC236}">
              <a16:creationId xmlns:a16="http://schemas.microsoft.com/office/drawing/2014/main" id="{2ADDD064-3B61-4117-8A2D-83414995BC98}"/>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2" name="テキスト ボックス 861">
          <a:extLst>
            <a:ext uri="{FF2B5EF4-FFF2-40B4-BE49-F238E27FC236}">
              <a16:creationId xmlns:a16="http://schemas.microsoft.com/office/drawing/2014/main" id="{D391B40B-D3CE-4F2F-AF31-0F06D02DB93A}"/>
            </a:ext>
          </a:extLst>
        </xdr:cNvPr>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3" name="直線コネクタ 862">
          <a:extLst>
            <a:ext uri="{FF2B5EF4-FFF2-40B4-BE49-F238E27FC236}">
              <a16:creationId xmlns:a16="http://schemas.microsoft.com/office/drawing/2014/main" id="{4035EC8B-9828-43E6-A867-D7016317CD8E}"/>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4" name="テキスト ボックス 863">
          <a:extLst>
            <a:ext uri="{FF2B5EF4-FFF2-40B4-BE49-F238E27FC236}">
              <a16:creationId xmlns:a16="http://schemas.microsoft.com/office/drawing/2014/main" id="{18EEFFF9-3B7C-4159-B13A-BB1DF21B4C24}"/>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5" name="直線コネクタ 864">
          <a:extLst>
            <a:ext uri="{FF2B5EF4-FFF2-40B4-BE49-F238E27FC236}">
              <a16:creationId xmlns:a16="http://schemas.microsoft.com/office/drawing/2014/main" id="{1415C431-5F1F-45CE-BF8A-4E9E64B8D1DE}"/>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6" name="テキスト ボックス 865">
          <a:extLst>
            <a:ext uri="{FF2B5EF4-FFF2-40B4-BE49-F238E27FC236}">
              <a16:creationId xmlns:a16="http://schemas.microsoft.com/office/drawing/2014/main" id="{346E7443-1B58-40EA-AE81-26BF699419C8}"/>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7" name="直線コネクタ 866">
          <a:extLst>
            <a:ext uri="{FF2B5EF4-FFF2-40B4-BE49-F238E27FC236}">
              <a16:creationId xmlns:a16="http://schemas.microsoft.com/office/drawing/2014/main" id="{9E47293F-497A-44FD-A9A4-BBE143FB84F1}"/>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8" name="テキスト ボックス 867">
          <a:extLst>
            <a:ext uri="{FF2B5EF4-FFF2-40B4-BE49-F238E27FC236}">
              <a16:creationId xmlns:a16="http://schemas.microsoft.com/office/drawing/2014/main" id="{8628EA40-B2F1-4E0A-9910-F40D53D61974}"/>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9" name="直線コネクタ 868">
          <a:extLst>
            <a:ext uri="{FF2B5EF4-FFF2-40B4-BE49-F238E27FC236}">
              <a16:creationId xmlns:a16="http://schemas.microsoft.com/office/drawing/2014/main" id="{2B9F70DA-3D0B-4032-A54F-14BF8020C6DE}"/>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70" name="テキスト ボックス 869">
          <a:extLst>
            <a:ext uri="{FF2B5EF4-FFF2-40B4-BE49-F238E27FC236}">
              <a16:creationId xmlns:a16="http://schemas.microsoft.com/office/drawing/2014/main" id="{BB3D0D12-6D85-47F7-B30F-56D39207180F}"/>
            </a:ext>
          </a:extLst>
        </xdr:cNvPr>
        <xdr:cNvSpPr txBox="1"/>
      </xdr:nvSpPr>
      <xdr:spPr>
        <a:xfrm>
          <a:off x="108427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1" name="直線コネクタ 870">
          <a:extLst>
            <a:ext uri="{FF2B5EF4-FFF2-40B4-BE49-F238E27FC236}">
              <a16:creationId xmlns:a16="http://schemas.microsoft.com/office/drawing/2014/main" id="{E1E31BFC-734C-4969-90AE-DF85EDAF2BBC}"/>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2" name="テキスト ボックス 871">
          <a:extLst>
            <a:ext uri="{FF2B5EF4-FFF2-40B4-BE49-F238E27FC236}">
              <a16:creationId xmlns:a16="http://schemas.microsoft.com/office/drawing/2014/main" id="{38624887-0AA2-46DB-9539-227A57B2B938}"/>
            </a:ext>
          </a:extLst>
        </xdr:cNvPr>
        <xdr:cNvSpPr txBox="1"/>
      </xdr:nvSpPr>
      <xdr:spPr>
        <a:xfrm>
          <a:off x="10842791" y="16012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3" name="【庁舎】&#10;有形固定資産減価償却率グラフ枠">
          <a:extLst>
            <a:ext uri="{FF2B5EF4-FFF2-40B4-BE49-F238E27FC236}">
              <a16:creationId xmlns:a16="http://schemas.microsoft.com/office/drawing/2014/main" id="{60883CFD-359E-48F9-BE7F-6E9EF08C3E4F}"/>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4" name="直線コネクタ 873">
          <a:extLst>
            <a:ext uri="{FF2B5EF4-FFF2-40B4-BE49-F238E27FC236}">
              <a16:creationId xmlns:a16="http://schemas.microsoft.com/office/drawing/2014/main" id="{6AB810B9-3ADF-4FBC-BC68-5A57CE6D8103}"/>
            </a:ext>
          </a:extLst>
        </xdr:cNvPr>
        <xdr:cNvCxnSpPr/>
      </xdr:nvCxnSpPr>
      <xdr:spPr>
        <a:xfrm flipV="1">
          <a:off x="14699614" y="16493489"/>
          <a:ext cx="0" cy="15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5" name="【庁舎】&#10;有形固定資産減価償却率最小値テキスト">
          <a:extLst>
            <a:ext uri="{FF2B5EF4-FFF2-40B4-BE49-F238E27FC236}">
              <a16:creationId xmlns:a16="http://schemas.microsoft.com/office/drawing/2014/main" id="{E6CE9B61-30D4-46EC-A187-1D277B90538A}"/>
            </a:ext>
          </a:extLst>
        </xdr:cNvPr>
        <xdr:cNvSpPr txBox="1"/>
      </xdr:nvSpPr>
      <xdr:spPr>
        <a:xfrm>
          <a:off x="14738350"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6" name="直線コネクタ 875">
          <a:extLst>
            <a:ext uri="{FF2B5EF4-FFF2-40B4-BE49-F238E27FC236}">
              <a16:creationId xmlns:a16="http://schemas.microsoft.com/office/drawing/2014/main" id="{D2AA09D9-CE83-448C-BE5F-5B16F0F3BA5C}"/>
            </a:ext>
          </a:extLst>
        </xdr:cNvPr>
        <xdr:cNvCxnSpPr/>
      </xdr:nvCxnSpPr>
      <xdr:spPr>
        <a:xfrm>
          <a:off x="14611350" y="18049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7" name="【庁舎】&#10;有形固定資産減価償却率最大値テキスト">
          <a:extLst>
            <a:ext uri="{FF2B5EF4-FFF2-40B4-BE49-F238E27FC236}">
              <a16:creationId xmlns:a16="http://schemas.microsoft.com/office/drawing/2014/main" id="{FB3FE955-91D0-4E19-BFEB-581D28629F3A}"/>
            </a:ext>
          </a:extLst>
        </xdr:cNvPr>
        <xdr:cNvSpPr txBox="1"/>
      </xdr:nvSpPr>
      <xdr:spPr>
        <a:xfrm>
          <a:off x="14738350" y="1627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8" name="直線コネクタ 877">
          <a:extLst>
            <a:ext uri="{FF2B5EF4-FFF2-40B4-BE49-F238E27FC236}">
              <a16:creationId xmlns:a16="http://schemas.microsoft.com/office/drawing/2014/main" id="{8EC78D01-A793-4C87-9595-CA9D5878DBF5}"/>
            </a:ext>
          </a:extLst>
        </xdr:cNvPr>
        <xdr:cNvCxnSpPr/>
      </xdr:nvCxnSpPr>
      <xdr:spPr>
        <a:xfrm>
          <a:off x="14611350" y="16493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9" name="【庁舎】&#10;有形固定資産減価償却率平均値テキスト">
          <a:extLst>
            <a:ext uri="{FF2B5EF4-FFF2-40B4-BE49-F238E27FC236}">
              <a16:creationId xmlns:a16="http://schemas.microsoft.com/office/drawing/2014/main" id="{64297F87-7F4A-440B-BC8F-9441E43401C1}"/>
            </a:ext>
          </a:extLst>
        </xdr:cNvPr>
        <xdr:cNvSpPr txBox="1"/>
      </xdr:nvSpPr>
      <xdr:spPr>
        <a:xfrm>
          <a:off x="14738350" y="17171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80" name="フローチャート: 判断 879">
          <a:extLst>
            <a:ext uri="{FF2B5EF4-FFF2-40B4-BE49-F238E27FC236}">
              <a16:creationId xmlns:a16="http://schemas.microsoft.com/office/drawing/2014/main" id="{80A4DC9C-4CE9-4482-8204-8AEBEE812E23}"/>
            </a:ext>
          </a:extLst>
        </xdr:cNvPr>
        <xdr:cNvSpPr/>
      </xdr:nvSpPr>
      <xdr:spPr>
        <a:xfrm>
          <a:off x="14649450" y="173139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81" name="フローチャート: 判断 880">
          <a:extLst>
            <a:ext uri="{FF2B5EF4-FFF2-40B4-BE49-F238E27FC236}">
              <a16:creationId xmlns:a16="http://schemas.microsoft.com/office/drawing/2014/main" id="{B0B2E41D-3768-40B7-B351-3E8956AE4665}"/>
            </a:ext>
          </a:extLst>
        </xdr:cNvPr>
        <xdr:cNvSpPr/>
      </xdr:nvSpPr>
      <xdr:spPr>
        <a:xfrm>
          <a:off x="13887450" y="17313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2" name="フローチャート: 判断 881">
          <a:extLst>
            <a:ext uri="{FF2B5EF4-FFF2-40B4-BE49-F238E27FC236}">
              <a16:creationId xmlns:a16="http://schemas.microsoft.com/office/drawing/2014/main" id="{C5A84B7E-C1EE-4056-9695-90464A3C62EA}"/>
            </a:ext>
          </a:extLst>
        </xdr:cNvPr>
        <xdr:cNvSpPr/>
      </xdr:nvSpPr>
      <xdr:spPr>
        <a:xfrm>
          <a:off x="13093700" y="1737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83" name="フローチャート: 判断 882">
          <a:extLst>
            <a:ext uri="{FF2B5EF4-FFF2-40B4-BE49-F238E27FC236}">
              <a16:creationId xmlns:a16="http://schemas.microsoft.com/office/drawing/2014/main" id="{2D8F4777-CEC9-4231-9391-B745B88AA337}"/>
            </a:ext>
          </a:extLst>
        </xdr:cNvPr>
        <xdr:cNvSpPr/>
      </xdr:nvSpPr>
      <xdr:spPr>
        <a:xfrm>
          <a:off x="12299950" y="174066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4" name="フローチャート: 判断 883">
          <a:extLst>
            <a:ext uri="{FF2B5EF4-FFF2-40B4-BE49-F238E27FC236}">
              <a16:creationId xmlns:a16="http://schemas.microsoft.com/office/drawing/2014/main" id="{97FF535D-9265-4307-99CE-C198D52DEF9A}"/>
            </a:ext>
          </a:extLst>
        </xdr:cNvPr>
        <xdr:cNvSpPr/>
      </xdr:nvSpPr>
      <xdr:spPr>
        <a:xfrm>
          <a:off x="1148715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BAB86A1B-11ED-4B49-A3C4-E68D40C5EE31}"/>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1CC2117E-DA55-4FC7-917C-C3CCF8904197}"/>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E390D28F-3DE8-4ADF-849A-386E0BFFD363}"/>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8E9F9D81-5B19-4B5A-8C3A-75ECB9A064A1}"/>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4D6BD18A-8118-4AB1-8CF9-7B1AB1C5808D}"/>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890" name="楕円 889">
          <a:extLst>
            <a:ext uri="{FF2B5EF4-FFF2-40B4-BE49-F238E27FC236}">
              <a16:creationId xmlns:a16="http://schemas.microsoft.com/office/drawing/2014/main" id="{8304A6D2-F85F-4C9F-8B0F-1A544D319625}"/>
            </a:ext>
          </a:extLst>
        </xdr:cNvPr>
        <xdr:cNvSpPr/>
      </xdr:nvSpPr>
      <xdr:spPr>
        <a:xfrm>
          <a:off x="14649450" y="177177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30497</xdr:rowOff>
    </xdr:from>
    <xdr:ext cx="405111" cy="259045"/>
    <xdr:sp macro="" textlink="">
      <xdr:nvSpPr>
        <xdr:cNvPr id="891" name="【庁舎】&#10;有形固定資産減価償却率該当値テキスト">
          <a:extLst>
            <a:ext uri="{FF2B5EF4-FFF2-40B4-BE49-F238E27FC236}">
              <a16:creationId xmlns:a16="http://schemas.microsoft.com/office/drawing/2014/main" id="{91336121-1AFC-4727-9F8F-10736C47091A}"/>
            </a:ext>
          </a:extLst>
        </xdr:cNvPr>
        <xdr:cNvSpPr txBox="1"/>
      </xdr:nvSpPr>
      <xdr:spPr>
        <a:xfrm>
          <a:off x="1473835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892" name="楕円 891">
          <a:extLst>
            <a:ext uri="{FF2B5EF4-FFF2-40B4-BE49-F238E27FC236}">
              <a16:creationId xmlns:a16="http://schemas.microsoft.com/office/drawing/2014/main" id="{3512B337-EDCE-4A57-919F-B0E380870B69}"/>
            </a:ext>
          </a:extLst>
        </xdr:cNvPr>
        <xdr:cNvSpPr/>
      </xdr:nvSpPr>
      <xdr:spPr>
        <a:xfrm>
          <a:off x="13887450" y="17651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30480</xdr:rowOff>
    </xdr:from>
    <xdr:to>
      <xdr:col>85</xdr:col>
      <xdr:colOff>127000</xdr:colOff>
      <xdr:row>107</xdr:row>
      <xdr:rowOff>102870</xdr:rowOff>
    </xdr:to>
    <xdr:cxnSp macro="">
      <xdr:nvCxnSpPr>
        <xdr:cNvPr id="893" name="直線コネクタ 892">
          <a:extLst>
            <a:ext uri="{FF2B5EF4-FFF2-40B4-BE49-F238E27FC236}">
              <a16:creationId xmlns:a16="http://schemas.microsoft.com/office/drawing/2014/main" id="{CE6BE0CB-BB84-495D-95BE-C85D9BB7C425}"/>
            </a:ext>
          </a:extLst>
        </xdr:cNvPr>
        <xdr:cNvCxnSpPr/>
      </xdr:nvCxnSpPr>
      <xdr:spPr>
        <a:xfrm>
          <a:off x="13938250" y="17696180"/>
          <a:ext cx="762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17780</xdr:rowOff>
    </xdr:from>
    <xdr:to>
      <xdr:col>76</xdr:col>
      <xdr:colOff>165100</xdr:colOff>
      <xdr:row>107</xdr:row>
      <xdr:rowOff>119380</xdr:rowOff>
    </xdr:to>
    <xdr:sp macro="" textlink="">
      <xdr:nvSpPr>
        <xdr:cNvPr id="894" name="楕円 893">
          <a:extLst>
            <a:ext uri="{FF2B5EF4-FFF2-40B4-BE49-F238E27FC236}">
              <a16:creationId xmlns:a16="http://schemas.microsoft.com/office/drawing/2014/main" id="{786138F3-92FB-4955-8F31-D9A64DB064CD}"/>
            </a:ext>
          </a:extLst>
        </xdr:cNvPr>
        <xdr:cNvSpPr/>
      </xdr:nvSpPr>
      <xdr:spPr>
        <a:xfrm>
          <a:off x="130937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68580</xdr:rowOff>
    </xdr:to>
    <xdr:cxnSp macro="">
      <xdr:nvCxnSpPr>
        <xdr:cNvPr id="895" name="直線コネクタ 894">
          <a:extLst>
            <a:ext uri="{FF2B5EF4-FFF2-40B4-BE49-F238E27FC236}">
              <a16:creationId xmlns:a16="http://schemas.microsoft.com/office/drawing/2014/main" id="{AA60ABB8-A8AA-4BBC-89C8-56AEE6C058EA}"/>
            </a:ext>
          </a:extLst>
        </xdr:cNvPr>
        <xdr:cNvCxnSpPr/>
      </xdr:nvCxnSpPr>
      <xdr:spPr>
        <a:xfrm flipV="1">
          <a:off x="13144500" y="1769618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109220</xdr:rowOff>
    </xdr:from>
    <xdr:to>
      <xdr:col>72</xdr:col>
      <xdr:colOff>38100</xdr:colOff>
      <xdr:row>107</xdr:row>
      <xdr:rowOff>39370</xdr:rowOff>
    </xdr:to>
    <xdr:sp macro="" textlink="">
      <xdr:nvSpPr>
        <xdr:cNvPr id="896" name="楕円 895">
          <a:extLst>
            <a:ext uri="{FF2B5EF4-FFF2-40B4-BE49-F238E27FC236}">
              <a16:creationId xmlns:a16="http://schemas.microsoft.com/office/drawing/2014/main" id="{76BBE5C5-1E5E-42F5-8507-9A467F11F867}"/>
            </a:ext>
          </a:extLst>
        </xdr:cNvPr>
        <xdr:cNvSpPr/>
      </xdr:nvSpPr>
      <xdr:spPr>
        <a:xfrm>
          <a:off x="12299950" y="17609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160020</xdr:rowOff>
    </xdr:from>
    <xdr:to>
      <xdr:col>76</xdr:col>
      <xdr:colOff>114300</xdr:colOff>
      <xdr:row>107</xdr:row>
      <xdr:rowOff>68580</xdr:rowOff>
    </xdr:to>
    <xdr:cxnSp macro="">
      <xdr:nvCxnSpPr>
        <xdr:cNvPr id="897" name="直線コネクタ 896">
          <a:extLst>
            <a:ext uri="{FF2B5EF4-FFF2-40B4-BE49-F238E27FC236}">
              <a16:creationId xmlns:a16="http://schemas.microsoft.com/office/drawing/2014/main" id="{7FDC2CAA-E1B3-4B90-8085-7D82EF8A8086}"/>
            </a:ext>
          </a:extLst>
        </xdr:cNvPr>
        <xdr:cNvCxnSpPr/>
      </xdr:nvCxnSpPr>
      <xdr:spPr>
        <a:xfrm>
          <a:off x="12344400" y="17660620"/>
          <a:ext cx="8001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40639</xdr:rowOff>
    </xdr:from>
    <xdr:to>
      <xdr:col>67</xdr:col>
      <xdr:colOff>101600</xdr:colOff>
      <xdr:row>106</xdr:row>
      <xdr:rowOff>142239</xdr:rowOff>
    </xdr:to>
    <xdr:sp macro="" textlink="">
      <xdr:nvSpPr>
        <xdr:cNvPr id="898" name="楕円 897">
          <a:extLst>
            <a:ext uri="{FF2B5EF4-FFF2-40B4-BE49-F238E27FC236}">
              <a16:creationId xmlns:a16="http://schemas.microsoft.com/office/drawing/2014/main" id="{8A605584-ADA5-49D8-B6E0-53B315DAF580}"/>
            </a:ext>
          </a:extLst>
        </xdr:cNvPr>
        <xdr:cNvSpPr/>
      </xdr:nvSpPr>
      <xdr:spPr>
        <a:xfrm>
          <a:off x="11487150" y="175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91439</xdr:rowOff>
    </xdr:from>
    <xdr:to>
      <xdr:col>71</xdr:col>
      <xdr:colOff>177800</xdr:colOff>
      <xdr:row>106</xdr:row>
      <xdr:rowOff>160020</xdr:rowOff>
    </xdr:to>
    <xdr:cxnSp macro="">
      <xdr:nvCxnSpPr>
        <xdr:cNvPr id="899" name="直線コネクタ 898">
          <a:extLst>
            <a:ext uri="{FF2B5EF4-FFF2-40B4-BE49-F238E27FC236}">
              <a16:creationId xmlns:a16="http://schemas.microsoft.com/office/drawing/2014/main" id="{134D905D-2319-4B2F-AB9A-6C848768C16A}"/>
            </a:ext>
          </a:extLst>
        </xdr:cNvPr>
        <xdr:cNvCxnSpPr/>
      </xdr:nvCxnSpPr>
      <xdr:spPr>
        <a:xfrm>
          <a:off x="11537950" y="17592039"/>
          <a:ext cx="8064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900" name="n_1aveValue【庁舎】&#10;有形固定資産減価償却率">
          <a:extLst>
            <a:ext uri="{FF2B5EF4-FFF2-40B4-BE49-F238E27FC236}">
              <a16:creationId xmlns:a16="http://schemas.microsoft.com/office/drawing/2014/main" id="{16F44187-D8E8-4424-A474-0486572CC58E}"/>
            </a:ext>
          </a:extLst>
        </xdr:cNvPr>
        <xdr:cNvSpPr txBox="1"/>
      </xdr:nvSpPr>
      <xdr:spPr>
        <a:xfrm>
          <a:off x="13742044" y="1709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901" name="n_2aveValue【庁舎】&#10;有形固定資産減価償却率">
          <a:extLst>
            <a:ext uri="{FF2B5EF4-FFF2-40B4-BE49-F238E27FC236}">
              <a16:creationId xmlns:a16="http://schemas.microsoft.com/office/drawing/2014/main" id="{FE8E2CB1-898E-4F01-847A-7143F2B46A6B}"/>
            </a:ext>
          </a:extLst>
        </xdr:cNvPr>
        <xdr:cNvSpPr txBox="1"/>
      </xdr:nvSpPr>
      <xdr:spPr>
        <a:xfrm>
          <a:off x="12960994"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902" name="n_3aveValue【庁舎】&#10;有形固定資産減価償却率">
          <a:extLst>
            <a:ext uri="{FF2B5EF4-FFF2-40B4-BE49-F238E27FC236}">
              <a16:creationId xmlns:a16="http://schemas.microsoft.com/office/drawing/2014/main" id="{1BF1DDCC-97CE-4619-B326-456D07C731D6}"/>
            </a:ext>
          </a:extLst>
        </xdr:cNvPr>
        <xdr:cNvSpPr txBox="1"/>
      </xdr:nvSpPr>
      <xdr:spPr>
        <a:xfrm>
          <a:off x="12167244" y="1718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903" name="n_4aveValue【庁舎】&#10;有形固定資産減価償却率">
          <a:extLst>
            <a:ext uri="{FF2B5EF4-FFF2-40B4-BE49-F238E27FC236}">
              <a16:creationId xmlns:a16="http://schemas.microsoft.com/office/drawing/2014/main" id="{B470B467-ACD9-4994-960F-2AF124F3E535}"/>
            </a:ext>
          </a:extLst>
        </xdr:cNvPr>
        <xdr:cNvSpPr txBox="1"/>
      </xdr:nvSpPr>
      <xdr:spPr>
        <a:xfrm>
          <a:off x="11354444"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904" name="n_1mainValue【庁舎】&#10;有形固定資産減価償却率">
          <a:extLst>
            <a:ext uri="{FF2B5EF4-FFF2-40B4-BE49-F238E27FC236}">
              <a16:creationId xmlns:a16="http://schemas.microsoft.com/office/drawing/2014/main" id="{AD9F3A06-61D7-4C7C-A457-BAE6920D5988}"/>
            </a:ext>
          </a:extLst>
        </xdr:cNvPr>
        <xdr:cNvSpPr txBox="1"/>
      </xdr:nvSpPr>
      <xdr:spPr>
        <a:xfrm>
          <a:off x="13742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110507</xdr:rowOff>
    </xdr:from>
    <xdr:ext cx="405111" cy="259045"/>
    <xdr:sp macro="" textlink="">
      <xdr:nvSpPr>
        <xdr:cNvPr id="905" name="n_2mainValue【庁舎】&#10;有形固定資産減価償却率">
          <a:extLst>
            <a:ext uri="{FF2B5EF4-FFF2-40B4-BE49-F238E27FC236}">
              <a16:creationId xmlns:a16="http://schemas.microsoft.com/office/drawing/2014/main" id="{492D08FF-CABC-426A-8AAE-BA437D457F03}"/>
            </a:ext>
          </a:extLst>
        </xdr:cNvPr>
        <xdr:cNvSpPr txBox="1"/>
      </xdr:nvSpPr>
      <xdr:spPr>
        <a:xfrm>
          <a:off x="1296099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30497</xdr:rowOff>
    </xdr:from>
    <xdr:ext cx="405111" cy="259045"/>
    <xdr:sp macro="" textlink="">
      <xdr:nvSpPr>
        <xdr:cNvPr id="906" name="n_3mainValue【庁舎】&#10;有形固定資産減価償却率">
          <a:extLst>
            <a:ext uri="{FF2B5EF4-FFF2-40B4-BE49-F238E27FC236}">
              <a16:creationId xmlns:a16="http://schemas.microsoft.com/office/drawing/2014/main" id="{2ED26D03-88E8-4636-846E-8E58BDC363AE}"/>
            </a:ext>
          </a:extLst>
        </xdr:cNvPr>
        <xdr:cNvSpPr txBox="1"/>
      </xdr:nvSpPr>
      <xdr:spPr>
        <a:xfrm>
          <a:off x="121672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133366</xdr:rowOff>
    </xdr:from>
    <xdr:ext cx="405111" cy="259045"/>
    <xdr:sp macro="" textlink="">
      <xdr:nvSpPr>
        <xdr:cNvPr id="907" name="n_4mainValue【庁舎】&#10;有形固定資産減価償却率">
          <a:extLst>
            <a:ext uri="{FF2B5EF4-FFF2-40B4-BE49-F238E27FC236}">
              <a16:creationId xmlns:a16="http://schemas.microsoft.com/office/drawing/2014/main" id="{D74CE9B5-1076-426D-A677-0831A576223A}"/>
            </a:ext>
          </a:extLst>
        </xdr:cNvPr>
        <xdr:cNvSpPr txBox="1"/>
      </xdr:nvSpPr>
      <xdr:spPr>
        <a:xfrm>
          <a:off x="11354444" y="1763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8" name="正方形/長方形 907">
          <a:extLst>
            <a:ext uri="{FF2B5EF4-FFF2-40B4-BE49-F238E27FC236}">
              <a16:creationId xmlns:a16="http://schemas.microsoft.com/office/drawing/2014/main" id="{BDD2338A-6BE2-418A-B64A-98F78CC63B24}"/>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9" name="正方形/長方形 908">
          <a:extLst>
            <a:ext uri="{FF2B5EF4-FFF2-40B4-BE49-F238E27FC236}">
              <a16:creationId xmlns:a16="http://schemas.microsoft.com/office/drawing/2014/main" id="{26743D75-A798-4F94-9111-D047416AA898}"/>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10" name="正方形/長方形 909">
          <a:extLst>
            <a:ext uri="{FF2B5EF4-FFF2-40B4-BE49-F238E27FC236}">
              <a16:creationId xmlns:a16="http://schemas.microsoft.com/office/drawing/2014/main" id="{EBE68F36-1B37-409B-9D75-F77BAF730FE4}"/>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1" name="正方形/長方形 910">
          <a:extLst>
            <a:ext uri="{FF2B5EF4-FFF2-40B4-BE49-F238E27FC236}">
              <a16:creationId xmlns:a16="http://schemas.microsoft.com/office/drawing/2014/main" id="{FC948F2E-3197-4DC5-8C2F-66453C54E78F}"/>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2" name="正方形/長方形 911">
          <a:extLst>
            <a:ext uri="{FF2B5EF4-FFF2-40B4-BE49-F238E27FC236}">
              <a16:creationId xmlns:a16="http://schemas.microsoft.com/office/drawing/2014/main" id="{25CE56B9-020A-4207-B144-3A1C81ECC88A}"/>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3" name="正方形/長方形 912">
          <a:extLst>
            <a:ext uri="{FF2B5EF4-FFF2-40B4-BE49-F238E27FC236}">
              <a16:creationId xmlns:a16="http://schemas.microsoft.com/office/drawing/2014/main" id="{31C0FBCB-AD31-474F-90B8-C7846976AE06}"/>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4" name="正方形/長方形 913">
          <a:extLst>
            <a:ext uri="{FF2B5EF4-FFF2-40B4-BE49-F238E27FC236}">
              <a16:creationId xmlns:a16="http://schemas.microsoft.com/office/drawing/2014/main" id="{D8354F3C-C68C-4844-ABB1-FD9BB90066E9}"/>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5" name="正方形/長方形 914">
          <a:extLst>
            <a:ext uri="{FF2B5EF4-FFF2-40B4-BE49-F238E27FC236}">
              <a16:creationId xmlns:a16="http://schemas.microsoft.com/office/drawing/2014/main" id="{EFBE4039-1543-474D-9404-4B6F26B8A9DF}"/>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6" name="テキスト ボックス 915">
          <a:extLst>
            <a:ext uri="{FF2B5EF4-FFF2-40B4-BE49-F238E27FC236}">
              <a16:creationId xmlns:a16="http://schemas.microsoft.com/office/drawing/2014/main" id="{B0BD013D-CF3C-40A4-8835-6B0D7B172911}"/>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7" name="直線コネクタ 916">
          <a:extLst>
            <a:ext uri="{FF2B5EF4-FFF2-40B4-BE49-F238E27FC236}">
              <a16:creationId xmlns:a16="http://schemas.microsoft.com/office/drawing/2014/main" id="{36FD5DF0-A822-4047-9CAB-BBA868F35C1D}"/>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8" name="テキスト ボックス 917">
          <a:extLst>
            <a:ext uri="{FF2B5EF4-FFF2-40B4-BE49-F238E27FC236}">
              <a16:creationId xmlns:a16="http://schemas.microsoft.com/office/drawing/2014/main" id="{E1268E1A-73BF-49E8-9E52-E50A109E4334}"/>
            </a:ext>
          </a:extLst>
        </xdr:cNvPr>
        <xdr:cNvSpPr txBox="1"/>
      </xdr:nvSpPr>
      <xdr:spPr>
        <a:xfrm>
          <a:off x="160491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9" name="直線コネクタ 918">
          <a:extLst>
            <a:ext uri="{FF2B5EF4-FFF2-40B4-BE49-F238E27FC236}">
              <a16:creationId xmlns:a16="http://schemas.microsoft.com/office/drawing/2014/main" id="{E8767C9A-9B96-43E5-8553-E1BDB83DE06D}"/>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20" name="テキスト ボックス 919">
          <a:extLst>
            <a:ext uri="{FF2B5EF4-FFF2-40B4-BE49-F238E27FC236}">
              <a16:creationId xmlns:a16="http://schemas.microsoft.com/office/drawing/2014/main" id="{90221E11-5343-4B88-B41B-D36E3E22A90D}"/>
            </a:ext>
          </a:extLst>
        </xdr:cNvPr>
        <xdr:cNvSpPr txBox="1"/>
      </xdr:nvSpPr>
      <xdr:spPr>
        <a:xfrm>
          <a:off x="1604917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21" name="直線コネクタ 920">
          <a:extLst>
            <a:ext uri="{FF2B5EF4-FFF2-40B4-BE49-F238E27FC236}">
              <a16:creationId xmlns:a16="http://schemas.microsoft.com/office/drawing/2014/main" id="{03FE0EBF-6CE0-47B3-A154-89A2FAB1108C}"/>
            </a:ext>
          </a:extLst>
        </xdr:cNvPr>
        <xdr:cNvCxnSpPr/>
      </xdr:nvCxnSpPr>
      <xdr:spPr>
        <a:xfrm>
          <a:off x="164592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2" name="テキスト ボックス 921">
          <a:extLst>
            <a:ext uri="{FF2B5EF4-FFF2-40B4-BE49-F238E27FC236}">
              <a16:creationId xmlns:a16="http://schemas.microsoft.com/office/drawing/2014/main" id="{BBDBF76B-1E4D-4FEA-94E7-E93838A820D3}"/>
            </a:ext>
          </a:extLst>
        </xdr:cNvPr>
        <xdr:cNvSpPr txBox="1"/>
      </xdr:nvSpPr>
      <xdr:spPr>
        <a:xfrm>
          <a:off x="1604917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3" name="直線コネクタ 922">
          <a:extLst>
            <a:ext uri="{FF2B5EF4-FFF2-40B4-BE49-F238E27FC236}">
              <a16:creationId xmlns:a16="http://schemas.microsoft.com/office/drawing/2014/main" id="{CFAF4933-E602-4FDB-960D-80163B8F9894}"/>
            </a:ext>
          </a:extLst>
        </xdr:cNvPr>
        <xdr:cNvCxnSpPr/>
      </xdr:nvCxnSpPr>
      <xdr:spPr>
        <a:xfrm>
          <a:off x="164592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4" name="テキスト ボックス 923">
          <a:extLst>
            <a:ext uri="{FF2B5EF4-FFF2-40B4-BE49-F238E27FC236}">
              <a16:creationId xmlns:a16="http://schemas.microsoft.com/office/drawing/2014/main" id="{F80EB146-4902-4353-AD22-6677BAD62723}"/>
            </a:ext>
          </a:extLst>
        </xdr:cNvPr>
        <xdr:cNvSpPr txBox="1"/>
      </xdr:nvSpPr>
      <xdr:spPr>
        <a:xfrm>
          <a:off x="1604917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5" name="直線コネクタ 924">
          <a:extLst>
            <a:ext uri="{FF2B5EF4-FFF2-40B4-BE49-F238E27FC236}">
              <a16:creationId xmlns:a16="http://schemas.microsoft.com/office/drawing/2014/main" id="{72F536F0-2E12-441E-88C4-CDEC381D0057}"/>
            </a:ext>
          </a:extLst>
        </xdr:cNvPr>
        <xdr:cNvCxnSpPr/>
      </xdr:nvCxnSpPr>
      <xdr:spPr>
        <a:xfrm>
          <a:off x="164592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6" name="テキスト ボックス 925">
          <a:extLst>
            <a:ext uri="{FF2B5EF4-FFF2-40B4-BE49-F238E27FC236}">
              <a16:creationId xmlns:a16="http://schemas.microsoft.com/office/drawing/2014/main" id="{2908DE2A-46BD-4D5F-BDAB-C98A66620D39}"/>
            </a:ext>
          </a:extLst>
        </xdr:cNvPr>
        <xdr:cNvSpPr txBox="1"/>
      </xdr:nvSpPr>
      <xdr:spPr>
        <a:xfrm>
          <a:off x="1604917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a:extLst>
            <a:ext uri="{FF2B5EF4-FFF2-40B4-BE49-F238E27FC236}">
              <a16:creationId xmlns:a16="http://schemas.microsoft.com/office/drawing/2014/main" id="{4E5FDFE1-104B-4266-95CC-E33E505DED66}"/>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a:extLst>
            <a:ext uri="{FF2B5EF4-FFF2-40B4-BE49-F238E27FC236}">
              <a16:creationId xmlns:a16="http://schemas.microsoft.com/office/drawing/2014/main" id="{9381A68E-E970-4644-B5B8-CE8FB04E3405}"/>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a:extLst>
            <a:ext uri="{FF2B5EF4-FFF2-40B4-BE49-F238E27FC236}">
              <a16:creationId xmlns:a16="http://schemas.microsoft.com/office/drawing/2014/main" id="{00CA5303-0609-45BE-A883-71853C1B78C5}"/>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30" name="直線コネクタ 929">
          <a:extLst>
            <a:ext uri="{FF2B5EF4-FFF2-40B4-BE49-F238E27FC236}">
              <a16:creationId xmlns:a16="http://schemas.microsoft.com/office/drawing/2014/main" id="{3A79436D-BFB5-4AC6-983F-74F1B3A49ED4}"/>
            </a:ext>
          </a:extLst>
        </xdr:cNvPr>
        <xdr:cNvCxnSpPr/>
      </xdr:nvCxnSpPr>
      <xdr:spPr>
        <a:xfrm flipV="1">
          <a:off x="19951064" y="16852392"/>
          <a:ext cx="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31" name="【庁舎】&#10;一人当たり面積最小値テキスト">
          <a:extLst>
            <a:ext uri="{FF2B5EF4-FFF2-40B4-BE49-F238E27FC236}">
              <a16:creationId xmlns:a16="http://schemas.microsoft.com/office/drawing/2014/main" id="{8055E27D-CAAB-4AC3-8F4F-F85F24921F79}"/>
            </a:ext>
          </a:extLst>
        </xdr:cNvPr>
        <xdr:cNvSpPr txBox="1"/>
      </xdr:nvSpPr>
      <xdr:spPr>
        <a:xfrm>
          <a:off x="19989800" y="1800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32" name="直線コネクタ 931">
          <a:extLst>
            <a:ext uri="{FF2B5EF4-FFF2-40B4-BE49-F238E27FC236}">
              <a16:creationId xmlns:a16="http://schemas.microsoft.com/office/drawing/2014/main" id="{32F7B053-1A71-4AEE-9EFA-24E40BB8A0CE}"/>
            </a:ext>
          </a:extLst>
        </xdr:cNvPr>
        <xdr:cNvCxnSpPr/>
      </xdr:nvCxnSpPr>
      <xdr:spPr>
        <a:xfrm>
          <a:off x="19881850" y="18005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33" name="【庁舎】&#10;一人当たり面積最大値テキスト">
          <a:extLst>
            <a:ext uri="{FF2B5EF4-FFF2-40B4-BE49-F238E27FC236}">
              <a16:creationId xmlns:a16="http://schemas.microsoft.com/office/drawing/2014/main" id="{56CBA60B-298E-47E8-9DAA-77D32059E259}"/>
            </a:ext>
          </a:extLst>
        </xdr:cNvPr>
        <xdr:cNvSpPr txBox="1"/>
      </xdr:nvSpPr>
      <xdr:spPr>
        <a:xfrm>
          <a:off x="19989800" y="166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4" name="直線コネクタ 933">
          <a:extLst>
            <a:ext uri="{FF2B5EF4-FFF2-40B4-BE49-F238E27FC236}">
              <a16:creationId xmlns:a16="http://schemas.microsoft.com/office/drawing/2014/main" id="{8218C048-5D04-48DC-9F12-CF354E78F2FF}"/>
            </a:ext>
          </a:extLst>
        </xdr:cNvPr>
        <xdr:cNvCxnSpPr/>
      </xdr:nvCxnSpPr>
      <xdr:spPr>
        <a:xfrm>
          <a:off x="19881850" y="16852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5" name="【庁舎】&#10;一人当たり面積平均値テキスト">
          <a:extLst>
            <a:ext uri="{FF2B5EF4-FFF2-40B4-BE49-F238E27FC236}">
              <a16:creationId xmlns:a16="http://schemas.microsoft.com/office/drawing/2014/main" id="{D4414E9C-CCEC-430B-A0D4-27678053D125}"/>
            </a:ext>
          </a:extLst>
        </xdr:cNvPr>
        <xdr:cNvSpPr txBox="1"/>
      </xdr:nvSpPr>
      <xdr:spPr>
        <a:xfrm>
          <a:off x="19989800" y="1754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6" name="フローチャート: 判断 935">
          <a:extLst>
            <a:ext uri="{FF2B5EF4-FFF2-40B4-BE49-F238E27FC236}">
              <a16:creationId xmlns:a16="http://schemas.microsoft.com/office/drawing/2014/main" id="{47C65FFF-129B-4172-9DC0-26690DF23ED2}"/>
            </a:ext>
          </a:extLst>
        </xdr:cNvPr>
        <xdr:cNvSpPr/>
      </xdr:nvSpPr>
      <xdr:spPr>
        <a:xfrm>
          <a:off x="19900900" y="1768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7" name="フローチャート: 判断 936">
          <a:extLst>
            <a:ext uri="{FF2B5EF4-FFF2-40B4-BE49-F238E27FC236}">
              <a16:creationId xmlns:a16="http://schemas.microsoft.com/office/drawing/2014/main" id="{C7FC0296-0D67-4DEB-A893-145671C95E6E}"/>
            </a:ext>
          </a:extLst>
        </xdr:cNvPr>
        <xdr:cNvSpPr/>
      </xdr:nvSpPr>
      <xdr:spPr>
        <a:xfrm>
          <a:off x="19157950" y="17702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8" name="フローチャート: 判断 937">
          <a:extLst>
            <a:ext uri="{FF2B5EF4-FFF2-40B4-BE49-F238E27FC236}">
              <a16:creationId xmlns:a16="http://schemas.microsoft.com/office/drawing/2014/main" id="{EC527B5F-39F5-41B9-94D2-E6D06B16B6C5}"/>
            </a:ext>
          </a:extLst>
        </xdr:cNvPr>
        <xdr:cNvSpPr/>
      </xdr:nvSpPr>
      <xdr:spPr>
        <a:xfrm>
          <a:off x="18345150" y="17734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9" name="フローチャート: 判断 938">
          <a:extLst>
            <a:ext uri="{FF2B5EF4-FFF2-40B4-BE49-F238E27FC236}">
              <a16:creationId xmlns:a16="http://schemas.microsoft.com/office/drawing/2014/main" id="{4828821B-D7CF-47FA-80CC-1EB96E269A68}"/>
            </a:ext>
          </a:extLst>
        </xdr:cNvPr>
        <xdr:cNvSpPr/>
      </xdr:nvSpPr>
      <xdr:spPr>
        <a:xfrm>
          <a:off x="17551400" y="17734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40" name="フローチャート: 判断 939">
          <a:extLst>
            <a:ext uri="{FF2B5EF4-FFF2-40B4-BE49-F238E27FC236}">
              <a16:creationId xmlns:a16="http://schemas.microsoft.com/office/drawing/2014/main" id="{43F98346-F22C-433F-9263-AF05250CD85B}"/>
            </a:ext>
          </a:extLst>
        </xdr:cNvPr>
        <xdr:cNvSpPr/>
      </xdr:nvSpPr>
      <xdr:spPr>
        <a:xfrm>
          <a:off x="16757650" y="177391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E5B20D41-BED4-4CC4-901A-B2F417A18B74}"/>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BED084AF-DAFD-4CC2-A7B7-2E4270FB243C}"/>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5FE147ED-EE5A-4C8C-9BEF-B109CAD7ED4F}"/>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A09F6843-8161-4615-8AF5-6A9084C2ED9E}"/>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66E58E19-C89C-476E-BEC1-9EB52E9ECA07}"/>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109982</xdr:rowOff>
    </xdr:from>
    <xdr:to>
      <xdr:col>116</xdr:col>
      <xdr:colOff>114300</xdr:colOff>
      <xdr:row>108</xdr:row>
      <xdr:rowOff>40132</xdr:rowOff>
    </xdr:to>
    <xdr:sp macro="" textlink="">
      <xdr:nvSpPr>
        <xdr:cNvPr id="946" name="楕円 945">
          <a:extLst>
            <a:ext uri="{FF2B5EF4-FFF2-40B4-BE49-F238E27FC236}">
              <a16:creationId xmlns:a16="http://schemas.microsoft.com/office/drawing/2014/main" id="{CB661ACD-A598-457F-AF56-1E4568E2B2C6}"/>
            </a:ext>
          </a:extLst>
        </xdr:cNvPr>
        <xdr:cNvSpPr/>
      </xdr:nvSpPr>
      <xdr:spPr>
        <a:xfrm>
          <a:off x="19900900" y="177756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88409</xdr:rowOff>
    </xdr:from>
    <xdr:ext cx="469744" cy="259045"/>
    <xdr:sp macro="" textlink="">
      <xdr:nvSpPr>
        <xdr:cNvPr id="947" name="【庁舎】&#10;一人当たり面積該当値テキスト">
          <a:extLst>
            <a:ext uri="{FF2B5EF4-FFF2-40B4-BE49-F238E27FC236}">
              <a16:creationId xmlns:a16="http://schemas.microsoft.com/office/drawing/2014/main" id="{9861EC89-F2DF-4BCF-8D12-BD9A84C56AA0}"/>
            </a:ext>
          </a:extLst>
        </xdr:cNvPr>
        <xdr:cNvSpPr txBox="1"/>
      </xdr:nvSpPr>
      <xdr:spPr>
        <a:xfrm>
          <a:off x="19989800" y="177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948" name="楕円 947">
          <a:extLst>
            <a:ext uri="{FF2B5EF4-FFF2-40B4-BE49-F238E27FC236}">
              <a16:creationId xmlns:a16="http://schemas.microsoft.com/office/drawing/2014/main" id="{E71D31ED-C919-4384-9FA6-4E0EDBDC0E85}"/>
            </a:ext>
          </a:extLst>
        </xdr:cNvPr>
        <xdr:cNvSpPr/>
      </xdr:nvSpPr>
      <xdr:spPr>
        <a:xfrm>
          <a:off x="19157950" y="17816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160782</xdr:rowOff>
    </xdr:from>
    <xdr:to>
      <xdr:col>116</xdr:col>
      <xdr:colOff>63500</xdr:colOff>
      <xdr:row>108</xdr:row>
      <xdr:rowOff>30480</xdr:rowOff>
    </xdr:to>
    <xdr:cxnSp macro="">
      <xdr:nvCxnSpPr>
        <xdr:cNvPr id="949" name="直線コネクタ 948">
          <a:extLst>
            <a:ext uri="{FF2B5EF4-FFF2-40B4-BE49-F238E27FC236}">
              <a16:creationId xmlns:a16="http://schemas.microsoft.com/office/drawing/2014/main" id="{15892B23-65E7-4911-9133-7398CF6F97CC}"/>
            </a:ext>
          </a:extLst>
        </xdr:cNvPr>
        <xdr:cNvCxnSpPr/>
      </xdr:nvCxnSpPr>
      <xdr:spPr>
        <a:xfrm flipV="1">
          <a:off x="19202400" y="17826482"/>
          <a:ext cx="7493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950" name="楕円 949">
          <a:extLst>
            <a:ext uri="{FF2B5EF4-FFF2-40B4-BE49-F238E27FC236}">
              <a16:creationId xmlns:a16="http://schemas.microsoft.com/office/drawing/2014/main" id="{BA415A2A-1CFF-4B8B-B7D9-67F060D9C6F1}"/>
            </a:ext>
          </a:extLst>
        </xdr:cNvPr>
        <xdr:cNvSpPr/>
      </xdr:nvSpPr>
      <xdr:spPr>
        <a:xfrm>
          <a:off x="18345150" y="17816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951" name="直線コネクタ 950">
          <a:extLst>
            <a:ext uri="{FF2B5EF4-FFF2-40B4-BE49-F238E27FC236}">
              <a16:creationId xmlns:a16="http://schemas.microsoft.com/office/drawing/2014/main" id="{6CA93F8C-C46E-4605-9646-AA0CCF599127}"/>
            </a:ext>
          </a:extLst>
        </xdr:cNvPr>
        <xdr:cNvCxnSpPr/>
      </xdr:nvCxnSpPr>
      <xdr:spPr>
        <a:xfrm>
          <a:off x="18395950" y="178612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952" name="楕円 951">
          <a:extLst>
            <a:ext uri="{FF2B5EF4-FFF2-40B4-BE49-F238E27FC236}">
              <a16:creationId xmlns:a16="http://schemas.microsoft.com/office/drawing/2014/main" id="{23739BBD-BFD3-4D29-BC32-8DCEC287AEB8}"/>
            </a:ext>
          </a:extLst>
        </xdr:cNvPr>
        <xdr:cNvSpPr/>
      </xdr:nvSpPr>
      <xdr:spPr>
        <a:xfrm>
          <a:off x="17551400" y="17816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953" name="直線コネクタ 952">
          <a:extLst>
            <a:ext uri="{FF2B5EF4-FFF2-40B4-BE49-F238E27FC236}">
              <a16:creationId xmlns:a16="http://schemas.microsoft.com/office/drawing/2014/main" id="{59CFB036-4CA5-4176-9A47-2000226CF02A}"/>
            </a:ext>
          </a:extLst>
        </xdr:cNvPr>
        <xdr:cNvCxnSpPr/>
      </xdr:nvCxnSpPr>
      <xdr:spPr>
        <a:xfrm>
          <a:off x="17602200" y="178612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954" name="楕円 953">
          <a:extLst>
            <a:ext uri="{FF2B5EF4-FFF2-40B4-BE49-F238E27FC236}">
              <a16:creationId xmlns:a16="http://schemas.microsoft.com/office/drawing/2014/main" id="{E184654C-CA2F-48F9-A171-6F213CFB57A7}"/>
            </a:ext>
          </a:extLst>
        </xdr:cNvPr>
        <xdr:cNvSpPr/>
      </xdr:nvSpPr>
      <xdr:spPr>
        <a:xfrm>
          <a:off x="16757650" y="17816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30480</xdr:rowOff>
    </xdr:to>
    <xdr:cxnSp macro="">
      <xdr:nvCxnSpPr>
        <xdr:cNvPr id="955" name="直線コネクタ 954">
          <a:extLst>
            <a:ext uri="{FF2B5EF4-FFF2-40B4-BE49-F238E27FC236}">
              <a16:creationId xmlns:a16="http://schemas.microsoft.com/office/drawing/2014/main" id="{69695514-275D-46E2-844D-FB1E1B3EFBD0}"/>
            </a:ext>
          </a:extLst>
        </xdr:cNvPr>
        <xdr:cNvCxnSpPr/>
      </xdr:nvCxnSpPr>
      <xdr:spPr>
        <a:xfrm>
          <a:off x="16802100" y="178612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6" name="n_1aveValue【庁舎】&#10;一人当たり面積">
          <a:extLst>
            <a:ext uri="{FF2B5EF4-FFF2-40B4-BE49-F238E27FC236}">
              <a16:creationId xmlns:a16="http://schemas.microsoft.com/office/drawing/2014/main" id="{A69FBFD5-4285-4479-8186-D08804D09C76}"/>
            </a:ext>
          </a:extLst>
        </xdr:cNvPr>
        <xdr:cNvSpPr txBox="1"/>
      </xdr:nvSpPr>
      <xdr:spPr>
        <a:xfrm>
          <a:off x="189802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7" name="n_2aveValue【庁舎】&#10;一人当たり面積">
          <a:extLst>
            <a:ext uri="{FF2B5EF4-FFF2-40B4-BE49-F238E27FC236}">
              <a16:creationId xmlns:a16="http://schemas.microsoft.com/office/drawing/2014/main" id="{3475D893-C60E-428B-B476-0554E4724D11}"/>
            </a:ext>
          </a:extLst>
        </xdr:cNvPr>
        <xdr:cNvSpPr txBox="1"/>
      </xdr:nvSpPr>
      <xdr:spPr>
        <a:xfrm>
          <a:off x="18180127" y="1751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8" name="n_3aveValue【庁舎】&#10;一人当たり面積">
          <a:extLst>
            <a:ext uri="{FF2B5EF4-FFF2-40B4-BE49-F238E27FC236}">
              <a16:creationId xmlns:a16="http://schemas.microsoft.com/office/drawing/2014/main" id="{F230BE8E-31A2-4EBB-AD31-D6FB05D9274A}"/>
            </a:ext>
          </a:extLst>
        </xdr:cNvPr>
        <xdr:cNvSpPr txBox="1"/>
      </xdr:nvSpPr>
      <xdr:spPr>
        <a:xfrm>
          <a:off x="17386377" y="1751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9" name="n_4aveValue【庁舎】&#10;一人当たり面積">
          <a:extLst>
            <a:ext uri="{FF2B5EF4-FFF2-40B4-BE49-F238E27FC236}">
              <a16:creationId xmlns:a16="http://schemas.microsoft.com/office/drawing/2014/main" id="{8E6FB228-341F-4945-8DFC-303DE259A459}"/>
            </a:ext>
          </a:extLst>
        </xdr:cNvPr>
        <xdr:cNvSpPr txBox="1"/>
      </xdr:nvSpPr>
      <xdr:spPr>
        <a:xfrm>
          <a:off x="16592627" y="1752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960" name="n_1mainValue【庁舎】&#10;一人当たり面積">
          <a:extLst>
            <a:ext uri="{FF2B5EF4-FFF2-40B4-BE49-F238E27FC236}">
              <a16:creationId xmlns:a16="http://schemas.microsoft.com/office/drawing/2014/main" id="{5B421153-5892-4046-9C95-437256225BEC}"/>
            </a:ext>
          </a:extLst>
        </xdr:cNvPr>
        <xdr:cNvSpPr txBox="1"/>
      </xdr:nvSpPr>
      <xdr:spPr>
        <a:xfrm>
          <a:off x="189802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961" name="n_2mainValue【庁舎】&#10;一人当たり面積">
          <a:extLst>
            <a:ext uri="{FF2B5EF4-FFF2-40B4-BE49-F238E27FC236}">
              <a16:creationId xmlns:a16="http://schemas.microsoft.com/office/drawing/2014/main" id="{2F7EE9E8-196C-40A0-A559-48172A96E45B}"/>
            </a:ext>
          </a:extLst>
        </xdr:cNvPr>
        <xdr:cNvSpPr txBox="1"/>
      </xdr:nvSpPr>
      <xdr:spPr>
        <a:xfrm>
          <a:off x="181801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962" name="n_3mainValue【庁舎】&#10;一人当たり面積">
          <a:extLst>
            <a:ext uri="{FF2B5EF4-FFF2-40B4-BE49-F238E27FC236}">
              <a16:creationId xmlns:a16="http://schemas.microsoft.com/office/drawing/2014/main" id="{E37906E3-E090-4965-AB16-72317A6AFCCD}"/>
            </a:ext>
          </a:extLst>
        </xdr:cNvPr>
        <xdr:cNvSpPr txBox="1"/>
      </xdr:nvSpPr>
      <xdr:spPr>
        <a:xfrm>
          <a:off x="1738637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963" name="n_4mainValue【庁舎】&#10;一人当たり面積">
          <a:extLst>
            <a:ext uri="{FF2B5EF4-FFF2-40B4-BE49-F238E27FC236}">
              <a16:creationId xmlns:a16="http://schemas.microsoft.com/office/drawing/2014/main" id="{3D9138BB-2A2D-4C85-845A-EA46BCDE49AA}"/>
            </a:ext>
          </a:extLst>
        </xdr:cNvPr>
        <xdr:cNvSpPr txBox="1"/>
      </xdr:nvSpPr>
      <xdr:spPr>
        <a:xfrm>
          <a:off x="165926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a:extLst>
            <a:ext uri="{FF2B5EF4-FFF2-40B4-BE49-F238E27FC236}">
              <a16:creationId xmlns:a16="http://schemas.microsoft.com/office/drawing/2014/main" id="{475589F1-5B29-4DEF-AC3D-E699A5CDB0F3}"/>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a:extLst>
            <a:ext uri="{FF2B5EF4-FFF2-40B4-BE49-F238E27FC236}">
              <a16:creationId xmlns:a16="http://schemas.microsoft.com/office/drawing/2014/main" id="{90EE7340-7C7F-42E7-9441-BFC4BF2781EE}"/>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a:extLst>
            <a:ext uri="{FF2B5EF4-FFF2-40B4-BE49-F238E27FC236}">
              <a16:creationId xmlns:a16="http://schemas.microsoft.com/office/drawing/2014/main" id="{5B095FC3-B99E-4CC3-9456-3C7705BFAED1}"/>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本市では、高度経済成長期及び人口増加が著しかった昭和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を中心に、多くの公共施設を集中的に整備してきた。そのため、これらの時期に整備された施設を多く含む施設分類においては、有形固定資産減価償却率が類似団体の中でも高い水準にあり、特に市民会館は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年を越えているため最も高い水準となっている。一方で、体育館・プール及び消防施設については、新規スポーツ施設及び消防施設の供用開始により令和元年度（</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年度）の有形固定資産減価償却率が下がっている。また、福祉施設については、福祉施設を含む複合施設の供用開始により令和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年度）の有形固定資産減価償却率が下がっている。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類似団体と比較し、第</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次産業人口の割合は高いものの第</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次産業人口の割合は高くはなく、製造品出荷額や事業所数が少ないなど産業構造上の税収基盤が弱い状況にあり、財政力指数は下位にある。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令和３年度は、国の補正予算（第１号）により臨時費目が創設され、基準財政需要額が増加したことにより前年度から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引き続き、企業誘致や地場産業の育成に努めるとともに、将来への投資と本市の魅力向上につながる事業を着実に進めることで、税源の涵養を図り、財政力の向上に努める。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31344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年度は、地方消費税交付金や地方特例交付金の増加等に伴う経常一般財源の増加が、人件費や補助費の増加等に伴う経常的経費に充当された一般財源の増加を超えて増加したことにより、前年度比で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類似団体の比較では良好な水準にあるものの、将来にわたって扶助費の増等が見込まれることから、市税を中心とする自主財源の涵養や行財政改革の推進などによる適正な財政運営に努める。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62</xdr:row>
      <xdr:rowOff>107648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145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107648</xdr:rowOff>
    </xdr:from>
    <xdr:to>
      <xdr:col>19</xdr:col>
      <xdr:colOff>133350</xdr:colOff>
      <xdr:row>63</xdr:row>
      <xdr:rowOff>5141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375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164193</xdr:rowOff>
    </xdr:from>
    <xdr:to>
      <xdr:col>15</xdr:col>
      <xdr:colOff>82550</xdr:colOff>
      <xdr:row>63</xdr:row>
      <xdr:rowOff>5141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226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164193</xdr:rowOff>
    </xdr:from>
    <xdr:to>
      <xdr:col>11</xdr:col>
      <xdr:colOff>31750</xdr:colOff>
      <xdr:row>63</xdr:row>
      <xdr:rowOff>74083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22643"/>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56848</xdr:rowOff>
    </xdr:from>
    <xdr:to>
      <xdr:col>19</xdr:col>
      <xdr:colOff>184150</xdr:colOff>
      <xdr:row>62</xdr:row>
      <xdr:rowOff>158448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168625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5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125791</xdr:rowOff>
    </xdr:from>
    <xdr:to>
      <xdr:col>15</xdr:col>
      <xdr:colOff>133350</xdr:colOff>
      <xdr:row>63</xdr:row>
      <xdr:rowOff>55941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66118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2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113393</xdr:rowOff>
    </xdr:from>
    <xdr:to>
      <xdr:col>11</xdr:col>
      <xdr:colOff>82550</xdr:colOff>
      <xdr:row>62</xdr:row>
      <xdr:rowOff>43543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53720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年熊本地震の影響に伴う時間外勤務や任期付職員の雇用等の増加により、平成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年度は人件費・物件費が増加していた。平成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年度以降、被災者の恒久住宅への転居が進み、被災者住宅支援事業（物件費）が減少したため、人口１人当たり人件費・物件費等決算額は減少して推移した。</a:t>
          </a:r>
        </a:p>
        <a:p>
          <a:r>
            <a:rPr kumimoji="1" lang="ja-JP" altLang="en-US" sz="1300">
              <a:latin typeface="ＭＳ Ｐゴシック" panose="020B0600070205080204" pitchFamily="50" charset="-128"/>
              <a:ea typeface="ＭＳ Ｐゴシック" panose="020B0600070205080204" pitchFamily="50" charset="-128"/>
            </a:rPr>
            <a:t>　令和３年度は、新型コロナウイルスワクチン接種に関する経費や</a:t>
          </a:r>
          <a:r>
            <a:rPr kumimoji="1" lang="en-US" altLang="ja-JP" sz="1300">
              <a:latin typeface="ＭＳ Ｐゴシック" panose="020B0600070205080204" pitchFamily="50" charset="-128"/>
              <a:ea typeface="ＭＳ Ｐゴシック" panose="020B0600070205080204" pitchFamily="50" charset="-128"/>
            </a:rPr>
            <a:t>PCR</a:t>
          </a:r>
          <a:r>
            <a:rPr kumimoji="1" lang="ja-JP" altLang="en-US" sz="1300">
              <a:latin typeface="ＭＳ Ｐゴシック" panose="020B0600070205080204" pitchFamily="50" charset="-128"/>
              <a:ea typeface="ＭＳ Ｐゴシック" panose="020B0600070205080204" pitchFamily="50" charset="-128"/>
            </a:rPr>
            <a:t>検査費等に要する新型コロナウイルス感染症対策経費、タブレット端末の全生徒への配備に伴う教育の情報化推進経費等の物件費の増により、前年度比で</a:t>
          </a:r>
          <a:r>
            <a:rPr kumimoji="1" lang="en-US" altLang="ja-JP" sz="1300">
              <a:latin typeface="ＭＳ Ｐゴシック" panose="020B0600070205080204" pitchFamily="50" charset="-128"/>
              <a:ea typeface="ＭＳ Ｐゴシック" panose="020B0600070205080204" pitchFamily="50" charset="-128"/>
            </a:rPr>
            <a:t>12,090</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30603</xdr:rowOff>
    </xdr:from>
    <xdr:to>
      <xdr:col>23</xdr:col>
      <xdr:colOff>133350</xdr:colOff>
      <xdr:row>87</xdr:row>
      <xdr:rowOff>57215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089503"/>
          <a:ext cx="0" cy="883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29292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94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57215</xdr:rowOff>
    </xdr:from>
    <xdr:to>
      <xdr:col>24</xdr:col>
      <xdr:colOff>12700</xdr:colOff>
      <xdr:row>87</xdr:row>
      <xdr:rowOff>57215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97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116980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3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30603</xdr:rowOff>
    </xdr:from>
    <xdr:to>
      <xdr:col>24</xdr:col>
      <xdr:colOff>12700</xdr:colOff>
      <xdr:row>82</xdr:row>
      <xdr:rowOff>30603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08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107852</xdr:rowOff>
    </xdr:from>
    <xdr:to>
      <xdr:col>23</xdr:col>
      <xdr:colOff>133350</xdr:colOff>
      <xdr:row>85</xdr:row>
      <xdr:rowOff>8063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38202"/>
          <a:ext cx="838200" cy="24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31306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61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14779</xdr:rowOff>
    </xdr:from>
    <xdr:to>
      <xdr:col>23</xdr:col>
      <xdr:colOff>184150</xdr:colOff>
      <xdr:row>84</xdr:row>
      <xdr:rowOff>116379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88978</xdr:rowOff>
    </xdr:from>
    <xdr:to>
      <xdr:col>19</xdr:col>
      <xdr:colOff>133350</xdr:colOff>
      <xdr:row>83</xdr:row>
      <xdr:rowOff>107852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47878"/>
          <a:ext cx="889000" cy="19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99628</xdr:rowOff>
    </xdr:from>
    <xdr:to>
      <xdr:col>19</xdr:col>
      <xdr:colOff>184150</xdr:colOff>
      <xdr:row>83</xdr:row>
      <xdr:rowOff>29778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5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39955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88978</xdr:rowOff>
    </xdr:from>
    <xdr:to>
      <xdr:col>15</xdr:col>
      <xdr:colOff>82550</xdr:colOff>
      <xdr:row>82</xdr:row>
      <xdr:rowOff>149222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47878"/>
          <a:ext cx="889000" cy="6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123363</xdr:rowOff>
    </xdr:from>
    <xdr:to>
      <xdr:col>15</xdr:col>
      <xdr:colOff>133350</xdr:colOff>
      <xdr:row>82</xdr:row>
      <xdr:rowOff>53513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1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63690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7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149222</xdr:rowOff>
    </xdr:from>
    <xdr:to>
      <xdr:col>11</xdr:col>
      <xdr:colOff>31750</xdr:colOff>
      <xdr:row>88</xdr:row>
      <xdr:rowOff>27287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08122"/>
          <a:ext cx="889000" cy="90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77636</xdr:rowOff>
    </xdr:from>
    <xdr:to>
      <xdr:col>11</xdr:col>
      <xdr:colOff>82550</xdr:colOff>
      <xdr:row>82</xdr:row>
      <xdr:rowOff>7786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17963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3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76833</xdr:rowOff>
    </xdr:from>
    <xdr:to>
      <xdr:col>7</xdr:col>
      <xdr:colOff>31750</xdr:colOff>
      <xdr:row>82</xdr:row>
      <xdr:rowOff>6983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6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17160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3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128713</xdr:rowOff>
    </xdr:from>
    <xdr:to>
      <xdr:col>23</xdr:col>
      <xdr:colOff>184150</xdr:colOff>
      <xdr:row>85</xdr:row>
      <xdr:rowOff>58863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3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100790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57052</xdr:rowOff>
    </xdr:from>
    <xdr:to>
      <xdr:col>19</xdr:col>
      <xdr:colOff>184150</xdr:colOff>
      <xdr:row>83</xdr:row>
      <xdr:rowOff>158652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143429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7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38178</xdr:rowOff>
    </xdr:from>
    <xdr:to>
      <xdr:col>15</xdr:col>
      <xdr:colOff>133350</xdr:colOff>
      <xdr:row>82</xdr:row>
      <xdr:rowOff>139778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124555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98422</xdr:rowOff>
    </xdr:from>
    <xdr:to>
      <xdr:col>11</xdr:col>
      <xdr:colOff>82550</xdr:colOff>
      <xdr:row>83</xdr:row>
      <xdr:rowOff>28572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13349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4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147937</xdr:rowOff>
    </xdr:from>
    <xdr:to>
      <xdr:col>7</xdr:col>
      <xdr:colOff>31750</xdr:colOff>
      <xdr:row>88</xdr:row>
      <xdr:rowOff>78087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50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62864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515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年度は、給与制度の総合的見直しの実施開始が国に比べ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年後となったため、国を上回る水準となったが、平成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年度以降は国とほぼ同水準で推移した。</a:t>
          </a:r>
        </a:p>
        <a:p>
          <a:r>
            <a:rPr kumimoji="1" lang="ja-JP" altLang="en-US" sz="1300">
              <a:latin typeface="ＭＳ Ｐゴシック" panose="020B0600070205080204" pitchFamily="50" charset="-128"/>
              <a:ea typeface="ＭＳ Ｐゴシック" panose="020B0600070205080204" pitchFamily="50" charset="-128"/>
            </a:rPr>
            <a:t>　令和２年度は、職員平均年齢の低下による平均給料月額の減等により、前年度比で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ポイントの減少となったが、令和３年度は横ばいとなった。</a:t>
          </a:r>
        </a:p>
        <a:p>
          <a:r>
            <a:rPr kumimoji="1" lang="ja-JP" altLang="en-US" sz="1300">
              <a:latin typeface="ＭＳ Ｐゴシック" panose="020B0600070205080204" pitchFamily="50" charset="-128"/>
              <a:ea typeface="ＭＳ Ｐゴシック" panose="020B0600070205080204" pitchFamily="50" charset="-128"/>
            </a:rPr>
            <a:t>　今後も引き続き人事委員会の勧告等を踏まえながら、給与制度を継続的に点検し、必要に応じて見直しを行う。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125730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125730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7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7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年熊本地震発生後は、定員抑制を見合わせて復旧復興業務に必要な人員確保に努めてきたものの、令和元年度は、熊本地震の復旧復興業務の進捗等に伴い、やや減少に転じた。</a:t>
          </a:r>
        </a:p>
        <a:p>
          <a:r>
            <a:rPr kumimoji="1" lang="ja-JP" altLang="en-US" sz="1300">
              <a:latin typeface="ＭＳ Ｐゴシック" panose="020B0600070205080204" pitchFamily="50" charset="-128"/>
              <a:ea typeface="ＭＳ Ｐゴシック" panose="020B0600070205080204" pitchFamily="50" charset="-128"/>
            </a:rPr>
            <a:t>　令和２年度は、臨時的任用職員の任用の適正化等により、前年度比で</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人の増加となったが、令和３年度は前年度とほとんど横ばいとなった。</a:t>
          </a:r>
        </a:p>
        <a:p>
          <a:r>
            <a:rPr kumimoji="1" lang="ja-JP" altLang="en-US" sz="1300">
              <a:latin typeface="ＭＳ Ｐゴシック" panose="020B0600070205080204" pitchFamily="50" charset="-128"/>
              <a:ea typeface="ＭＳ Ｐゴシック" panose="020B0600070205080204" pitchFamily="50" charset="-128"/>
            </a:rPr>
            <a:t>　今後は、令４年度に策定した第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次熊本市定員管理計画に基づき、総合計画に掲げる重点的取組等に必要な人員を確保しつつ、民間活力の活用や事務の効率化等により、引き続き職員数の適正化に努める。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155194</xdr:rowOff>
    </xdr:from>
    <xdr:to>
      <xdr:col>81</xdr:col>
      <xdr:colOff>44450</xdr:colOff>
      <xdr:row>64</xdr:row>
      <xdr:rowOff>160020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2799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56388</xdr:rowOff>
    </xdr:from>
    <xdr:to>
      <xdr:col>77</xdr:col>
      <xdr:colOff>44450</xdr:colOff>
      <xdr:row>64</xdr:row>
      <xdr:rowOff>155194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5773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56388</xdr:rowOff>
    </xdr:from>
    <xdr:to>
      <xdr:col>72</xdr:col>
      <xdr:colOff>203200</xdr:colOff>
      <xdr:row>63</xdr:row>
      <xdr:rowOff>109474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8577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66040</xdr:rowOff>
    </xdr:from>
    <xdr:to>
      <xdr:col>68</xdr:col>
      <xdr:colOff>152400</xdr:colOff>
      <xdr:row>63</xdr:row>
      <xdr:rowOff>109474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673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109220</xdr:rowOff>
    </xdr:from>
    <xdr:to>
      <xdr:col>81</xdr:col>
      <xdr:colOff>95250</xdr:colOff>
      <xdr:row>65</xdr:row>
      <xdr:rowOff>39370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81297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104394</xdr:rowOff>
    </xdr:from>
    <xdr:to>
      <xdr:col>77</xdr:col>
      <xdr:colOff>95250</xdr:colOff>
      <xdr:row>65</xdr:row>
      <xdr:rowOff>34544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19321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5588</xdr:rowOff>
    </xdr:from>
    <xdr:to>
      <xdr:col>73</xdr:col>
      <xdr:colOff>44450</xdr:colOff>
      <xdr:row>63</xdr:row>
      <xdr:rowOff>107188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91965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58674</xdr:rowOff>
    </xdr:from>
    <xdr:to>
      <xdr:col>68</xdr:col>
      <xdr:colOff>203200</xdr:colOff>
      <xdr:row>63</xdr:row>
      <xdr:rowOff>160274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145051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投資的経費の抑制や繰上償還の推進等に取り組んできたこと等により比率は近年低下傾向にあり、令和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年度についても都市計画事業の財源として発行された地方債償還額に充当した都市計画税の増等により実質公債費比率の低下が続いており、前年度比で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年熊本地震関連経費の元金の償還が順次開始していることから、引き続き事業の選択と集中を図り公債費の抑制に努めることで、当該比率の改善を図る。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127000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045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35983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11995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65433"/>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11995</xdr:rowOff>
    </xdr:from>
    <xdr:to>
      <xdr:col>68</xdr:col>
      <xdr:colOff>152400</xdr:colOff>
      <xdr:row>42</xdr:row>
      <xdr:rowOff>159455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128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132645</xdr:rowOff>
    </xdr:from>
    <xdr:to>
      <xdr:col>68</xdr:col>
      <xdr:colOff>203200</xdr:colOff>
      <xdr:row>42</xdr:row>
      <xdr:rowOff>62795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72972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108655</xdr:rowOff>
    </xdr:from>
    <xdr:to>
      <xdr:col>64</xdr:col>
      <xdr:colOff>152400</xdr:colOff>
      <xdr:row>43</xdr:row>
      <xdr:rowOff>38805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48982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年度は基準財政需要額算入見込額の増等により改善したものの、令和元年度は地方債現在高が増加したこと等により悪化し、令和２年度は、基準財政需要額算入見込額の増等により改善した。</a:t>
          </a:r>
        </a:p>
        <a:p>
          <a:r>
            <a:rPr kumimoji="1" lang="ja-JP" altLang="en-US" sz="1300">
              <a:latin typeface="ＭＳ Ｐゴシック" panose="020B0600070205080204" pitchFamily="50" charset="-128"/>
              <a:ea typeface="ＭＳ Ｐゴシック" panose="020B0600070205080204" pitchFamily="50" charset="-128"/>
            </a:rPr>
            <a:t>　令和３年度は、充当可能基金の増や市税収入等の増収に伴う標準財政規模の増加等により、前年度比で</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今後も引き続き持続可能な財政運営を行うために、計画的な市債発行等に努め当該比率の改善を図る。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125899</xdr:rowOff>
    </xdr:from>
    <xdr:to>
      <xdr:col>81</xdr:col>
      <xdr:colOff>44450</xdr:colOff>
      <xdr:row>19</xdr:row>
      <xdr:rowOff>93599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211999"/>
          <a:ext cx="8382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93599</xdr:rowOff>
    </xdr:from>
    <xdr:to>
      <xdr:col>77</xdr:col>
      <xdr:colOff>44450</xdr:colOff>
      <xdr:row>19</xdr:row>
      <xdr:rowOff>132207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35114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50969</xdr:rowOff>
    </xdr:from>
    <xdr:to>
      <xdr:col>72</xdr:col>
      <xdr:colOff>203200</xdr:colOff>
      <xdr:row>19</xdr:row>
      <xdr:rowOff>132207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308519"/>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50969</xdr:rowOff>
    </xdr:from>
    <xdr:to>
      <xdr:col>68</xdr:col>
      <xdr:colOff>152400</xdr:colOff>
      <xdr:row>19</xdr:row>
      <xdr:rowOff>141055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308519"/>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75099</xdr:rowOff>
    </xdr:from>
    <xdr:to>
      <xdr:col>81</xdr:col>
      <xdr:colOff>95250</xdr:colOff>
      <xdr:row>19</xdr:row>
      <xdr:rowOff>5249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47176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3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42799</xdr:rowOff>
    </xdr:from>
    <xdr:to>
      <xdr:col>77</xdr:col>
      <xdr:colOff>95250</xdr:colOff>
      <xdr:row>19</xdr:row>
      <xdr:rowOff>144399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129176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8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81407</xdr:rowOff>
    </xdr:from>
    <xdr:to>
      <xdr:col>73</xdr:col>
      <xdr:colOff>44450</xdr:colOff>
      <xdr:row>20</xdr:row>
      <xdr:rowOff>11557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167784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2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169</xdr:rowOff>
    </xdr:from>
    <xdr:to>
      <xdr:col>68</xdr:col>
      <xdr:colOff>203200</xdr:colOff>
      <xdr:row>19</xdr:row>
      <xdr:rowOff>101769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86546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3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90255</xdr:rowOff>
    </xdr:from>
    <xdr:to>
      <xdr:col>64</xdr:col>
      <xdr:colOff>152400</xdr:colOff>
      <xdr:row>20</xdr:row>
      <xdr:rowOff>20405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5182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43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54427</xdr:rowOff>
    </xdr:from>
    <xdr:ext cx="9099176" cy="425758"/>
    <xdr:sp macro="" textlink="">
      <xdr:nvSpPr>
        <xdr:cNvPr id="471" name="テキスト ボックス 470">
          <a:extLst>
            <a:ext uri="{FF2B5EF4-FFF2-40B4-BE49-F238E27FC236}">
              <a16:creationId xmlns:a16="http://schemas.microsoft.com/office/drawing/2014/main" id="{4D8F958A-B401-4340-BE03-66D4CE0D8B7F}"/>
            </a:ext>
          </a:extLst>
        </xdr:cNvPr>
        <xdr:cNvSpPr txBox="1"/>
      </xdr:nvSpPr>
      <xdr:spPr>
        <a:xfrm>
          <a:off x="734786" y="429985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類似団体と比較し、職員数が多いことなどの要因により、依然として高い水準で推移している。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令和３年度は、退職手当の増等により、人件費が前年度比で</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億円増加したものの、経常一般財源が増加したことなどにより、前年度比で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今後も民間活力の活用や事務の効率化等により、人件費の適正化に努める。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6350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4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6350</xdr:rowOff>
    </xdr:from>
    <xdr:to>
      <xdr:col>24</xdr:col>
      <xdr:colOff>114300</xdr:colOff>
      <xdr:row>33</xdr:row>
      <xdr:rowOff>6350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41</xdr:row>
      <xdr:rowOff>6350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08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41</xdr:row>
      <xdr:rowOff>6350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4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5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0</xdr:rowOff>
    </xdr:from>
    <xdr:to>
      <xdr:col>11</xdr:col>
      <xdr:colOff>9525</xdr:colOff>
      <xdr:row>40</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58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127000</xdr:rowOff>
    </xdr:from>
    <xdr:to>
      <xdr:col>20</xdr:col>
      <xdr:colOff>38100</xdr:colOff>
      <xdr:row>41</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41927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7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120650</xdr:rowOff>
    </xdr:from>
    <xdr:to>
      <xdr:col>11</xdr:col>
      <xdr:colOff>60325</xdr:colOff>
      <xdr:row>40</xdr:row>
      <xdr:rowOff>50800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当初予算編成時における事業のスクラップや見直し等により、類似団体平均を下回り推移している。</a:t>
          </a:r>
        </a:p>
        <a:p>
          <a:r>
            <a:rPr kumimoji="1" lang="ja-JP" altLang="en-US" sz="1300">
              <a:latin typeface="ＭＳ Ｐゴシック" panose="020B0600070205080204" pitchFamily="50" charset="-128"/>
              <a:ea typeface="ＭＳ Ｐゴシック" panose="020B0600070205080204" pitchFamily="50" charset="-128"/>
            </a:rPr>
            <a:t>　令和３年度は、教育の情報化推進経費等の増により、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今後も必要性や効果等を検証し、継続的な見直しに努める。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130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110671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130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129920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110671</xdr:rowOff>
    </xdr:from>
    <xdr:to>
      <xdr:col>73</xdr:col>
      <xdr:colOff>180975</xdr:colOff>
      <xdr:row>14</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1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110671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456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64606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59871</xdr:rowOff>
    </xdr:from>
    <xdr:to>
      <xdr:col>74</xdr:col>
      <xdr:colOff>31750</xdr:colOff>
      <xdr:row>14</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59871</xdr:rowOff>
    </xdr:from>
    <xdr:to>
      <xdr:col>69</xdr:col>
      <xdr:colOff>142875</xdr:colOff>
      <xdr:row>14</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166007</xdr:rowOff>
    </xdr:from>
    <xdr:to>
      <xdr:col>65</xdr:col>
      <xdr:colOff>53975</xdr:colOff>
      <xdr:row>14</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令和３年度は、障害者自立支援給付費や子ども医療費助成費等が増加したものの、市税や普通交付税等の増加が上回ったため、令和２年度から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今後も単独事業の見直し等に努める。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404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0221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568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類似団体と比較し、ほぼ同水準で推移している。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後期高齢者医療保険会計繰出金等が微増となったものの、市税や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の増加が上回ったため、令和２年度から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今後も各保険料の適正化を図ることなどにより、税収を主な財源とする普通会計の負担額を減らしていくよう努める。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71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56</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162577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10177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各種団体等への補助金や事業負担金の精査等により、類似団体平均を下回り推移している。</a:t>
          </a:r>
        </a:p>
        <a:p>
          <a:r>
            <a:rPr kumimoji="1" lang="ja-JP" altLang="en-US" sz="1250">
              <a:latin typeface="ＭＳ Ｐゴシック" panose="020B0600070205080204" pitchFamily="50" charset="-128"/>
              <a:ea typeface="ＭＳ Ｐゴシック" panose="020B0600070205080204" pitchFamily="50" charset="-128"/>
            </a:rPr>
            <a:t>　令和３年度は、歳出はほぼ横ばいとなったものの、市税や普通交付税等の増加が上回ったため、令和２年度から</a:t>
          </a:r>
          <a:r>
            <a:rPr kumimoji="1" lang="en-US" altLang="ja-JP" sz="1250">
              <a:latin typeface="ＭＳ Ｐゴシック" panose="020B0600070205080204" pitchFamily="50" charset="-128"/>
              <a:ea typeface="ＭＳ Ｐゴシック" panose="020B0600070205080204" pitchFamily="50" charset="-128"/>
            </a:rPr>
            <a:t>.0.3</a:t>
          </a:r>
          <a:r>
            <a:rPr kumimoji="1" lang="ja-JP" altLang="en-US" sz="1250">
              <a:latin typeface="ＭＳ Ｐゴシック" panose="020B0600070205080204" pitchFamily="50" charset="-128"/>
              <a:ea typeface="ＭＳ Ｐゴシック" panose="020B0600070205080204" pitchFamily="50" charset="-128"/>
            </a:rPr>
            <a:t>ポイントの減少となった。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今後も必要性や効果等を検証し、継続的な見直しに努める。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42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6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87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41927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熊本地震関連の償還に関して、据置期間が終了した元金償還が本格化されたこと等により、前年度比で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当面、熊本地震関連の償還が増えること等により、公債費の増加が続くと見込まれるものの、計画的な市債発行により、公債費負担の抑制に努める。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74</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5476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73</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547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88900</xdr:rowOff>
    </xdr:from>
    <xdr:to>
      <xdr:col>15</xdr:col>
      <xdr:colOff>98425</xdr:colOff>
      <xdr:row>73</xdr:row>
      <xdr:rowOff>146050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604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146050</xdr:rowOff>
    </xdr:from>
    <xdr:to>
      <xdr:col>11</xdr:col>
      <xdr:colOff>9525</xdr:colOff>
      <xdr:row>74</xdr:row>
      <xdr:rowOff>146050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661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19050</xdr:rowOff>
    </xdr:from>
    <xdr:to>
      <xdr:col>24</xdr:col>
      <xdr:colOff>76200</xdr:colOff>
      <xdr:row>74</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152400</xdr:rowOff>
    </xdr:from>
    <xdr:to>
      <xdr:col>20</xdr:col>
      <xdr:colOff>38100</xdr:colOff>
      <xdr:row>73</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92727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38100</xdr:rowOff>
    </xdr:from>
    <xdr:to>
      <xdr:col>15</xdr:col>
      <xdr:colOff>149225</xdr:colOff>
      <xdr:row>73</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95250</xdr:rowOff>
    </xdr:from>
    <xdr:to>
      <xdr:col>11</xdr:col>
      <xdr:colOff>60325</xdr:colOff>
      <xdr:row>74</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35577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経常的な経費は約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億円増加したものの、市税や普通交付税等がそれ以上に増加したため、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今後も扶助費の増加等の影響が見込まれるため、市税を中心とする自主財源の涵養や行財政改革の推進等に取り組むことで、当該比率の改善に努める。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133350</xdr:rowOff>
    </xdr:from>
    <xdr:to>
      <xdr:col>82</xdr:col>
      <xdr:colOff>107950</xdr:colOff>
      <xdr:row>78</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335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165100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50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95250</xdr:rowOff>
    </xdr:from>
    <xdr:to>
      <xdr:col>73</xdr:col>
      <xdr:colOff>180975</xdr:colOff>
      <xdr:row>78</xdr:row>
      <xdr:rowOff>165100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296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95250</xdr:rowOff>
    </xdr:from>
    <xdr:to>
      <xdr:col>69</xdr:col>
      <xdr:colOff>92075</xdr:colOff>
      <xdr:row>78</xdr:row>
      <xdr:rowOff>88900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296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82550</xdr:rowOff>
    </xdr:from>
    <xdr:to>
      <xdr:col>82</xdr:col>
      <xdr:colOff>158750</xdr:colOff>
      <xdr:row>78</xdr:row>
      <xdr:rowOff>12700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54627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54627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44450</xdr:rowOff>
    </xdr:from>
    <xdr:to>
      <xdr:col>69</xdr:col>
      <xdr:colOff>142875</xdr:colOff>
      <xdr:row>77</xdr:row>
      <xdr:rowOff>146050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156227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157175</xdr:rowOff>
    </xdr:from>
    <xdr:to>
      <xdr:col>29</xdr:col>
      <xdr:colOff>127000</xdr:colOff>
      <xdr:row>14</xdr:row>
      <xdr:rowOff>19025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33650"/>
          <a:ext cx="647700" cy="3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157175</xdr:rowOff>
    </xdr:from>
    <xdr:to>
      <xdr:col>26</xdr:col>
      <xdr:colOff>50800</xdr:colOff>
      <xdr:row>14</xdr:row>
      <xdr:rowOff>28702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33650"/>
          <a:ext cx="698500" cy="42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28702</xdr:rowOff>
    </xdr:from>
    <xdr:to>
      <xdr:col>22</xdr:col>
      <xdr:colOff>114300</xdr:colOff>
      <xdr:row>14</xdr:row>
      <xdr:rowOff>46076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76627"/>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46076</xdr:rowOff>
    </xdr:from>
    <xdr:to>
      <xdr:col>18</xdr:col>
      <xdr:colOff>177800</xdr:colOff>
      <xdr:row>14</xdr:row>
      <xdr:rowOff>81432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94001"/>
          <a:ext cx="698500" cy="3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139675</xdr:rowOff>
    </xdr:from>
    <xdr:to>
      <xdr:col>29</xdr:col>
      <xdr:colOff>177800</xdr:colOff>
      <xdr:row>14</xdr:row>
      <xdr:rowOff>69825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1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156202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106375</xdr:rowOff>
    </xdr:from>
    <xdr:to>
      <xdr:col>26</xdr:col>
      <xdr:colOff>101600</xdr:colOff>
      <xdr:row>14</xdr:row>
      <xdr:rowOff>36525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8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46702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51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149352</xdr:rowOff>
    </xdr:from>
    <xdr:to>
      <xdr:col>22</xdr:col>
      <xdr:colOff>165100</xdr:colOff>
      <xdr:row>14</xdr:row>
      <xdr:rowOff>79502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2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89679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9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166726</xdr:rowOff>
    </xdr:from>
    <xdr:to>
      <xdr:col>19</xdr:col>
      <xdr:colOff>38100</xdr:colOff>
      <xdr:row>14</xdr:row>
      <xdr:rowOff>96876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4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107053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1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30632</xdr:rowOff>
    </xdr:from>
    <xdr:to>
      <xdr:col>15</xdr:col>
      <xdr:colOff>101600</xdr:colOff>
      <xdr:row>14</xdr:row>
      <xdr:rowOff>132232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78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142409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4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248249</xdr:rowOff>
    </xdr:from>
    <xdr:to>
      <xdr:col>29</xdr:col>
      <xdr:colOff>127000</xdr:colOff>
      <xdr:row>35</xdr:row>
      <xdr:rowOff>320076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58599"/>
          <a:ext cx="647700" cy="71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239380</xdr:rowOff>
    </xdr:from>
    <xdr:to>
      <xdr:col>26</xdr:col>
      <xdr:colOff>50800</xdr:colOff>
      <xdr:row>35</xdr:row>
      <xdr:rowOff>248249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49730"/>
          <a:ext cx="698500" cy="8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179532</xdr:rowOff>
    </xdr:from>
    <xdr:to>
      <xdr:col>22</xdr:col>
      <xdr:colOff>114300</xdr:colOff>
      <xdr:row>35</xdr:row>
      <xdr:rowOff>239380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89882"/>
          <a:ext cx="698500" cy="5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60295</xdr:rowOff>
    </xdr:from>
    <xdr:to>
      <xdr:col>18</xdr:col>
      <xdr:colOff>177800</xdr:colOff>
      <xdr:row>35</xdr:row>
      <xdr:rowOff>179532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70645"/>
          <a:ext cx="698500" cy="11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269276</xdr:rowOff>
    </xdr:from>
    <xdr:to>
      <xdr:col>29</xdr:col>
      <xdr:colOff>177800</xdr:colOff>
      <xdr:row>36</xdr:row>
      <xdr:rowOff>27976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7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241353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5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197449</xdr:rowOff>
    </xdr:from>
    <xdr:to>
      <xdr:col>26</xdr:col>
      <xdr:colOff>101600</xdr:colOff>
      <xdr:row>35</xdr:row>
      <xdr:rowOff>299049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0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283826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94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188580</xdr:rowOff>
    </xdr:from>
    <xdr:to>
      <xdr:col>22</xdr:col>
      <xdr:colOff>165100</xdr:colOff>
      <xdr:row>35</xdr:row>
      <xdr:rowOff>290180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9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274957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8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128732</xdr:rowOff>
    </xdr:from>
    <xdr:to>
      <xdr:col>19</xdr:col>
      <xdr:colOff>38100</xdr:colOff>
      <xdr:row>35</xdr:row>
      <xdr:rowOff>230332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3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215109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2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9495</xdr:rowOff>
    </xdr:from>
    <xdr:to>
      <xdr:col>15</xdr:col>
      <xdr:colOff>101600</xdr:colOff>
      <xdr:row>35</xdr:row>
      <xdr:rowOff>111095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121271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165570</xdr:rowOff>
    </xdr:from>
    <xdr:to>
      <xdr:col>24</xdr:col>
      <xdr:colOff>63500</xdr:colOff>
      <xdr:row>31</xdr:row>
      <xdr:rowOff>30277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09070"/>
          <a:ext cx="8382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30277</xdr:rowOff>
    </xdr:from>
    <xdr:to>
      <xdr:col>19</xdr:col>
      <xdr:colOff>177800</xdr:colOff>
      <xdr:row>32</xdr:row>
      <xdr:rowOff>65291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45227"/>
          <a:ext cx="889000" cy="20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65291</xdr:rowOff>
    </xdr:from>
    <xdr:to>
      <xdr:col>15</xdr:col>
      <xdr:colOff>50800</xdr:colOff>
      <xdr:row>32</xdr:row>
      <xdr:rowOff>117716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51691"/>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117716</xdr:rowOff>
    </xdr:from>
    <xdr:to>
      <xdr:col>10</xdr:col>
      <xdr:colOff>114300</xdr:colOff>
      <xdr:row>32</xdr:row>
      <xdr:rowOff>161074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04116"/>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114770</xdr:rowOff>
    </xdr:from>
    <xdr:to>
      <xdr:col>24</xdr:col>
      <xdr:colOff>114300</xdr:colOff>
      <xdr:row>31</xdr:row>
      <xdr:rowOff>44920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137647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0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150927</xdr:rowOff>
    </xdr:from>
    <xdr:to>
      <xdr:col>20</xdr:col>
      <xdr:colOff>38100</xdr:colOff>
      <xdr:row>31</xdr:row>
      <xdr:rowOff>81077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97604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6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14491</xdr:rowOff>
    </xdr:from>
    <xdr:to>
      <xdr:col>15</xdr:col>
      <xdr:colOff>101600</xdr:colOff>
      <xdr:row>32</xdr:row>
      <xdr:rowOff>116091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132618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7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66916</xdr:rowOff>
    </xdr:from>
    <xdr:to>
      <xdr:col>10</xdr:col>
      <xdr:colOff>165100</xdr:colOff>
      <xdr:row>32</xdr:row>
      <xdr:rowOff>168516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13593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2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110274</xdr:rowOff>
    </xdr:from>
    <xdr:to>
      <xdr:col>6</xdr:col>
      <xdr:colOff>38100</xdr:colOff>
      <xdr:row>33</xdr:row>
      <xdr:rowOff>40424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9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56951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140981</xdr:rowOff>
    </xdr:from>
    <xdr:to>
      <xdr:col>24</xdr:col>
      <xdr:colOff>62865</xdr:colOff>
      <xdr:row>56</xdr:row>
      <xdr:rowOff>165486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9056381"/>
          <a:ext cx="1270" cy="71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169313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7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165486</xdr:rowOff>
    </xdr:from>
    <xdr:to>
      <xdr:col>24</xdr:col>
      <xdr:colOff>152400</xdr:colOff>
      <xdr:row>56</xdr:row>
      <xdr:rowOff>165486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76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87658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8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140981</xdr:rowOff>
    </xdr:from>
    <xdr:to>
      <xdr:col>24</xdr:col>
      <xdr:colOff>152400</xdr:colOff>
      <xdr:row>52</xdr:row>
      <xdr:rowOff>140981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056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169304</xdr:rowOff>
    </xdr:from>
    <xdr:to>
      <xdr:col>24</xdr:col>
      <xdr:colOff>63500</xdr:colOff>
      <xdr:row>56</xdr:row>
      <xdr:rowOff>125778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27604"/>
          <a:ext cx="838200" cy="29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149737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0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171310</xdr:rowOff>
    </xdr:from>
    <xdr:to>
      <xdr:col>24</xdr:col>
      <xdr:colOff>114300</xdr:colOff>
      <xdr:row>55</xdr:row>
      <xdr:rowOff>101460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125778</xdr:rowOff>
    </xdr:from>
    <xdr:to>
      <xdr:col>19</xdr:col>
      <xdr:colOff>177800</xdr:colOff>
      <xdr:row>57</xdr:row>
      <xdr:rowOff>45242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26978"/>
          <a:ext cx="889000" cy="9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114000</xdr:rowOff>
    </xdr:from>
    <xdr:to>
      <xdr:col>20</xdr:col>
      <xdr:colOff>38100</xdr:colOff>
      <xdr:row>57</xdr:row>
      <xdr:rowOff>44150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35277</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131265</xdr:rowOff>
    </xdr:from>
    <xdr:to>
      <xdr:col>15</xdr:col>
      <xdr:colOff>50800</xdr:colOff>
      <xdr:row>57</xdr:row>
      <xdr:rowOff>45242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32465"/>
          <a:ext cx="889000" cy="8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47112</xdr:rowOff>
    </xdr:from>
    <xdr:to>
      <xdr:col>15</xdr:col>
      <xdr:colOff>101600</xdr:colOff>
      <xdr:row>57</xdr:row>
      <xdr:rowOff>148712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1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139839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112040</xdr:rowOff>
    </xdr:from>
    <xdr:to>
      <xdr:col>10</xdr:col>
      <xdr:colOff>114300</xdr:colOff>
      <xdr:row>56</xdr:row>
      <xdr:rowOff>131265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8684540"/>
          <a:ext cx="889000" cy="104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97313</xdr:rowOff>
    </xdr:from>
    <xdr:to>
      <xdr:col>10</xdr:col>
      <xdr:colOff>165100</xdr:colOff>
      <xdr:row>58</xdr:row>
      <xdr:rowOff>27463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18590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6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83505</xdr:rowOff>
    </xdr:from>
    <xdr:to>
      <xdr:col>6</xdr:col>
      <xdr:colOff>38100</xdr:colOff>
      <xdr:row>58</xdr:row>
      <xdr:rowOff>13655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118504</xdr:rowOff>
    </xdr:from>
    <xdr:to>
      <xdr:col>24</xdr:col>
      <xdr:colOff>114300</xdr:colOff>
      <xdr:row>55</xdr:row>
      <xdr:rowOff>48654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7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141381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74978</xdr:rowOff>
    </xdr:from>
    <xdr:to>
      <xdr:col>20</xdr:col>
      <xdr:colOff>38100</xdr:colOff>
      <xdr:row>57</xdr:row>
      <xdr:rowOff>5128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7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21655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165892</xdr:rowOff>
    </xdr:from>
    <xdr:to>
      <xdr:col>15</xdr:col>
      <xdr:colOff>101600</xdr:colOff>
      <xdr:row>57</xdr:row>
      <xdr:rowOff>96042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4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80465</xdr:rowOff>
    </xdr:from>
    <xdr:to>
      <xdr:col>10</xdr:col>
      <xdr:colOff>165100</xdr:colOff>
      <xdr:row>57</xdr:row>
      <xdr:rowOff>10615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27142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5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61240</xdr:rowOff>
    </xdr:from>
    <xdr:to>
      <xdr:col>6</xdr:col>
      <xdr:colOff>38100</xdr:colOff>
      <xdr:row>50</xdr:row>
      <xdr:rowOff>162840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7917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84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66396</xdr:rowOff>
    </xdr:from>
    <xdr:to>
      <xdr:col>24</xdr:col>
      <xdr:colOff>63500</xdr:colOff>
      <xdr:row>77</xdr:row>
      <xdr:rowOff>78663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68046"/>
          <a:ext cx="8382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47955</xdr:rowOff>
    </xdr:from>
    <xdr:to>
      <xdr:col>19</xdr:col>
      <xdr:colOff>177800</xdr:colOff>
      <xdr:row>77</xdr:row>
      <xdr:rowOff>66396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49605"/>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47955</xdr:rowOff>
    </xdr:from>
    <xdr:to>
      <xdr:col>15</xdr:col>
      <xdr:colOff>50800</xdr:colOff>
      <xdr:row>77</xdr:row>
      <xdr:rowOff>59919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49605"/>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51155</xdr:rowOff>
    </xdr:from>
    <xdr:to>
      <xdr:col>10</xdr:col>
      <xdr:colOff>114300</xdr:colOff>
      <xdr:row>77</xdr:row>
      <xdr:rowOff>59919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52805"/>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114240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15596</xdr:rowOff>
    </xdr:from>
    <xdr:to>
      <xdr:col>20</xdr:col>
      <xdr:colOff>38100</xdr:colOff>
      <xdr:row>77</xdr:row>
      <xdr:rowOff>117196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108323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0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168605</xdr:rowOff>
    </xdr:from>
    <xdr:to>
      <xdr:col>15</xdr:col>
      <xdr:colOff>101600</xdr:colOff>
      <xdr:row>77</xdr:row>
      <xdr:rowOff>98755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89882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9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9119</xdr:rowOff>
    </xdr:from>
    <xdr:to>
      <xdr:col>10</xdr:col>
      <xdr:colOff>165100</xdr:colOff>
      <xdr:row>77</xdr:row>
      <xdr:rowOff>110719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101846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0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xdr:rowOff>
    </xdr:from>
    <xdr:to>
      <xdr:col>6</xdr:col>
      <xdr:colOff>38100</xdr:colOff>
      <xdr:row>77</xdr:row>
      <xdr:rowOff>101955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93082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53136</xdr:rowOff>
    </xdr:from>
    <xdr:to>
      <xdr:col>24</xdr:col>
      <xdr:colOff>63500</xdr:colOff>
      <xdr:row>97</xdr:row>
      <xdr:rowOff>73571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40886"/>
          <a:ext cx="838200" cy="3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13137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0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73571</xdr:rowOff>
    </xdr:from>
    <xdr:to>
      <xdr:col>19</xdr:col>
      <xdr:colOff>177800</xdr:colOff>
      <xdr:row>97</xdr:row>
      <xdr:rowOff>158001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04221"/>
          <a:ext cx="889000" cy="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125265</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75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158001</xdr:rowOff>
    </xdr:from>
    <xdr:to>
      <xdr:col>15</xdr:col>
      <xdr:colOff>50800</xdr:colOff>
      <xdr:row>98</xdr:row>
      <xdr:rowOff>66242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88651"/>
          <a:ext cx="889000" cy="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45483</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5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66242</xdr:rowOff>
    </xdr:from>
    <xdr:to>
      <xdr:col>10</xdr:col>
      <xdr:colOff>114300</xdr:colOff>
      <xdr:row>98</xdr:row>
      <xdr:rowOff>77991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68342"/>
          <a:ext cx="8890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119448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57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139755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5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2336</xdr:rowOff>
    </xdr:from>
    <xdr:to>
      <xdr:col>24</xdr:col>
      <xdr:colOff>114300</xdr:colOff>
      <xdr:row>95</xdr:row>
      <xdr:rowOff>103936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9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25213</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22771</xdr:rowOff>
    </xdr:from>
    <xdr:to>
      <xdr:col>20</xdr:col>
      <xdr:colOff>38100</xdr:colOff>
      <xdr:row>97</xdr:row>
      <xdr:rowOff>124371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140898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2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107201</xdr:rowOff>
    </xdr:from>
    <xdr:to>
      <xdr:col>15</xdr:col>
      <xdr:colOff>101600</xdr:colOff>
      <xdr:row>98</xdr:row>
      <xdr:rowOff>37351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28478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83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15442</xdr:rowOff>
    </xdr:from>
    <xdr:to>
      <xdr:col>10</xdr:col>
      <xdr:colOff>165100</xdr:colOff>
      <xdr:row>98</xdr:row>
      <xdr:rowOff>117042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108169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9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27191</xdr:rowOff>
    </xdr:from>
    <xdr:to>
      <xdr:col>6</xdr:col>
      <xdr:colOff>38100</xdr:colOff>
      <xdr:row>98</xdr:row>
      <xdr:rowOff>128791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2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119918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92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157048</xdr:rowOff>
    </xdr:from>
    <xdr:to>
      <xdr:col>55</xdr:col>
      <xdr:colOff>0</xdr:colOff>
      <xdr:row>39</xdr:row>
      <xdr:rowOff>19203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471998"/>
          <a:ext cx="838200" cy="12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157048</xdr:rowOff>
    </xdr:from>
    <xdr:to>
      <xdr:col>50</xdr:col>
      <xdr:colOff>114300</xdr:colOff>
      <xdr:row>39</xdr:row>
      <xdr:rowOff>74155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471998"/>
          <a:ext cx="889000" cy="128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74155</xdr:rowOff>
    </xdr:from>
    <xdr:to>
      <xdr:col>45</xdr:col>
      <xdr:colOff>177800</xdr:colOff>
      <xdr:row>39</xdr:row>
      <xdr:rowOff>103695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760705"/>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75235</xdr:rowOff>
    </xdr:from>
    <xdr:to>
      <xdr:col>41</xdr:col>
      <xdr:colOff>50800</xdr:colOff>
      <xdr:row>39</xdr:row>
      <xdr:rowOff>103695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761785"/>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48645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139853</xdr:rowOff>
    </xdr:from>
    <xdr:to>
      <xdr:col>55</xdr:col>
      <xdr:colOff>50800</xdr:colOff>
      <xdr:row>39</xdr:row>
      <xdr:rowOff>70003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54780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106248</xdr:rowOff>
    </xdr:from>
    <xdr:to>
      <xdr:col>50</xdr:col>
      <xdr:colOff>165100</xdr:colOff>
      <xdr:row>32</xdr:row>
      <xdr:rowOff>36398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4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27525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1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23355</xdr:rowOff>
    </xdr:from>
    <xdr:to>
      <xdr:col>46</xdr:col>
      <xdr:colOff>38100</xdr:colOff>
      <xdr:row>39</xdr:row>
      <xdr:rowOff>124955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7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116082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8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52895</xdr:rowOff>
    </xdr:from>
    <xdr:to>
      <xdr:col>41</xdr:col>
      <xdr:colOff>101600</xdr:colOff>
      <xdr:row>39</xdr:row>
      <xdr:rowOff>154495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7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145622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83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24435</xdr:rowOff>
    </xdr:from>
    <xdr:to>
      <xdr:col>36</xdr:col>
      <xdr:colOff>165100</xdr:colOff>
      <xdr:row>39</xdr:row>
      <xdr:rowOff>126035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117162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8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23305</xdr:rowOff>
    </xdr:from>
    <xdr:to>
      <xdr:col>54</xdr:col>
      <xdr:colOff>189865</xdr:colOff>
      <xdr:row>58</xdr:row>
      <xdr:rowOff>133376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938705"/>
          <a:ext cx="1270" cy="113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137203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133376</xdr:rowOff>
    </xdr:from>
    <xdr:to>
      <xdr:col>55</xdr:col>
      <xdr:colOff>88900</xdr:colOff>
      <xdr:row>58</xdr:row>
      <xdr:rowOff>133376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141432</xdr:rowOff>
    </xdr:from>
    <xdr:ext cx="534377"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71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23305</xdr:rowOff>
    </xdr:from>
    <xdr:to>
      <xdr:col>55</xdr:col>
      <xdr:colOff>88900</xdr:colOff>
      <xdr:row>52</xdr:row>
      <xdr:rowOff>23305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938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84512</xdr:rowOff>
    </xdr:from>
    <xdr:to>
      <xdr:col>55</xdr:col>
      <xdr:colOff>0</xdr:colOff>
      <xdr:row>55</xdr:row>
      <xdr:rowOff>59881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171362"/>
          <a:ext cx="838200" cy="3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20045</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27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41618</xdr:rowOff>
    </xdr:from>
    <xdr:to>
      <xdr:col>55</xdr:col>
      <xdr:colOff>50800</xdr:colOff>
      <xdr:row>54</xdr:row>
      <xdr:rowOff>143218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2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49688</xdr:rowOff>
    </xdr:from>
    <xdr:to>
      <xdr:col>50</xdr:col>
      <xdr:colOff>114300</xdr:colOff>
      <xdr:row>55</xdr:row>
      <xdr:rowOff>59881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8793638"/>
          <a:ext cx="889000" cy="6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112408</xdr:rowOff>
    </xdr:from>
    <xdr:to>
      <xdr:col>50</xdr:col>
      <xdr:colOff>165100</xdr:colOff>
      <xdr:row>55</xdr:row>
      <xdr:rowOff>42558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37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59085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1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49688</xdr:rowOff>
    </xdr:from>
    <xdr:to>
      <xdr:col>45</xdr:col>
      <xdr:colOff>177800</xdr:colOff>
      <xdr:row>52</xdr:row>
      <xdr:rowOff>146691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8793638"/>
          <a:ext cx="889000" cy="2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143535</xdr:rowOff>
    </xdr:from>
    <xdr:to>
      <xdr:col>46</xdr:col>
      <xdr:colOff>38100</xdr:colOff>
      <xdr:row>55</xdr:row>
      <xdr:rowOff>73685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64812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146691</xdr:rowOff>
    </xdr:from>
    <xdr:to>
      <xdr:col>41</xdr:col>
      <xdr:colOff>50800</xdr:colOff>
      <xdr:row>54</xdr:row>
      <xdr:rowOff>71406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062091"/>
          <a:ext cx="889000" cy="2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13748</xdr:rowOff>
    </xdr:from>
    <xdr:to>
      <xdr:col>41</xdr:col>
      <xdr:colOff>101600</xdr:colOff>
      <xdr:row>55</xdr:row>
      <xdr:rowOff>115348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106475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52762</xdr:rowOff>
    </xdr:from>
    <xdr:to>
      <xdr:col>36</xdr:col>
      <xdr:colOff>165100</xdr:colOff>
      <xdr:row>55</xdr:row>
      <xdr:rowOff>154362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145489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33712</xdr:rowOff>
    </xdr:from>
    <xdr:to>
      <xdr:col>55</xdr:col>
      <xdr:colOff>50800</xdr:colOff>
      <xdr:row>53</xdr:row>
      <xdr:rowOff>135312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1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56589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97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9081</xdr:rowOff>
    </xdr:from>
    <xdr:to>
      <xdr:col>50</xdr:col>
      <xdr:colOff>165100</xdr:colOff>
      <xdr:row>55</xdr:row>
      <xdr:rowOff>110681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101808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5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170338</xdr:rowOff>
    </xdr:from>
    <xdr:to>
      <xdr:col>46</xdr:col>
      <xdr:colOff>38100</xdr:colOff>
      <xdr:row>51</xdr:row>
      <xdr:rowOff>100488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87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117015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85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95891</xdr:rowOff>
    </xdr:from>
    <xdr:to>
      <xdr:col>41</xdr:col>
      <xdr:colOff>101600</xdr:colOff>
      <xdr:row>53</xdr:row>
      <xdr:rowOff>26041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0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42568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87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20606</xdr:rowOff>
    </xdr:from>
    <xdr:to>
      <xdr:col>36</xdr:col>
      <xdr:colOff>165100</xdr:colOff>
      <xdr:row>54</xdr:row>
      <xdr:rowOff>122206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2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138733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0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137512</xdr:rowOff>
    </xdr:from>
    <xdr:to>
      <xdr:col>54</xdr:col>
      <xdr:colOff>189865</xdr:colOff>
      <xdr:row>78</xdr:row>
      <xdr:rowOff>123665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653362"/>
          <a:ext cx="1270" cy="84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127492</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123665</xdr:rowOff>
    </xdr:from>
    <xdr:to>
      <xdr:col>55</xdr:col>
      <xdr:colOff>88900</xdr:colOff>
      <xdr:row>78</xdr:row>
      <xdr:rowOff>123665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84189</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42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137512</xdr:rowOff>
    </xdr:from>
    <xdr:to>
      <xdr:col>55</xdr:col>
      <xdr:colOff>88900</xdr:colOff>
      <xdr:row>73</xdr:row>
      <xdr:rowOff>137512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653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138525</xdr:rowOff>
    </xdr:from>
    <xdr:to>
      <xdr:col>55</xdr:col>
      <xdr:colOff>0</xdr:colOff>
      <xdr:row>77</xdr:row>
      <xdr:rowOff>64426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168725"/>
          <a:ext cx="838200" cy="9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70172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2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47295</xdr:rowOff>
    </xdr:from>
    <xdr:to>
      <xdr:col>55</xdr:col>
      <xdr:colOff>50800</xdr:colOff>
      <xdr:row>76</xdr:row>
      <xdr:rowOff>148895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07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79153</xdr:rowOff>
    </xdr:from>
    <xdr:to>
      <xdr:col>50</xdr:col>
      <xdr:colOff>114300</xdr:colOff>
      <xdr:row>77</xdr:row>
      <xdr:rowOff>64426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080653"/>
          <a:ext cx="889000" cy="118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39098</xdr:rowOff>
    </xdr:from>
    <xdr:to>
      <xdr:col>50</xdr:col>
      <xdr:colOff>165100</xdr:colOff>
      <xdr:row>76</xdr:row>
      <xdr:rowOff>140698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6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157225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4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79153</xdr:rowOff>
    </xdr:from>
    <xdr:to>
      <xdr:col>45</xdr:col>
      <xdr:colOff>177800</xdr:colOff>
      <xdr:row>72</xdr:row>
      <xdr:rowOff>72034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080653"/>
          <a:ext cx="889000" cy="3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169498</xdr:rowOff>
    </xdr:from>
    <xdr:to>
      <xdr:col>46</xdr:col>
      <xdr:colOff>38100</xdr:colOff>
      <xdr:row>76</xdr:row>
      <xdr:rowOff>99648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90775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2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72034</xdr:rowOff>
    </xdr:from>
    <xdr:to>
      <xdr:col>41</xdr:col>
      <xdr:colOff>50800</xdr:colOff>
      <xdr:row>75</xdr:row>
      <xdr:rowOff>44407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416434"/>
          <a:ext cx="889000" cy="48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136449</xdr:rowOff>
    </xdr:from>
    <xdr:to>
      <xdr:col>41</xdr:col>
      <xdr:colOff>101600</xdr:colOff>
      <xdr:row>76</xdr:row>
      <xdr:rowOff>66599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57726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5462</xdr:rowOff>
    </xdr:from>
    <xdr:to>
      <xdr:col>36</xdr:col>
      <xdr:colOff>165100</xdr:colOff>
      <xdr:row>76</xdr:row>
      <xdr:rowOff>107062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98189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87725</xdr:rowOff>
    </xdr:from>
    <xdr:to>
      <xdr:col>55</xdr:col>
      <xdr:colOff>50800</xdr:colOff>
      <xdr:row>77</xdr:row>
      <xdr:rowOff>17875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66152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13626</xdr:rowOff>
    </xdr:from>
    <xdr:to>
      <xdr:col>50</xdr:col>
      <xdr:colOff>165100</xdr:colOff>
      <xdr:row>77</xdr:row>
      <xdr:rowOff>115226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106353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3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28353</xdr:rowOff>
    </xdr:from>
    <xdr:to>
      <xdr:col>46</xdr:col>
      <xdr:colOff>38100</xdr:colOff>
      <xdr:row>70</xdr:row>
      <xdr:rowOff>129953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0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146480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18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21234</xdr:rowOff>
    </xdr:from>
    <xdr:to>
      <xdr:col>41</xdr:col>
      <xdr:colOff>101600</xdr:colOff>
      <xdr:row>72</xdr:row>
      <xdr:rowOff>122834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3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139361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1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165057</xdr:rowOff>
    </xdr:from>
    <xdr:to>
      <xdr:col>36</xdr:col>
      <xdr:colOff>165100</xdr:colOff>
      <xdr:row>75</xdr:row>
      <xdr:rowOff>95207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8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111734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6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26338</xdr:rowOff>
    </xdr:from>
    <xdr:to>
      <xdr:col>55</xdr:col>
      <xdr:colOff>0</xdr:colOff>
      <xdr:row>94</xdr:row>
      <xdr:rowOff>43300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971188"/>
          <a:ext cx="838200" cy="18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43300</xdr:rowOff>
    </xdr:from>
    <xdr:to>
      <xdr:col>50</xdr:col>
      <xdr:colOff>114300</xdr:colOff>
      <xdr:row>95</xdr:row>
      <xdr:rowOff>153485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159600"/>
          <a:ext cx="889000" cy="2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153485</xdr:rowOff>
    </xdr:from>
    <xdr:to>
      <xdr:col>45</xdr:col>
      <xdr:colOff>177800</xdr:colOff>
      <xdr:row>96</xdr:row>
      <xdr:rowOff>51826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41235"/>
          <a:ext cx="889000" cy="6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36990</xdr:rowOff>
    </xdr:from>
    <xdr:to>
      <xdr:col>41</xdr:col>
      <xdr:colOff>50800</xdr:colOff>
      <xdr:row>96</xdr:row>
      <xdr:rowOff>51826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496190"/>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146988</xdr:rowOff>
    </xdr:from>
    <xdr:to>
      <xdr:col>55</xdr:col>
      <xdr:colOff>50800</xdr:colOff>
      <xdr:row>93</xdr:row>
      <xdr:rowOff>77138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9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169865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7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163950</xdr:rowOff>
    </xdr:from>
    <xdr:to>
      <xdr:col>50</xdr:col>
      <xdr:colOff>165100</xdr:colOff>
      <xdr:row>94</xdr:row>
      <xdr:rowOff>94100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110627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8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102685</xdr:rowOff>
    </xdr:from>
    <xdr:to>
      <xdr:col>46</xdr:col>
      <xdr:colOff>38100</xdr:colOff>
      <xdr:row>96</xdr:row>
      <xdr:rowOff>32835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23962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8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1026</xdr:rowOff>
    </xdr:from>
    <xdr:to>
      <xdr:col>41</xdr:col>
      <xdr:colOff>101600</xdr:colOff>
      <xdr:row>96</xdr:row>
      <xdr:rowOff>102626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93753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55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157640</xdr:rowOff>
    </xdr:from>
    <xdr:to>
      <xdr:col>36</xdr:col>
      <xdr:colOff>165100</xdr:colOff>
      <xdr:row>96</xdr:row>
      <xdr:rowOff>87790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78917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5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24600</xdr:rowOff>
    </xdr:from>
    <xdr:to>
      <xdr:col>85</xdr:col>
      <xdr:colOff>126364</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6196800"/>
          <a:ext cx="1269" cy="34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142727</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97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24600</xdr:rowOff>
    </xdr:from>
    <xdr:to>
      <xdr:col>86</xdr:col>
      <xdr:colOff>25400</xdr:colOff>
      <xdr:row>36</xdr:row>
      <xdr:rowOff>24600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1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121012</xdr:rowOff>
    </xdr:from>
    <xdr:to>
      <xdr:col>85</xdr:col>
      <xdr:colOff>127000</xdr:colOff>
      <xdr:row>36</xdr:row>
      <xdr:rowOff>133642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121762"/>
          <a:ext cx="838200" cy="18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72414</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160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93987</xdr:rowOff>
    </xdr:from>
    <xdr:to>
      <xdr:col>85</xdr:col>
      <xdr:colOff>177800</xdr:colOff>
      <xdr:row>38</xdr:row>
      <xdr:rowOff>24137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29915</xdr:rowOff>
    </xdr:from>
    <xdr:to>
      <xdr:col>81</xdr:col>
      <xdr:colOff>50800</xdr:colOff>
      <xdr:row>35</xdr:row>
      <xdr:rowOff>121012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5859215"/>
          <a:ext cx="889000" cy="2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69412</xdr:rowOff>
    </xdr:from>
    <xdr:to>
      <xdr:col>81</xdr:col>
      <xdr:colOff>101600</xdr:colOff>
      <xdr:row>37</xdr:row>
      <xdr:rowOff>171012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41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162139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34658</xdr:rowOff>
    </xdr:from>
    <xdr:to>
      <xdr:col>76</xdr:col>
      <xdr:colOff>114300</xdr:colOff>
      <xdr:row>34</xdr:row>
      <xdr:rowOff>29915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5521058"/>
          <a:ext cx="889000" cy="3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50667</xdr:rowOff>
    </xdr:from>
    <xdr:to>
      <xdr:col>76</xdr:col>
      <xdr:colOff>165100</xdr:colOff>
      <xdr:row>37</xdr:row>
      <xdr:rowOff>152267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3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143394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4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19514</xdr:rowOff>
    </xdr:from>
    <xdr:to>
      <xdr:col>71</xdr:col>
      <xdr:colOff>177800</xdr:colOff>
      <xdr:row>32</xdr:row>
      <xdr:rowOff>34658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5334464"/>
          <a:ext cx="8890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63297</xdr:rowOff>
    </xdr:from>
    <xdr:to>
      <xdr:col>72</xdr:col>
      <xdr:colOff>38100</xdr:colOff>
      <xdr:row>37</xdr:row>
      <xdr:rowOff>164897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40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156024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99587</xdr:rowOff>
    </xdr:from>
    <xdr:to>
      <xdr:col>67</xdr:col>
      <xdr:colOff>101600</xdr:colOff>
      <xdr:row>38</xdr:row>
      <xdr:rowOff>29737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20864</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53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82842</xdr:rowOff>
    </xdr:from>
    <xdr:to>
      <xdr:col>85</xdr:col>
      <xdr:colOff>177800</xdr:colOff>
      <xdr:row>37</xdr:row>
      <xdr:rowOff>12992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2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169219</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16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70212</xdr:rowOff>
    </xdr:from>
    <xdr:to>
      <xdr:col>81</xdr:col>
      <xdr:colOff>101600</xdr:colOff>
      <xdr:row>36</xdr:row>
      <xdr:rowOff>362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0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16889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584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150565</xdr:rowOff>
    </xdr:from>
    <xdr:to>
      <xdr:col>76</xdr:col>
      <xdr:colOff>165100</xdr:colOff>
      <xdr:row>34</xdr:row>
      <xdr:rowOff>80715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58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97242</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55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155308</xdr:rowOff>
    </xdr:from>
    <xdr:to>
      <xdr:col>72</xdr:col>
      <xdr:colOff>38100</xdr:colOff>
      <xdr:row>32</xdr:row>
      <xdr:rowOff>85458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54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101985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52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140164</xdr:rowOff>
    </xdr:from>
    <xdr:to>
      <xdr:col>67</xdr:col>
      <xdr:colOff>101600</xdr:colOff>
      <xdr:row>31</xdr:row>
      <xdr:rowOff>70314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5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86841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5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156921</xdr:rowOff>
    </xdr:from>
    <xdr:to>
      <xdr:col>85</xdr:col>
      <xdr:colOff>127000</xdr:colOff>
      <xdr:row>78</xdr:row>
      <xdr:rowOff>159283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58571"/>
          <a:ext cx="838200" cy="17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10998</xdr:rowOff>
    </xdr:from>
    <xdr:to>
      <xdr:col>81</xdr:col>
      <xdr:colOff>50800</xdr:colOff>
      <xdr:row>78</xdr:row>
      <xdr:rowOff>159283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12648"/>
          <a:ext cx="889000" cy="3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10998</xdr:rowOff>
    </xdr:from>
    <xdr:to>
      <xdr:col>76</xdr:col>
      <xdr:colOff>114300</xdr:colOff>
      <xdr:row>78</xdr:row>
      <xdr:rowOff>84798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12648"/>
          <a:ext cx="889000" cy="2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84798</xdr:rowOff>
    </xdr:from>
    <xdr:to>
      <xdr:col>71</xdr:col>
      <xdr:colOff>177800</xdr:colOff>
      <xdr:row>78</xdr:row>
      <xdr:rowOff>96152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57898"/>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106121</xdr:rowOff>
    </xdr:from>
    <xdr:to>
      <xdr:col>85</xdr:col>
      <xdr:colOff>177800</xdr:colOff>
      <xdr:row>78</xdr:row>
      <xdr:rowOff>36271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84548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108483</xdr:rowOff>
    </xdr:from>
    <xdr:to>
      <xdr:col>81</xdr:col>
      <xdr:colOff>101600</xdr:colOff>
      <xdr:row>79</xdr:row>
      <xdr:rowOff>38633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29760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7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131648</xdr:rowOff>
    </xdr:from>
    <xdr:to>
      <xdr:col>76</xdr:col>
      <xdr:colOff>165100</xdr:colOff>
      <xdr:row>77</xdr:row>
      <xdr:rowOff>61798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52925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33998</xdr:rowOff>
    </xdr:from>
    <xdr:to>
      <xdr:col>72</xdr:col>
      <xdr:colOff>38100</xdr:colOff>
      <xdr:row>78</xdr:row>
      <xdr:rowOff>135598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126725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9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45352</xdr:rowOff>
    </xdr:from>
    <xdr:to>
      <xdr:col>67</xdr:col>
      <xdr:colOff>101600</xdr:colOff>
      <xdr:row>78</xdr:row>
      <xdr:rowOff>146952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138079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3637</xdr:rowOff>
    </xdr:from>
    <xdr:to>
      <xdr:col>85</xdr:col>
      <xdr:colOff>127000</xdr:colOff>
      <xdr:row>96</xdr:row>
      <xdr:rowOff>75647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462837"/>
          <a:ext cx="8382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167818</xdr:rowOff>
    </xdr:from>
    <xdr:to>
      <xdr:col>81</xdr:col>
      <xdr:colOff>50800</xdr:colOff>
      <xdr:row>96</xdr:row>
      <xdr:rowOff>3637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455568"/>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167818</xdr:rowOff>
    </xdr:from>
    <xdr:to>
      <xdr:col>76</xdr:col>
      <xdr:colOff>114300</xdr:colOff>
      <xdr:row>96</xdr:row>
      <xdr:rowOff>6015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455568"/>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6015</xdr:rowOff>
    </xdr:from>
    <xdr:to>
      <xdr:col>71</xdr:col>
      <xdr:colOff>177800</xdr:colOff>
      <xdr:row>96</xdr:row>
      <xdr:rowOff>42453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465215"/>
          <a:ext cx="8890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24847</xdr:rowOff>
    </xdr:from>
    <xdr:to>
      <xdr:col>85</xdr:col>
      <xdr:colOff>177800</xdr:colOff>
      <xdr:row>96</xdr:row>
      <xdr:rowOff>126447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48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3274</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46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124287</xdr:rowOff>
    </xdr:from>
    <xdr:to>
      <xdr:col>81</xdr:col>
      <xdr:colOff>101600</xdr:colOff>
      <xdr:row>96</xdr:row>
      <xdr:rowOff>54437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41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70964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117018</xdr:rowOff>
    </xdr:from>
    <xdr:to>
      <xdr:col>76</xdr:col>
      <xdr:colOff>165100</xdr:colOff>
      <xdr:row>96</xdr:row>
      <xdr:rowOff>47168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4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63695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1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126665</xdr:rowOff>
    </xdr:from>
    <xdr:to>
      <xdr:col>72</xdr:col>
      <xdr:colOff>38100</xdr:colOff>
      <xdr:row>96</xdr:row>
      <xdr:rowOff>56815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4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73342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1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163103</xdr:rowOff>
    </xdr:from>
    <xdr:to>
      <xdr:col>67</xdr:col>
      <xdr:colOff>101600</xdr:colOff>
      <xdr:row>96</xdr:row>
      <xdr:rowOff>93253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45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109780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22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128270</xdr:rowOff>
    </xdr:from>
    <xdr:to>
      <xdr:col>116</xdr:col>
      <xdr:colOff>63500</xdr:colOff>
      <xdr:row>33</xdr:row>
      <xdr:rowOff>78740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561467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59707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78740</xdr:rowOff>
    </xdr:from>
    <xdr:to>
      <xdr:col>111</xdr:col>
      <xdr:colOff>177800</xdr:colOff>
      <xdr:row>34</xdr:row>
      <xdr:rowOff>254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5736590"/>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68851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168275</xdr:rowOff>
    </xdr:from>
    <xdr:to>
      <xdr:col>107</xdr:col>
      <xdr:colOff>50800</xdr:colOff>
      <xdr:row>34</xdr:row>
      <xdr:rowOff>254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82612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168275</xdr:rowOff>
    </xdr:from>
    <xdr:to>
      <xdr:col>102</xdr:col>
      <xdr:colOff>114300</xdr:colOff>
      <xdr:row>34</xdr:row>
      <xdr:rowOff>635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826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94378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77470</xdr:rowOff>
    </xdr:from>
    <xdr:to>
      <xdr:col>116</xdr:col>
      <xdr:colOff>114300</xdr:colOff>
      <xdr:row>33</xdr:row>
      <xdr:rowOff>7620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100347</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27940</xdr:rowOff>
    </xdr:from>
    <xdr:to>
      <xdr:col>112</xdr:col>
      <xdr:colOff>38100</xdr:colOff>
      <xdr:row>33</xdr:row>
      <xdr:rowOff>129540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146067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120904</xdr:rowOff>
    </xdr:from>
    <xdr:to>
      <xdr:col>107</xdr:col>
      <xdr:colOff>101600</xdr:colOff>
      <xdr:row>34</xdr:row>
      <xdr:rowOff>51054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67581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117475</xdr:rowOff>
    </xdr:from>
    <xdr:to>
      <xdr:col>102</xdr:col>
      <xdr:colOff>165100</xdr:colOff>
      <xdr:row>34</xdr:row>
      <xdr:rowOff>47625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64152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121285</xdr:rowOff>
    </xdr:from>
    <xdr:to>
      <xdr:col>98</xdr:col>
      <xdr:colOff>38100</xdr:colOff>
      <xdr:row>34</xdr:row>
      <xdr:rowOff>51435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67962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55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95233</xdr:rowOff>
    </xdr:from>
    <xdr:to>
      <xdr:col>116</xdr:col>
      <xdr:colOff>63500</xdr:colOff>
      <xdr:row>58</xdr:row>
      <xdr:rowOff>95717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39333"/>
          <a:ext cx="8382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95114</xdr:rowOff>
    </xdr:from>
    <xdr:to>
      <xdr:col>111</xdr:col>
      <xdr:colOff>177800</xdr:colOff>
      <xdr:row>58</xdr:row>
      <xdr:rowOff>95233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39214"/>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94383</xdr:rowOff>
    </xdr:from>
    <xdr:to>
      <xdr:col>107</xdr:col>
      <xdr:colOff>50800</xdr:colOff>
      <xdr:row>58</xdr:row>
      <xdr:rowOff>95114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3848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55666</xdr:rowOff>
    </xdr:from>
    <xdr:to>
      <xdr:col>102</xdr:col>
      <xdr:colOff>114300</xdr:colOff>
      <xdr:row>58</xdr:row>
      <xdr:rowOff>94383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99766"/>
          <a:ext cx="889000" cy="3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44917</xdr:rowOff>
    </xdr:from>
    <xdr:to>
      <xdr:col>116</xdr:col>
      <xdr:colOff>114300</xdr:colOff>
      <xdr:row>58</xdr:row>
      <xdr:rowOff>146517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131294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44433</xdr:rowOff>
    </xdr:from>
    <xdr:to>
      <xdr:col>112</xdr:col>
      <xdr:colOff>38100</xdr:colOff>
      <xdr:row>58</xdr:row>
      <xdr:rowOff>146033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137160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44314</xdr:rowOff>
    </xdr:from>
    <xdr:to>
      <xdr:col>107</xdr:col>
      <xdr:colOff>101600</xdr:colOff>
      <xdr:row>58</xdr:row>
      <xdr:rowOff>145914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137041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43583</xdr:rowOff>
    </xdr:from>
    <xdr:to>
      <xdr:col>102</xdr:col>
      <xdr:colOff>165100</xdr:colOff>
      <xdr:row>58</xdr:row>
      <xdr:rowOff>145183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8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8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4866</xdr:rowOff>
    </xdr:from>
    <xdr:to>
      <xdr:col>98</xdr:col>
      <xdr:colOff>38100</xdr:colOff>
      <xdr:row>58</xdr:row>
      <xdr:rowOff>106466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97593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4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128918</xdr:rowOff>
    </xdr:from>
    <xdr:to>
      <xdr:col>116</xdr:col>
      <xdr:colOff>63500</xdr:colOff>
      <xdr:row>74</xdr:row>
      <xdr:rowOff>141186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816218"/>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6252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65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141186</xdr:rowOff>
    </xdr:from>
    <xdr:to>
      <xdr:col>111</xdr:col>
      <xdr:colOff>177800</xdr:colOff>
      <xdr:row>75</xdr:row>
      <xdr:rowOff>7721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828486"/>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161662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7721</xdr:rowOff>
    </xdr:from>
    <xdr:to>
      <xdr:col>107</xdr:col>
      <xdr:colOff>50800</xdr:colOff>
      <xdr:row>75</xdr:row>
      <xdr:rowOff>23800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866471"/>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154461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23800</xdr:rowOff>
    </xdr:from>
    <xdr:to>
      <xdr:col>102</xdr:col>
      <xdr:colOff>114300</xdr:colOff>
      <xdr:row>75</xdr:row>
      <xdr:rowOff>84455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882550"/>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26216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38524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78118</xdr:rowOff>
    </xdr:from>
    <xdr:to>
      <xdr:col>116</xdr:col>
      <xdr:colOff>114300</xdr:colOff>
      <xdr:row>75</xdr:row>
      <xdr:rowOff>8268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7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100995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6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90386</xdr:rowOff>
    </xdr:from>
    <xdr:to>
      <xdr:col>112</xdr:col>
      <xdr:colOff>38100</xdr:colOff>
      <xdr:row>75</xdr:row>
      <xdr:rowOff>20536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7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37063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5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128371</xdr:rowOff>
    </xdr:from>
    <xdr:to>
      <xdr:col>107</xdr:col>
      <xdr:colOff>101600</xdr:colOff>
      <xdr:row>75</xdr:row>
      <xdr:rowOff>58521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8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75048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5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144450</xdr:rowOff>
    </xdr:from>
    <xdr:to>
      <xdr:col>102</xdr:col>
      <xdr:colOff>165100</xdr:colOff>
      <xdr:row>75</xdr:row>
      <xdr:rowOff>74600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91127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33655</xdr:rowOff>
    </xdr:from>
    <xdr:to>
      <xdr:col>98</xdr:col>
      <xdr:colOff>38100</xdr:colOff>
      <xdr:row>75</xdr:row>
      <xdr:rowOff>135255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8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151782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574,357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117,321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決算全体でみると、前年度と比べて約６億円増の約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新型コロナウイルス感染症対応等に係る時間外手当の増、定年退職者の増加等による退職手当の増などが主な要因である。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31,988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決算全体でみると、前年度と比べて約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億円の皆減などが主な要因である。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71,897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決算全体でみると、前年度と比べて約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熊本西環状道路の道路改築工事の約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や国産農畜産物供給力強靱化事業の約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173,316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決算全体でみると、前年度と比べて約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子育て世帯への給付金関連事業の約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億円の増や障害者自立支援給付費の約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108676</xdr:rowOff>
    </xdr:from>
    <xdr:to>
      <xdr:col>24</xdr:col>
      <xdr:colOff>63500</xdr:colOff>
      <xdr:row>33</xdr:row>
      <xdr:rowOff>139700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665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90714</xdr:rowOff>
    </xdr:from>
    <xdr:to>
      <xdr:col>19</xdr:col>
      <xdr:colOff>177800</xdr:colOff>
      <xdr:row>33</xdr:row>
      <xdr:rowOff>108676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485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167458</xdr:rowOff>
    </xdr:from>
    <xdr:to>
      <xdr:col>15</xdr:col>
      <xdr:colOff>50800</xdr:colOff>
      <xdr:row>33</xdr:row>
      <xdr:rowOff>90714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5385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167458</xdr:rowOff>
    </xdr:from>
    <xdr:to>
      <xdr:col>10</xdr:col>
      <xdr:colOff>114300</xdr:colOff>
      <xdr:row>33</xdr:row>
      <xdr:rowOff>56424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5385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88900</xdr:rowOff>
    </xdr:from>
    <xdr:to>
      <xdr:col>24</xdr:col>
      <xdr:colOff>114300</xdr:colOff>
      <xdr:row>34</xdr:row>
      <xdr:rowOff>19050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111777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57876</xdr:rowOff>
    </xdr:from>
    <xdr:to>
      <xdr:col>20</xdr:col>
      <xdr:colOff>38100</xdr:colOff>
      <xdr:row>33</xdr:row>
      <xdr:rowOff>159476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4553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39914</xdr:rowOff>
    </xdr:from>
    <xdr:to>
      <xdr:col>15</xdr:col>
      <xdr:colOff>101600</xdr:colOff>
      <xdr:row>33</xdr:row>
      <xdr:rowOff>141514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158041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7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116658</xdr:rowOff>
    </xdr:from>
    <xdr:to>
      <xdr:col>10</xdr:col>
      <xdr:colOff>165100</xdr:colOff>
      <xdr:row>33</xdr:row>
      <xdr:rowOff>46808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63335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7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5624</xdr:rowOff>
    </xdr:from>
    <xdr:to>
      <xdr:col>6</xdr:col>
      <xdr:colOff>38100</xdr:colOff>
      <xdr:row>33</xdr:row>
      <xdr:rowOff>107224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123751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12306</xdr:rowOff>
    </xdr:from>
    <xdr:to>
      <xdr:col>24</xdr:col>
      <xdr:colOff>63500</xdr:colOff>
      <xdr:row>58</xdr:row>
      <xdr:rowOff>62026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56256"/>
          <a:ext cx="838200" cy="12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12306</xdr:rowOff>
    </xdr:from>
    <xdr:to>
      <xdr:col>19</xdr:col>
      <xdr:colOff>177800</xdr:colOff>
      <xdr:row>58</xdr:row>
      <xdr:rowOff>33757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56256"/>
          <a:ext cx="889000" cy="122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33757</xdr:rowOff>
    </xdr:from>
    <xdr:to>
      <xdr:col>15</xdr:col>
      <xdr:colOff>50800</xdr:colOff>
      <xdr:row>58</xdr:row>
      <xdr:rowOff>69418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7785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69418</xdr:rowOff>
    </xdr:from>
    <xdr:to>
      <xdr:col>10</xdr:col>
      <xdr:colOff>114300</xdr:colOff>
      <xdr:row>58</xdr:row>
      <xdr:rowOff>99809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13518"/>
          <a:ext cx="8890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11226</xdr:rowOff>
    </xdr:from>
    <xdr:to>
      <xdr:col>24</xdr:col>
      <xdr:colOff>114300</xdr:colOff>
      <xdr:row>58</xdr:row>
      <xdr:rowOff>112826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34103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132956</xdr:rowOff>
    </xdr:from>
    <xdr:to>
      <xdr:col>20</xdr:col>
      <xdr:colOff>38100</xdr:colOff>
      <xdr:row>51</xdr:row>
      <xdr:rowOff>63106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79633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154407</xdr:rowOff>
    </xdr:from>
    <xdr:to>
      <xdr:col>15</xdr:col>
      <xdr:colOff>101600</xdr:colOff>
      <xdr:row>58</xdr:row>
      <xdr:rowOff>84557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101084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18618</xdr:rowOff>
    </xdr:from>
    <xdr:to>
      <xdr:col>10</xdr:col>
      <xdr:colOff>165100</xdr:colOff>
      <xdr:row>58</xdr:row>
      <xdr:rowOff>120218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136745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49009</xdr:rowOff>
    </xdr:from>
    <xdr:to>
      <xdr:col>6</xdr:col>
      <xdr:colOff>38100</xdr:colOff>
      <xdr:row>58</xdr:row>
      <xdr:rowOff>150609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167136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104867</xdr:rowOff>
    </xdr:from>
    <xdr:to>
      <xdr:col>24</xdr:col>
      <xdr:colOff>63500</xdr:colOff>
      <xdr:row>77</xdr:row>
      <xdr:rowOff>57014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63617"/>
          <a:ext cx="838200" cy="29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6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57014</xdr:rowOff>
    </xdr:from>
    <xdr:to>
      <xdr:col>19</xdr:col>
      <xdr:colOff>177800</xdr:colOff>
      <xdr:row>77</xdr:row>
      <xdr:rowOff>118011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58664"/>
          <a:ext cx="889000" cy="6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94695</xdr:rowOff>
    </xdr:from>
    <xdr:to>
      <xdr:col>15</xdr:col>
      <xdr:colOff>50800</xdr:colOff>
      <xdr:row>77</xdr:row>
      <xdr:rowOff>118011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329634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150064</xdr:rowOff>
    </xdr:from>
    <xdr:to>
      <xdr:col>10</xdr:col>
      <xdr:colOff>114300</xdr:colOff>
      <xdr:row>77</xdr:row>
      <xdr:rowOff>94695</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180264"/>
          <a:ext cx="889000" cy="11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37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3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54067</xdr:rowOff>
    </xdr:from>
    <xdr:to>
      <xdr:col>24</xdr:col>
      <xdr:colOff>114300</xdr:colOff>
      <xdr:row>75</xdr:row>
      <xdr:rowOff>155668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128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32494</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9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6214</xdr:rowOff>
    </xdr:from>
    <xdr:to>
      <xdr:col>20</xdr:col>
      <xdr:colOff>38100</xdr:colOff>
      <xdr:row>77</xdr:row>
      <xdr:rowOff>107814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2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98941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30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67211</xdr:rowOff>
    </xdr:from>
    <xdr:to>
      <xdr:col>15</xdr:col>
      <xdr:colOff>101600</xdr:colOff>
      <xdr:row>77</xdr:row>
      <xdr:rowOff>168811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159938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36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43895</xdr:rowOff>
    </xdr:from>
    <xdr:to>
      <xdr:col>10</xdr:col>
      <xdr:colOff>165100</xdr:colOff>
      <xdr:row>77</xdr:row>
      <xdr:rowOff>145495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2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162022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99264</xdr:rowOff>
    </xdr:from>
    <xdr:to>
      <xdr:col>6</xdr:col>
      <xdr:colOff>38100</xdr:colOff>
      <xdr:row>77</xdr:row>
      <xdr:rowOff>29414</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1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45940</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90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154307</xdr:rowOff>
    </xdr:from>
    <xdr:to>
      <xdr:col>24</xdr:col>
      <xdr:colOff>62865</xdr:colOff>
      <xdr:row>95</xdr:row>
      <xdr:rowOff>134282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84807"/>
          <a:ext cx="1270" cy="837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138109</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4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134282</xdr:rowOff>
    </xdr:from>
    <xdr:to>
      <xdr:col>24</xdr:col>
      <xdr:colOff>152400</xdr:colOff>
      <xdr:row>95</xdr:row>
      <xdr:rowOff>134282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4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100984</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154307</xdr:rowOff>
    </xdr:from>
    <xdr:to>
      <xdr:col>24</xdr:col>
      <xdr:colOff>152400</xdr:colOff>
      <xdr:row>90</xdr:row>
      <xdr:rowOff>154307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8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134282</xdr:rowOff>
    </xdr:from>
    <xdr:to>
      <xdr:col>24</xdr:col>
      <xdr:colOff>63500</xdr:colOff>
      <xdr:row>97</xdr:row>
      <xdr:rowOff>97112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22032"/>
          <a:ext cx="838200" cy="30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30509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597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7632</xdr:rowOff>
    </xdr:from>
    <xdr:to>
      <xdr:col>24</xdr:col>
      <xdr:colOff>114300</xdr:colOff>
      <xdr:row>94</xdr:row>
      <xdr:rowOff>109232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97112</xdr:rowOff>
    </xdr:from>
    <xdr:to>
      <xdr:col>19</xdr:col>
      <xdr:colOff>177800</xdr:colOff>
      <xdr:row>98</xdr:row>
      <xdr:rowOff>26772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27762"/>
          <a:ext cx="889000" cy="10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23064</xdr:rowOff>
    </xdr:from>
    <xdr:to>
      <xdr:col>20</xdr:col>
      <xdr:colOff>38100</xdr:colOff>
      <xdr:row>96</xdr:row>
      <xdr:rowOff>124664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141191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147199</xdr:rowOff>
    </xdr:from>
    <xdr:to>
      <xdr:col>15</xdr:col>
      <xdr:colOff>50800</xdr:colOff>
      <xdr:row>98</xdr:row>
      <xdr:rowOff>26772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77849"/>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76212</xdr:rowOff>
    </xdr:from>
    <xdr:to>
      <xdr:col>15</xdr:col>
      <xdr:colOff>101600</xdr:colOff>
      <xdr:row>97</xdr:row>
      <xdr:rowOff>6362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22889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9672</xdr:rowOff>
    </xdr:from>
    <xdr:to>
      <xdr:col>10</xdr:col>
      <xdr:colOff>114300</xdr:colOff>
      <xdr:row>97</xdr:row>
      <xdr:rowOff>147199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5954522"/>
          <a:ext cx="889000" cy="82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97656</xdr:rowOff>
    </xdr:from>
    <xdr:to>
      <xdr:col>10</xdr:col>
      <xdr:colOff>165100</xdr:colOff>
      <xdr:row>97</xdr:row>
      <xdr:rowOff>27806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44333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120470</xdr:rowOff>
    </xdr:from>
    <xdr:to>
      <xdr:col>6</xdr:col>
      <xdr:colOff>38100</xdr:colOff>
      <xdr:row>97</xdr:row>
      <xdr:rowOff>50620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41747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7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83482</xdr:rowOff>
    </xdr:from>
    <xdr:to>
      <xdr:col>24</xdr:col>
      <xdr:colOff>114300</xdr:colOff>
      <xdr:row>96</xdr:row>
      <xdr:rowOff>13632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169859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46312</xdr:rowOff>
    </xdr:from>
    <xdr:to>
      <xdr:col>20</xdr:col>
      <xdr:colOff>38100</xdr:colOff>
      <xdr:row>97</xdr:row>
      <xdr:rowOff>147912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139039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147422</xdr:rowOff>
    </xdr:from>
    <xdr:to>
      <xdr:col>15</xdr:col>
      <xdr:colOff>101600</xdr:colOff>
      <xdr:row>98</xdr:row>
      <xdr:rowOff>77572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68699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96399</xdr:rowOff>
    </xdr:from>
    <xdr:to>
      <xdr:col>10</xdr:col>
      <xdr:colOff>165100</xdr:colOff>
      <xdr:row>98</xdr:row>
      <xdr:rowOff>26549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17676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130322</xdr:rowOff>
    </xdr:from>
    <xdr:to>
      <xdr:col>6</xdr:col>
      <xdr:colOff>38100</xdr:colOff>
      <xdr:row>93</xdr:row>
      <xdr:rowOff>60472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59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76999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6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69596</xdr:rowOff>
    </xdr:from>
    <xdr:to>
      <xdr:col>55</xdr:col>
      <xdr:colOff>0</xdr:colOff>
      <xdr:row>37</xdr:row>
      <xdr:rowOff>91694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41324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56151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28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69596</xdr:rowOff>
    </xdr:from>
    <xdr:to>
      <xdr:col>50</xdr:col>
      <xdr:colOff>114300</xdr:colOff>
      <xdr:row>37</xdr:row>
      <xdr:rowOff>108458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4132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40640</xdr:rowOff>
    </xdr:from>
    <xdr:to>
      <xdr:col>45</xdr:col>
      <xdr:colOff>177800</xdr:colOff>
      <xdr:row>37</xdr:row>
      <xdr:rowOff>108458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384290"/>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4826</xdr:rowOff>
    </xdr:from>
    <xdr:to>
      <xdr:col>41</xdr:col>
      <xdr:colOff>50800</xdr:colOff>
      <xdr:row>37</xdr:row>
      <xdr:rowOff>40640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348476"/>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40894</xdr:rowOff>
    </xdr:from>
    <xdr:to>
      <xdr:col>55</xdr:col>
      <xdr:colOff>50800</xdr:colOff>
      <xdr:row>37</xdr:row>
      <xdr:rowOff>142494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19321</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6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18796</xdr:rowOff>
    </xdr:from>
    <xdr:to>
      <xdr:col>50</xdr:col>
      <xdr:colOff>165100</xdr:colOff>
      <xdr:row>37</xdr:row>
      <xdr:rowOff>120396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136923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137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57658</xdr:rowOff>
    </xdr:from>
    <xdr:to>
      <xdr:col>46</xdr:col>
      <xdr:colOff>38100</xdr:colOff>
      <xdr:row>37</xdr:row>
      <xdr:rowOff>159258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4335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17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161290</xdr:rowOff>
    </xdr:from>
    <xdr:to>
      <xdr:col>41</xdr:col>
      <xdr:colOff>101600</xdr:colOff>
      <xdr:row>37</xdr:row>
      <xdr:rowOff>91440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107967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108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125476</xdr:rowOff>
    </xdr:from>
    <xdr:to>
      <xdr:col>36</xdr:col>
      <xdr:colOff>165100</xdr:colOff>
      <xdr:row>37</xdr:row>
      <xdr:rowOff>55626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72153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07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147955</xdr:rowOff>
    </xdr:from>
    <xdr:to>
      <xdr:col>55</xdr:col>
      <xdr:colOff>0</xdr:colOff>
      <xdr:row>54</xdr:row>
      <xdr:rowOff>11684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8720455"/>
          <a:ext cx="838200" cy="5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77978</xdr:rowOff>
    </xdr:from>
    <xdr:to>
      <xdr:col>50</xdr:col>
      <xdr:colOff>114300</xdr:colOff>
      <xdr:row>54</xdr:row>
      <xdr:rowOff>11684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1648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31496</xdr:rowOff>
    </xdr:from>
    <xdr:to>
      <xdr:col>45</xdr:col>
      <xdr:colOff>177800</xdr:colOff>
      <xdr:row>53</xdr:row>
      <xdr:rowOff>77978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8946896"/>
          <a:ext cx="8890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128270</xdr:rowOff>
    </xdr:from>
    <xdr:to>
      <xdr:col>41</xdr:col>
      <xdr:colOff>50800</xdr:colOff>
      <xdr:row>52</xdr:row>
      <xdr:rowOff>31496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8529320"/>
          <a:ext cx="8890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97155</xdr:rowOff>
    </xdr:from>
    <xdr:to>
      <xdr:col>55</xdr:col>
      <xdr:colOff>50800</xdr:colOff>
      <xdr:row>51</xdr:row>
      <xdr:rowOff>27305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6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50182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62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132334</xdr:rowOff>
    </xdr:from>
    <xdr:to>
      <xdr:col>50</xdr:col>
      <xdr:colOff>165100</xdr:colOff>
      <xdr:row>54</xdr:row>
      <xdr:rowOff>62484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2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79011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899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27178</xdr:rowOff>
    </xdr:from>
    <xdr:to>
      <xdr:col>46</xdr:col>
      <xdr:colOff>38100</xdr:colOff>
      <xdr:row>53</xdr:row>
      <xdr:rowOff>128778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1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51</xdr:row>
      <xdr:rowOff>145305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888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152146</xdr:rowOff>
    </xdr:from>
    <xdr:to>
      <xdr:col>41</xdr:col>
      <xdr:colOff>101600</xdr:colOff>
      <xdr:row>52</xdr:row>
      <xdr:rowOff>82296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88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98823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867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77470</xdr:rowOff>
    </xdr:from>
    <xdr:to>
      <xdr:col>36</xdr:col>
      <xdr:colOff>165100</xdr:colOff>
      <xdr:row>50</xdr:row>
      <xdr:rowOff>7620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4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24147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82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73611</xdr:rowOff>
    </xdr:from>
    <xdr:to>
      <xdr:col>55</xdr:col>
      <xdr:colOff>0</xdr:colOff>
      <xdr:row>78</xdr:row>
      <xdr:rowOff>82153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446711"/>
          <a:ext cx="8382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153515</xdr:rowOff>
    </xdr:from>
    <xdr:to>
      <xdr:col>50</xdr:col>
      <xdr:colOff>114300</xdr:colOff>
      <xdr:row>78</xdr:row>
      <xdr:rowOff>73611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355165"/>
          <a:ext cx="889000" cy="9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153515</xdr:rowOff>
    </xdr:from>
    <xdr:to>
      <xdr:col>45</xdr:col>
      <xdr:colOff>177800</xdr:colOff>
      <xdr:row>78</xdr:row>
      <xdr:rowOff>60376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55165"/>
          <a:ext cx="889000" cy="7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60376</xdr:rowOff>
    </xdr:from>
    <xdr:to>
      <xdr:col>41</xdr:col>
      <xdr:colOff>50800</xdr:colOff>
      <xdr:row>78</xdr:row>
      <xdr:rowOff>113182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433476"/>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31353</xdr:rowOff>
    </xdr:from>
    <xdr:to>
      <xdr:col>55</xdr:col>
      <xdr:colOff>50800</xdr:colOff>
      <xdr:row>78</xdr:row>
      <xdr:rowOff>132953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4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117730</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22811</xdr:rowOff>
    </xdr:from>
    <xdr:to>
      <xdr:col>50</xdr:col>
      <xdr:colOff>165100</xdr:colOff>
      <xdr:row>78</xdr:row>
      <xdr:rowOff>124411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3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115538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4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102715</xdr:rowOff>
    </xdr:from>
    <xdr:to>
      <xdr:col>46</xdr:col>
      <xdr:colOff>38100</xdr:colOff>
      <xdr:row>78</xdr:row>
      <xdr:rowOff>32865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3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49392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0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9576</xdr:rowOff>
    </xdr:from>
    <xdr:to>
      <xdr:col>41</xdr:col>
      <xdr:colOff>101600</xdr:colOff>
      <xdr:row>78</xdr:row>
      <xdr:rowOff>111176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102303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4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62382</xdr:rowOff>
    </xdr:from>
    <xdr:to>
      <xdr:col>36</xdr:col>
      <xdr:colOff>165100</xdr:colOff>
      <xdr:row>78</xdr:row>
      <xdr:rowOff>163982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155109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52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73558</xdr:rowOff>
    </xdr:from>
    <xdr:to>
      <xdr:col>55</xdr:col>
      <xdr:colOff>0</xdr:colOff>
      <xdr:row>94</xdr:row>
      <xdr:rowOff>49688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018408"/>
          <a:ext cx="838200" cy="1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74052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01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35268</xdr:rowOff>
    </xdr:from>
    <xdr:to>
      <xdr:col>50</xdr:col>
      <xdr:colOff>114300</xdr:colOff>
      <xdr:row>94</xdr:row>
      <xdr:rowOff>49688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5980118"/>
          <a:ext cx="889000" cy="18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35268</xdr:rowOff>
    </xdr:from>
    <xdr:to>
      <xdr:col>45</xdr:col>
      <xdr:colOff>177800</xdr:colOff>
      <xdr:row>93</xdr:row>
      <xdr:rowOff>152597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5980118"/>
          <a:ext cx="889000" cy="11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152597</xdr:rowOff>
    </xdr:from>
    <xdr:to>
      <xdr:col>41</xdr:col>
      <xdr:colOff>50800</xdr:colOff>
      <xdr:row>94</xdr:row>
      <xdr:rowOff>149910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097447"/>
          <a:ext cx="889000" cy="1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22758</xdr:rowOff>
    </xdr:from>
    <xdr:to>
      <xdr:col>55</xdr:col>
      <xdr:colOff>50800</xdr:colOff>
      <xdr:row>93</xdr:row>
      <xdr:rowOff>124358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596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45635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8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170338</xdr:rowOff>
    </xdr:from>
    <xdr:to>
      <xdr:col>50</xdr:col>
      <xdr:colOff>165100</xdr:colOff>
      <xdr:row>94</xdr:row>
      <xdr:rowOff>100488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1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117015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8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155918</xdr:rowOff>
    </xdr:from>
    <xdr:to>
      <xdr:col>46</xdr:col>
      <xdr:colOff>38100</xdr:colOff>
      <xdr:row>93</xdr:row>
      <xdr:rowOff>86068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59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102595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7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101797</xdr:rowOff>
    </xdr:from>
    <xdr:to>
      <xdr:col>41</xdr:col>
      <xdr:colOff>101600</xdr:colOff>
      <xdr:row>94</xdr:row>
      <xdr:rowOff>31947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0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48474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99110</xdr:rowOff>
    </xdr:from>
    <xdr:to>
      <xdr:col>36</xdr:col>
      <xdr:colOff>165100</xdr:colOff>
      <xdr:row>95</xdr:row>
      <xdr:rowOff>29260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2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20387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30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98715</xdr:rowOff>
    </xdr:from>
    <xdr:to>
      <xdr:col>85</xdr:col>
      <xdr:colOff>127000</xdr:colOff>
      <xdr:row>36</xdr:row>
      <xdr:rowOff>122065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270915"/>
          <a:ext cx="8382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14950</xdr:rowOff>
    </xdr:from>
    <xdr:to>
      <xdr:col>81</xdr:col>
      <xdr:colOff>50800</xdr:colOff>
      <xdr:row>36</xdr:row>
      <xdr:rowOff>122065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844250"/>
          <a:ext cx="889000" cy="4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147264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14950</xdr:rowOff>
    </xdr:from>
    <xdr:to>
      <xdr:col>76</xdr:col>
      <xdr:colOff>114300</xdr:colOff>
      <xdr:row>35</xdr:row>
      <xdr:rowOff>148027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844250"/>
          <a:ext cx="889000" cy="3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148027</xdr:rowOff>
    </xdr:from>
    <xdr:to>
      <xdr:col>71</xdr:col>
      <xdr:colOff>177800</xdr:colOff>
      <xdr:row>37</xdr:row>
      <xdr:rowOff>6132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148777"/>
          <a:ext cx="889000" cy="20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47915</xdr:rowOff>
    </xdr:from>
    <xdr:to>
      <xdr:col>85</xdr:col>
      <xdr:colOff>177800</xdr:colOff>
      <xdr:row>36</xdr:row>
      <xdr:rowOff>149515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2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26342</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9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71265</xdr:rowOff>
    </xdr:from>
    <xdr:to>
      <xdr:col>81</xdr:col>
      <xdr:colOff>101600</xdr:colOff>
      <xdr:row>37</xdr:row>
      <xdr:rowOff>1415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2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163992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3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135600</xdr:rowOff>
    </xdr:from>
    <xdr:to>
      <xdr:col>76</xdr:col>
      <xdr:colOff>165100</xdr:colOff>
      <xdr:row>34</xdr:row>
      <xdr:rowOff>65750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7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82277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56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97227</xdr:rowOff>
    </xdr:from>
    <xdr:to>
      <xdr:col>72</xdr:col>
      <xdr:colOff>38100</xdr:colOff>
      <xdr:row>36</xdr:row>
      <xdr:rowOff>27377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18504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1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126782</xdr:rowOff>
    </xdr:from>
    <xdr:to>
      <xdr:col>67</xdr:col>
      <xdr:colOff>101600</xdr:colOff>
      <xdr:row>37</xdr:row>
      <xdr:rowOff>56932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48059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3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163741</xdr:rowOff>
    </xdr:from>
    <xdr:to>
      <xdr:col>85</xdr:col>
      <xdr:colOff>127000</xdr:colOff>
      <xdr:row>53</xdr:row>
      <xdr:rowOff>144387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079141"/>
          <a:ext cx="838200" cy="1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139662</xdr:rowOff>
    </xdr:from>
    <xdr:to>
      <xdr:col>81</xdr:col>
      <xdr:colOff>50800</xdr:colOff>
      <xdr:row>53</xdr:row>
      <xdr:rowOff>144387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226512"/>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139662</xdr:rowOff>
    </xdr:from>
    <xdr:to>
      <xdr:col>76</xdr:col>
      <xdr:colOff>114300</xdr:colOff>
      <xdr:row>55</xdr:row>
      <xdr:rowOff>46584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226512"/>
          <a:ext cx="889000" cy="2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143548</xdr:rowOff>
    </xdr:from>
    <xdr:to>
      <xdr:col>71</xdr:col>
      <xdr:colOff>177800</xdr:colOff>
      <xdr:row>55</xdr:row>
      <xdr:rowOff>46584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401848"/>
          <a:ext cx="8890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112941</xdr:rowOff>
    </xdr:from>
    <xdr:to>
      <xdr:col>85</xdr:col>
      <xdr:colOff>177800</xdr:colOff>
      <xdr:row>53</xdr:row>
      <xdr:rowOff>43091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0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135818</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87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93587</xdr:rowOff>
    </xdr:from>
    <xdr:to>
      <xdr:col>81</xdr:col>
      <xdr:colOff>101600</xdr:colOff>
      <xdr:row>54</xdr:row>
      <xdr:rowOff>23737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1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40264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9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88862</xdr:rowOff>
    </xdr:from>
    <xdr:to>
      <xdr:col>76</xdr:col>
      <xdr:colOff>165100</xdr:colOff>
      <xdr:row>54</xdr:row>
      <xdr:rowOff>19012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1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35539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9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167234</xdr:rowOff>
    </xdr:from>
    <xdr:to>
      <xdr:col>72</xdr:col>
      <xdr:colOff>38100</xdr:colOff>
      <xdr:row>55</xdr:row>
      <xdr:rowOff>97384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4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113911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2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92748</xdr:rowOff>
    </xdr:from>
    <xdr:to>
      <xdr:col>67</xdr:col>
      <xdr:colOff>101600</xdr:colOff>
      <xdr:row>55</xdr:row>
      <xdr:rowOff>22898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3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39425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1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24600</xdr:rowOff>
    </xdr:from>
    <xdr:to>
      <xdr:col>85</xdr:col>
      <xdr:colOff>126364</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3054800"/>
          <a:ext cx="1269" cy="34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142727</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8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24600</xdr:rowOff>
    </xdr:from>
    <xdr:to>
      <xdr:col>86</xdr:col>
      <xdr:colOff>25400</xdr:colOff>
      <xdr:row>76</xdr:row>
      <xdr:rowOff>24600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0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121012</xdr:rowOff>
    </xdr:from>
    <xdr:to>
      <xdr:col>85</xdr:col>
      <xdr:colOff>127000</xdr:colOff>
      <xdr:row>76</xdr:row>
      <xdr:rowOff>133641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2979762"/>
          <a:ext cx="838200" cy="1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29915</xdr:rowOff>
    </xdr:from>
    <xdr:to>
      <xdr:col>81</xdr:col>
      <xdr:colOff>50800</xdr:colOff>
      <xdr:row>75</xdr:row>
      <xdr:rowOff>121012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717215"/>
          <a:ext cx="889000" cy="2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69411</xdr:rowOff>
    </xdr:from>
    <xdr:to>
      <xdr:col>81</xdr:col>
      <xdr:colOff>101600</xdr:colOff>
      <xdr:row>77</xdr:row>
      <xdr:rowOff>171011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162138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3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34658</xdr:rowOff>
    </xdr:from>
    <xdr:to>
      <xdr:col>76</xdr:col>
      <xdr:colOff>114300</xdr:colOff>
      <xdr:row>74</xdr:row>
      <xdr:rowOff>29915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2379058"/>
          <a:ext cx="889000" cy="3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50667</xdr:rowOff>
    </xdr:from>
    <xdr:to>
      <xdr:col>76</xdr:col>
      <xdr:colOff>165100</xdr:colOff>
      <xdr:row>77</xdr:row>
      <xdr:rowOff>152267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2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143394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34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19514</xdr:rowOff>
    </xdr:from>
    <xdr:to>
      <xdr:col>71</xdr:col>
      <xdr:colOff>177800</xdr:colOff>
      <xdr:row>72</xdr:row>
      <xdr:rowOff>34658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2192464"/>
          <a:ext cx="8890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63297</xdr:rowOff>
    </xdr:from>
    <xdr:to>
      <xdr:col>72</xdr:col>
      <xdr:colOff>38100</xdr:colOff>
      <xdr:row>77</xdr:row>
      <xdr:rowOff>164897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26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156024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3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99588</xdr:rowOff>
    </xdr:from>
    <xdr:to>
      <xdr:col>67</xdr:col>
      <xdr:colOff>101600</xdr:colOff>
      <xdr:row>78</xdr:row>
      <xdr:rowOff>29738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20865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9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82841</xdr:rowOff>
    </xdr:from>
    <xdr:to>
      <xdr:col>85</xdr:col>
      <xdr:colOff>177800</xdr:colOff>
      <xdr:row>77</xdr:row>
      <xdr:rowOff>12991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1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169218</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02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70212</xdr:rowOff>
    </xdr:from>
    <xdr:to>
      <xdr:col>81</xdr:col>
      <xdr:colOff>101600</xdr:colOff>
      <xdr:row>76</xdr:row>
      <xdr:rowOff>363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2928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16889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270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150565</xdr:rowOff>
    </xdr:from>
    <xdr:to>
      <xdr:col>76</xdr:col>
      <xdr:colOff>165100</xdr:colOff>
      <xdr:row>74</xdr:row>
      <xdr:rowOff>80715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6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97242</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4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155308</xdr:rowOff>
    </xdr:from>
    <xdr:to>
      <xdr:col>72</xdr:col>
      <xdr:colOff>38100</xdr:colOff>
      <xdr:row>72</xdr:row>
      <xdr:rowOff>85458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3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101985</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21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140164</xdr:rowOff>
    </xdr:from>
    <xdr:to>
      <xdr:col>67</xdr:col>
      <xdr:colOff>101600</xdr:colOff>
      <xdr:row>71</xdr:row>
      <xdr:rowOff>70314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21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86841</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19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154863</xdr:rowOff>
    </xdr:from>
    <xdr:to>
      <xdr:col>85</xdr:col>
      <xdr:colOff>127000</xdr:colOff>
      <xdr:row>98</xdr:row>
      <xdr:rowOff>157265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85513"/>
          <a:ext cx="838200" cy="17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7989</xdr:rowOff>
    </xdr:from>
    <xdr:to>
      <xdr:col>81</xdr:col>
      <xdr:colOff>50800</xdr:colOff>
      <xdr:row>98</xdr:row>
      <xdr:rowOff>157265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638639"/>
          <a:ext cx="889000" cy="3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7989</xdr:rowOff>
    </xdr:from>
    <xdr:to>
      <xdr:col>76</xdr:col>
      <xdr:colOff>114300</xdr:colOff>
      <xdr:row>98</xdr:row>
      <xdr:rowOff>82817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38639"/>
          <a:ext cx="889000" cy="2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82817</xdr:rowOff>
    </xdr:from>
    <xdr:to>
      <xdr:col>71</xdr:col>
      <xdr:colOff>177800</xdr:colOff>
      <xdr:row>98</xdr:row>
      <xdr:rowOff>94208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884917"/>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104063</xdr:rowOff>
    </xdr:from>
    <xdr:to>
      <xdr:col>85</xdr:col>
      <xdr:colOff>177800</xdr:colOff>
      <xdr:row>98</xdr:row>
      <xdr:rowOff>34213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82490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106465</xdr:rowOff>
    </xdr:from>
    <xdr:to>
      <xdr:col>81</xdr:col>
      <xdr:colOff>101600</xdr:colOff>
      <xdr:row>99</xdr:row>
      <xdr:rowOff>36615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9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27742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70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128639</xdr:rowOff>
    </xdr:from>
    <xdr:to>
      <xdr:col>76</xdr:col>
      <xdr:colOff>165100</xdr:colOff>
      <xdr:row>97</xdr:row>
      <xdr:rowOff>58789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49916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32017</xdr:rowOff>
    </xdr:from>
    <xdr:to>
      <xdr:col>72</xdr:col>
      <xdr:colOff>38100</xdr:colOff>
      <xdr:row>98</xdr:row>
      <xdr:rowOff>133617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8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124744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9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43408</xdr:rowOff>
    </xdr:from>
    <xdr:to>
      <xdr:col>67</xdr:col>
      <xdr:colOff>101600</xdr:colOff>
      <xdr:row>98</xdr:row>
      <xdr:rowOff>145008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8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136135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9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93091</xdr:rowOff>
    </xdr:from>
    <xdr:to>
      <xdr:col>116</xdr:col>
      <xdr:colOff>63500</xdr:colOff>
      <xdr:row>38</xdr:row>
      <xdr:rowOff>104902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660819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104902</xdr:rowOff>
    </xdr:from>
    <xdr:to>
      <xdr:col>111</xdr:col>
      <xdr:colOff>177800</xdr:colOff>
      <xdr:row>38</xdr:row>
      <xdr:rowOff>137795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620002"/>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122682</xdr:rowOff>
    </xdr:from>
    <xdr:to>
      <xdr:col>107</xdr:col>
      <xdr:colOff>50800</xdr:colOff>
      <xdr:row>38</xdr:row>
      <xdr:rowOff>137795</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3778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122682</xdr:rowOff>
    </xdr:from>
    <xdr:to>
      <xdr:col>102</xdr:col>
      <xdr:colOff>114300</xdr:colOff>
      <xdr:row>38</xdr:row>
      <xdr:rowOff>138303</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8656300" y="66377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42291</xdr:rowOff>
    </xdr:from>
    <xdr:to>
      <xdr:col>116</xdr:col>
      <xdr:colOff>114300</xdr:colOff>
      <xdr:row>38</xdr:row>
      <xdr:rowOff>143891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128668</xdr:rowOff>
    </xdr:from>
    <xdr:ext cx="378565"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47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54102</xdr:rowOff>
    </xdr:from>
    <xdr:to>
      <xdr:col>112</xdr:col>
      <xdr:colOff>38100</xdr:colOff>
      <xdr:row>38</xdr:row>
      <xdr:rowOff>155702</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56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146829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4017" y="6661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86995</xdr:rowOff>
    </xdr:from>
    <xdr:to>
      <xdr:col>107</xdr:col>
      <xdr:colOff>101600</xdr:colOff>
      <xdr:row>39</xdr:row>
      <xdr:rowOff>17145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8272</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5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71882</xdr:rowOff>
    </xdr:from>
    <xdr:to>
      <xdr:col>102</xdr:col>
      <xdr:colOff>165100</xdr:colOff>
      <xdr:row>39</xdr:row>
      <xdr:rowOff>2032</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5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164609</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6017" y="6679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87503</xdr:rowOff>
    </xdr:from>
    <xdr:to>
      <xdr:col>98</xdr:col>
      <xdr:colOff>38100</xdr:colOff>
      <xdr:row>39</xdr:row>
      <xdr:rowOff>17653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8780</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7017" y="669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42,116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円となっている。決算全体でみると、前年度と比べて約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となっており、特別定額給付金給付事業の完了により約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225,657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円となっている。決算全体でみると、前年度と比べ約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億円となっており、子育て世帯等への臨時特別給付金給付事業が約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42,737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円となっている。決算全体でみると、前年度と比べ約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億円となっており、新型コロナウイルスワクチン接種経費が約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円となっている。決算全体でみると、前年度と比べ約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億円となっており、国産農産物供給力強靱化対策事業が約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億円となっており、復旧・復興の進捗に伴い、熊本地震災害復旧に係る事業費が減少したことが主な要因である。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年度については、新型コロナウイルス感染症への対応分として財政調整基金の取崩しを行っており、実質単年度収支は赤字となった。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令和３年度については、新型コロナウイルス感染症への対応や公債費に係る所要一般財源が増加したものの、市税収入や地方交付税が大きく増加したため、実質単年度収支が平成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年度以来の黒字となった。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今後も事務事業の見直し・統廃合など歳出の合理化等行財政改革を推進し、健全な行財政運営に努めていく。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国民健康保険会計の実質収支については、保険者努力等に伴う国県補助金の増加などにより、令和２年度に引き続き黒字となった。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今後も引き続き、保険料収納率の向上対策や医療費の適正化等に積極的に取り組み、単年度収支の黒字化を維持できるよう努める。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全ての会計において黒字となっており、今後も引き続き健全な行財政運営に努めていく。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6" sqref="B6:K8"/>
    </sheetView>
  </sheetViews>
  <sheetFormatPr defaultColWidth="0" defaultRowHeight="11" zeroHeight="1" x14ac:dyDescent="0.2"/>
  <cols>
    <col min="1" max="12" width="2.08984375" style="173" customWidth="1"/>
    <col min="13" max="17" width="2.36328125" style="173" customWidth="1"/>
    <col min="18" max="119" width="2.08984375" style="173" customWidth="1"/>
    <col min="120" max="16384" width="0" style="173"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4"/>
      <c r="DK1" s="174"/>
      <c r="DL1" s="174"/>
      <c r="DM1" s="174"/>
      <c r="DN1" s="174"/>
      <c r="DO1" s="174"/>
    </row>
    <row r="2" spans="1:119" ht="24" thickBot="1" x14ac:dyDescent="0.25">
      <c r="B2" s="175" t="s">
        <v>81</v>
      </c>
      <c r="C2" s="175"/>
      <c r="D2" s="176"/>
    </row>
    <row r="3" spans="1:119" ht="18.75" customHeight="1" thickBot="1" x14ac:dyDescent="0.25">
      <c r="A3" s="174"/>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4"/>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430551321</v>
      </c>
      <c r="BO4" s="375"/>
      <c r="BP4" s="375"/>
      <c r="BQ4" s="375"/>
      <c r="BR4" s="375"/>
      <c r="BS4" s="375"/>
      <c r="BT4" s="375"/>
      <c r="BU4" s="376"/>
      <c r="BV4" s="374">
        <v>459325452</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3.2</v>
      </c>
      <c r="CU4" s="381"/>
      <c r="CV4" s="381"/>
      <c r="CW4" s="381"/>
      <c r="CX4" s="381"/>
      <c r="CY4" s="381"/>
      <c r="CZ4" s="381"/>
      <c r="DA4" s="382"/>
      <c r="DB4" s="380">
        <v>2.8</v>
      </c>
      <c r="DC4" s="381"/>
      <c r="DD4" s="381"/>
      <c r="DE4" s="381"/>
      <c r="DF4" s="381"/>
      <c r="DG4" s="381"/>
      <c r="DH4" s="381"/>
      <c r="DI4" s="382"/>
    </row>
    <row r="5" spans="1:119" ht="18.75" customHeight="1" x14ac:dyDescent="0.2">
      <c r="A5" s="174"/>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420269419</v>
      </c>
      <c r="BO5" s="412"/>
      <c r="BP5" s="412"/>
      <c r="BQ5" s="412"/>
      <c r="BR5" s="412"/>
      <c r="BS5" s="412"/>
      <c r="BT5" s="412"/>
      <c r="BU5" s="413"/>
      <c r="BV5" s="411">
        <v>448374119</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90.8</v>
      </c>
      <c r="CU5" s="409"/>
      <c r="CV5" s="409"/>
      <c r="CW5" s="409"/>
      <c r="CX5" s="409"/>
      <c r="CY5" s="409"/>
      <c r="CZ5" s="409"/>
      <c r="DA5" s="410"/>
      <c r="DB5" s="408">
        <v>91</v>
      </c>
      <c r="DC5" s="409"/>
      <c r="DD5" s="409"/>
      <c r="DE5" s="409"/>
      <c r="DF5" s="409"/>
      <c r="DG5" s="409"/>
      <c r="DH5" s="409"/>
      <c r="DI5" s="410"/>
    </row>
    <row r="6" spans="1:119" ht="18.75" customHeight="1" x14ac:dyDescent="0.2">
      <c r="A6" s="174"/>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10281902</v>
      </c>
      <c r="BO6" s="412"/>
      <c r="BP6" s="412"/>
      <c r="BQ6" s="412"/>
      <c r="BR6" s="412"/>
      <c r="BS6" s="412"/>
      <c r="BT6" s="412"/>
      <c r="BU6" s="413"/>
      <c r="BV6" s="411">
        <v>10951333</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98.8</v>
      </c>
      <c r="CU6" s="449"/>
      <c r="CV6" s="449"/>
      <c r="CW6" s="449"/>
      <c r="CX6" s="449"/>
      <c r="CY6" s="449"/>
      <c r="CZ6" s="449"/>
      <c r="DA6" s="450"/>
      <c r="DB6" s="448">
        <v>99.5</v>
      </c>
      <c r="DC6" s="449"/>
      <c r="DD6" s="449"/>
      <c r="DE6" s="449"/>
      <c r="DF6" s="449"/>
      <c r="DG6" s="449"/>
      <c r="DH6" s="449"/>
      <c r="DI6" s="450"/>
    </row>
    <row r="7" spans="1:119" ht="18.75" customHeight="1" x14ac:dyDescent="0.2">
      <c r="A7" s="174"/>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3609294</v>
      </c>
      <c r="BO7" s="412"/>
      <c r="BP7" s="412"/>
      <c r="BQ7" s="412"/>
      <c r="BR7" s="412"/>
      <c r="BS7" s="412"/>
      <c r="BT7" s="412"/>
      <c r="BU7" s="413"/>
      <c r="BV7" s="411">
        <v>5399761</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208961462</v>
      </c>
      <c r="CU7" s="412"/>
      <c r="CV7" s="412"/>
      <c r="CW7" s="412"/>
      <c r="CX7" s="412"/>
      <c r="CY7" s="412"/>
      <c r="CZ7" s="412"/>
      <c r="DA7" s="413"/>
      <c r="DB7" s="411">
        <v>195249864</v>
      </c>
      <c r="DC7" s="412"/>
      <c r="DD7" s="412"/>
      <c r="DE7" s="412"/>
      <c r="DF7" s="412"/>
      <c r="DG7" s="412"/>
      <c r="DH7" s="412"/>
      <c r="DI7" s="413"/>
    </row>
    <row r="8" spans="1:119" ht="18.75" customHeight="1" thickBot="1" x14ac:dyDescent="0.25">
      <c r="A8" s="174"/>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6672608</v>
      </c>
      <c r="BO8" s="412"/>
      <c r="BP8" s="412"/>
      <c r="BQ8" s="412"/>
      <c r="BR8" s="412"/>
      <c r="BS8" s="412"/>
      <c r="BT8" s="412"/>
      <c r="BU8" s="413"/>
      <c r="BV8" s="411">
        <v>5551572</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0.7</v>
      </c>
      <c r="CU8" s="452"/>
      <c r="CV8" s="452"/>
      <c r="CW8" s="452"/>
      <c r="CX8" s="452"/>
      <c r="CY8" s="452"/>
      <c r="CZ8" s="452"/>
      <c r="DA8" s="453"/>
      <c r="DB8" s="451">
        <v>0.71</v>
      </c>
      <c r="DC8" s="452"/>
      <c r="DD8" s="452"/>
      <c r="DE8" s="452"/>
      <c r="DF8" s="452"/>
      <c r="DG8" s="452"/>
      <c r="DH8" s="452"/>
      <c r="DI8" s="453"/>
    </row>
    <row r="9" spans="1:119" ht="18.75" customHeight="1" thickBot="1" x14ac:dyDescent="0.25">
      <c r="A9" s="174"/>
      <c r="B9" s="405" t="s">
        <v>112</v>
      </c>
      <c r="C9" s="406"/>
      <c r="D9" s="406"/>
      <c r="E9" s="406"/>
      <c r="F9" s="406"/>
      <c r="G9" s="406"/>
      <c r="H9" s="406"/>
      <c r="I9" s="406"/>
      <c r="J9" s="406"/>
      <c r="K9" s="454"/>
      <c r="L9" s="455" t="s">
        <v>113</v>
      </c>
      <c r="M9" s="456"/>
      <c r="N9" s="456"/>
      <c r="O9" s="456"/>
      <c r="P9" s="456"/>
      <c r="Q9" s="457"/>
      <c r="R9" s="458">
        <v>738865</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94</v>
      </c>
      <c r="AV9" s="444"/>
      <c r="AW9" s="444"/>
      <c r="AX9" s="444"/>
      <c r="AY9" s="445" t="s">
        <v>116</v>
      </c>
      <c r="AZ9" s="446"/>
      <c r="BA9" s="446"/>
      <c r="BB9" s="446"/>
      <c r="BC9" s="446"/>
      <c r="BD9" s="446"/>
      <c r="BE9" s="446"/>
      <c r="BF9" s="446"/>
      <c r="BG9" s="446"/>
      <c r="BH9" s="446"/>
      <c r="BI9" s="446"/>
      <c r="BJ9" s="446"/>
      <c r="BK9" s="446"/>
      <c r="BL9" s="446"/>
      <c r="BM9" s="447"/>
      <c r="BN9" s="411">
        <v>1116367</v>
      </c>
      <c r="BO9" s="412"/>
      <c r="BP9" s="412"/>
      <c r="BQ9" s="412"/>
      <c r="BR9" s="412"/>
      <c r="BS9" s="412"/>
      <c r="BT9" s="412"/>
      <c r="BU9" s="413"/>
      <c r="BV9" s="411">
        <v>-1119275</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13.1</v>
      </c>
      <c r="CU9" s="409"/>
      <c r="CV9" s="409"/>
      <c r="CW9" s="409"/>
      <c r="CX9" s="409"/>
      <c r="CY9" s="409"/>
      <c r="CZ9" s="409"/>
      <c r="DA9" s="410"/>
      <c r="DB9" s="408">
        <v>12.2</v>
      </c>
      <c r="DC9" s="409"/>
      <c r="DD9" s="409"/>
      <c r="DE9" s="409"/>
      <c r="DF9" s="409"/>
      <c r="DG9" s="409"/>
      <c r="DH9" s="409"/>
      <c r="DI9" s="410"/>
    </row>
    <row r="10" spans="1:119" ht="18.75" customHeight="1" thickBot="1" x14ac:dyDescent="0.25">
      <c r="A10" s="174"/>
      <c r="B10" s="405"/>
      <c r="C10" s="406"/>
      <c r="D10" s="406"/>
      <c r="E10" s="406"/>
      <c r="F10" s="406"/>
      <c r="G10" s="406"/>
      <c r="H10" s="406"/>
      <c r="I10" s="406"/>
      <c r="J10" s="406"/>
      <c r="K10" s="454"/>
      <c r="L10" s="461" t="s">
        <v>118</v>
      </c>
      <c r="M10" s="441"/>
      <c r="N10" s="441"/>
      <c r="O10" s="441"/>
      <c r="P10" s="441"/>
      <c r="Q10" s="442"/>
      <c r="R10" s="462">
        <v>740822</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94</v>
      </c>
      <c r="AV10" s="444"/>
      <c r="AW10" s="444"/>
      <c r="AX10" s="444"/>
      <c r="AY10" s="445" t="s">
        <v>120</v>
      </c>
      <c r="AZ10" s="446"/>
      <c r="BA10" s="446"/>
      <c r="BB10" s="446"/>
      <c r="BC10" s="446"/>
      <c r="BD10" s="446"/>
      <c r="BE10" s="446"/>
      <c r="BF10" s="446"/>
      <c r="BG10" s="446"/>
      <c r="BH10" s="446"/>
      <c r="BI10" s="446"/>
      <c r="BJ10" s="446"/>
      <c r="BK10" s="446"/>
      <c r="BL10" s="446"/>
      <c r="BM10" s="447"/>
      <c r="BN10" s="411">
        <v>3343851</v>
      </c>
      <c r="BO10" s="412"/>
      <c r="BP10" s="412"/>
      <c r="BQ10" s="412"/>
      <c r="BR10" s="412"/>
      <c r="BS10" s="412"/>
      <c r="BT10" s="412"/>
      <c r="BU10" s="413"/>
      <c r="BV10" s="411">
        <v>3222598</v>
      </c>
      <c r="BW10" s="412"/>
      <c r="BX10" s="412"/>
      <c r="BY10" s="412"/>
      <c r="BZ10" s="412"/>
      <c r="CA10" s="412"/>
      <c r="CB10" s="412"/>
      <c r="CC10" s="413"/>
      <c r="CD10" s="177" t="s">
        <v>121</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4"/>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94</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x14ac:dyDescent="0.2">
      <c r="A12" s="174"/>
      <c r="B12" s="471" t="s">
        <v>129</v>
      </c>
      <c r="C12" s="472"/>
      <c r="D12" s="472"/>
      <c r="E12" s="472"/>
      <c r="F12" s="472"/>
      <c r="G12" s="472"/>
      <c r="H12" s="472"/>
      <c r="I12" s="472"/>
      <c r="J12" s="472"/>
      <c r="K12" s="473"/>
      <c r="L12" s="480" t="s">
        <v>130</v>
      </c>
      <c r="M12" s="481"/>
      <c r="N12" s="481"/>
      <c r="O12" s="481"/>
      <c r="P12" s="481"/>
      <c r="Q12" s="482"/>
      <c r="R12" s="483">
        <v>731722</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94</v>
      </c>
      <c r="AV12" s="444"/>
      <c r="AW12" s="444"/>
      <c r="AX12" s="444"/>
      <c r="AY12" s="445" t="s">
        <v>134</v>
      </c>
      <c r="AZ12" s="446"/>
      <c r="BA12" s="446"/>
      <c r="BB12" s="446"/>
      <c r="BC12" s="446"/>
      <c r="BD12" s="446"/>
      <c r="BE12" s="446"/>
      <c r="BF12" s="446"/>
      <c r="BG12" s="446"/>
      <c r="BH12" s="446"/>
      <c r="BI12" s="446"/>
      <c r="BJ12" s="446"/>
      <c r="BK12" s="446"/>
      <c r="BL12" s="446"/>
      <c r="BM12" s="447"/>
      <c r="BN12" s="411">
        <v>3340000</v>
      </c>
      <c r="BO12" s="412"/>
      <c r="BP12" s="412"/>
      <c r="BQ12" s="412"/>
      <c r="BR12" s="412"/>
      <c r="BS12" s="412"/>
      <c r="BT12" s="412"/>
      <c r="BU12" s="413"/>
      <c r="BV12" s="411">
        <v>3620000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127</v>
      </c>
      <c r="CU12" s="452"/>
      <c r="CV12" s="452"/>
      <c r="CW12" s="452"/>
      <c r="CX12" s="452"/>
      <c r="CY12" s="452"/>
      <c r="CZ12" s="452"/>
      <c r="DA12" s="453"/>
      <c r="DB12" s="451" t="s">
        <v>127</v>
      </c>
      <c r="DC12" s="452"/>
      <c r="DD12" s="452"/>
      <c r="DE12" s="452"/>
      <c r="DF12" s="452"/>
      <c r="DG12" s="452"/>
      <c r="DH12" s="452"/>
      <c r="DI12" s="453"/>
    </row>
    <row r="13" spans="1:119" ht="18.75" customHeight="1" x14ac:dyDescent="0.2">
      <c r="A13" s="174"/>
      <c r="B13" s="474"/>
      <c r="C13" s="475"/>
      <c r="D13" s="475"/>
      <c r="E13" s="475"/>
      <c r="F13" s="475"/>
      <c r="G13" s="475"/>
      <c r="H13" s="475"/>
      <c r="I13" s="475"/>
      <c r="J13" s="475"/>
      <c r="K13" s="476"/>
      <c r="L13" s="183"/>
      <c r="M13" s="502" t="s">
        <v>136</v>
      </c>
      <c r="N13" s="503"/>
      <c r="O13" s="503"/>
      <c r="P13" s="503"/>
      <c r="Q13" s="504"/>
      <c r="R13" s="495">
        <v>725630</v>
      </c>
      <c r="S13" s="496"/>
      <c r="T13" s="496"/>
      <c r="U13" s="496"/>
      <c r="V13" s="497"/>
      <c r="W13" s="427" t="s">
        <v>137</v>
      </c>
      <c r="X13" s="428"/>
      <c r="Y13" s="428"/>
      <c r="Z13" s="428"/>
      <c r="AA13" s="428"/>
      <c r="AB13" s="418"/>
      <c r="AC13" s="462">
        <v>10994</v>
      </c>
      <c r="AD13" s="463"/>
      <c r="AE13" s="463"/>
      <c r="AF13" s="463"/>
      <c r="AG13" s="505"/>
      <c r="AH13" s="462">
        <v>12472</v>
      </c>
      <c r="AI13" s="463"/>
      <c r="AJ13" s="463"/>
      <c r="AK13" s="463"/>
      <c r="AL13" s="464"/>
      <c r="AM13" s="440" t="s">
        <v>138</v>
      </c>
      <c r="AN13" s="441"/>
      <c r="AO13" s="441"/>
      <c r="AP13" s="441"/>
      <c r="AQ13" s="441"/>
      <c r="AR13" s="441"/>
      <c r="AS13" s="441"/>
      <c r="AT13" s="442"/>
      <c r="AU13" s="443" t="s">
        <v>139</v>
      </c>
      <c r="AV13" s="444"/>
      <c r="AW13" s="444"/>
      <c r="AX13" s="444"/>
      <c r="AY13" s="445" t="s">
        <v>140</v>
      </c>
      <c r="AZ13" s="446"/>
      <c r="BA13" s="446"/>
      <c r="BB13" s="446"/>
      <c r="BC13" s="446"/>
      <c r="BD13" s="446"/>
      <c r="BE13" s="446"/>
      <c r="BF13" s="446"/>
      <c r="BG13" s="446"/>
      <c r="BH13" s="446"/>
      <c r="BI13" s="446"/>
      <c r="BJ13" s="446"/>
      <c r="BK13" s="446"/>
      <c r="BL13" s="446"/>
      <c r="BM13" s="447"/>
      <c r="BN13" s="411">
        <v>1120218</v>
      </c>
      <c r="BO13" s="412"/>
      <c r="BP13" s="412"/>
      <c r="BQ13" s="412"/>
      <c r="BR13" s="412"/>
      <c r="BS13" s="412"/>
      <c r="BT13" s="412"/>
      <c r="BU13" s="413"/>
      <c r="BV13" s="411">
        <v>-1516677</v>
      </c>
      <c r="BW13" s="412"/>
      <c r="BX13" s="412"/>
      <c r="BY13" s="412"/>
      <c r="BZ13" s="412"/>
      <c r="CA13" s="412"/>
      <c r="CB13" s="412"/>
      <c r="CC13" s="413"/>
      <c r="CD13" s="414" t="s">
        <v>141</v>
      </c>
      <c r="CE13" s="415"/>
      <c r="CF13" s="415"/>
      <c r="CG13" s="415"/>
      <c r="CH13" s="415"/>
      <c r="CI13" s="415"/>
      <c r="CJ13" s="415"/>
      <c r="CK13" s="415"/>
      <c r="CL13" s="415"/>
      <c r="CM13" s="415"/>
      <c r="CN13" s="415"/>
      <c r="CO13" s="415"/>
      <c r="CP13" s="415"/>
      <c r="CQ13" s="415"/>
      <c r="CR13" s="415"/>
      <c r="CS13" s="416"/>
      <c r="CT13" s="408">
        <v>5.4</v>
      </c>
      <c r="CU13" s="409"/>
      <c r="CV13" s="409"/>
      <c r="CW13" s="409"/>
      <c r="CX13" s="409"/>
      <c r="CY13" s="409"/>
      <c r="CZ13" s="409"/>
      <c r="DA13" s="410"/>
      <c r="DB13" s="408">
        <v>6</v>
      </c>
      <c r="DC13" s="409"/>
      <c r="DD13" s="409"/>
      <c r="DE13" s="409"/>
      <c r="DF13" s="409"/>
      <c r="DG13" s="409"/>
      <c r="DH13" s="409"/>
      <c r="DI13" s="410"/>
    </row>
    <row r="14" spans="1:119" ht="18.75" customHeight="1" thickBot="1" x14ac:dyDescent="0.25">
      <c r="A14" s="174"/>
      <c r="B14" s="474"/>
      <c r="C14" s="475"/>
      <c r="D14" s="475"/>
      <c r="E14" s="475"/>
      <c r="F14" s="475"/>
      <c r="G14" s="475"/>
      <c r="H14" s="475"/>
      <c r="I14" s="475"/>
      <c r="J14" s="475"/>
      <c r="K14" s="476"/>
      <c r="L14" s="492" t="s">
        <v>142</v>
      </c>
      <c r="M14" s="493"/>
      <c r="N14" s="493"/>
      <c r="O14" s="493"/>
      <c r="P14" s="493"/>
      <c r="Q14" s="494"/>
      <c r="R14" s="495">
        <v>732702</v>
      </c>
      <c r="S14" s="496"/>
      <c r="T14" s="496"/>
      <c r="U14" s="496"/>
      <c r="V14" s="497"/>
      <c r="W14" s="401"/>
      <c r="X14" s="402"/>
      <c r="Y14" s="402"/>
      <c r="Z14" s="402"/>
      <c r="AA14" s="402"/>
      <c r="AB14" s="391"/>
      <c r="AC14" s="498">
        <v>3.3</v>
      </c>
      <c r="AD14" s="499"/>
      <c r="AE14" s="499"/>
      <c r="AF14" s="499"/>
      <c r="AG14" s="500"/>
      <c r="AH14" s="498">
        <v>3.8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143</v>
      </c>
      <c r="CE14" s="507"/>
      <c r="CF14" s="507"/>
      <c r="CG14" s="507"/>
      <c r="CH14" s="507"/>
      <c r="CI14" s="507"/>
      <c r="CJ14" s="507"/>
      <c r="CK14" s="507"/>
      <c r="CL14" s="507"/>
      <c r="CM14" s="507"/>
      <c r="CN14" s="507"/>
      <c r="CO14" s="507"/>
      <c r="CP14" s="507"/>
      <c r="CQ14" s="507"/>
      <c r="CR14" s="507"/>
      <c r="CS14" s="508"/>
      <c r="CT14" s="509">
        <v>104.6</v>
      </c>
      <c r="CU14" s="510"/>
      <c r="CV14" s="510"/>
      <c r="CW14" s="510"/>
      <c r="CX14" s="510"/>
      <c r="CY14" s="510"/>
      <c r="CZ14" s="510"/>
      <c r="DA14" s="511"/>
      <c r="DB14" s="509">
        <v>121.9</v>
      </c>
      <c r="DC14" s="510"/>
      <c r="DD14" s="510"/>
      <c r="DE14" s="510"/>
      <c r="DF14" s="510"/>
      <c r="DG14" s="510"/>
      <c r="DH14" s="510"/>
      <c r="DI14" s="511"/>
    </row>
    <row r="15" spans="1:119" ht="18.75" customHeight="1" x14ac:dyDescent="0.2">
      <c r="A15" s="174"/>
      <c r="B15" s="474"/>
      <c r="C15" s="475"/>
      <c r="D15" s="475"/>
      <c r="E15" s="475"/>
      <c r="F15" s="475"/>
      <c r="G15" s="475"/>
      <c r="H15" s="475"/>
      <c r="I15" s="475"/>
      <c r="J15" s="475"/>
      <c r="K15" s="476"/>
      <c r="L15" s="183"/>
      <c r="M15" s="502" t="s">
        <v>144</v>
      </c>
      <c r="N15" s="503"/>
      <c r="O15" s="503"/>
      <c r="P15" s="503"/>
      <c r="Q15" s="504"/>
      <c r="R15" s="495">
        <v>726262</v>
      </c>
      <c r="S15" s="496"/>
      <c r="T15" s="496"/>
      <c r="U15" s="496"/>
      <c r="V15" s="497"/>
      <c r="W15" s="427" t="s">
        <v>145</v>
      </c>
      <c r="X15" s="428"/>
      <c r="Y15" s="428"/>
      <c r="Z15" s="428"/>
      <c r="AA15" s="428"/>
      <c r="AB15" s="418"/>
      <c r="AC15" s="462">
        <v>55842</v>
      </c>
      <c r="AD15" s="463"/>
      <c r="AE15" s="463"/>
      <c r="AF15" s="463"/>
      <c r="AG15" s="505"/>
      <c r="AH15" s="462">
        <v>55443</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108227442</v>
      </c>
      <c r="BO15" s="375"/>
      <c r="BP15" s="375"/>
      <c r="BQ15" s="375"/>
      <c r="BR15" s="375"/>
      <c r="BS15" s="375"/>
      <c r="BT15" s="375"/>
      <c r="BU15" s="376"/>
      <c r="BV15" s="374">
        <v>108897932</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4"/>
      <c r="CU15" s="185"/>
      <c r="CV15" s="185"/>
      <c r="CW15" s="185"/>
      <c r="CX15" s="185"/>
      <c r="CY15" s="185"/>
      <c r="CZ15" s="185"/>
      <c r="DA15" s="186"/>
      <c r="DB15" s="184"/>
      <c r="DC15" s="185"/>
      <c r="DD15" s="185"/>
      <c r="DE15" s="185"/>
      <c r="DF15" s="185"/>
      <c r="DG15" s="185"/>
      <c r="DH15" s="185"/>
      <c r="DI15" s="186"/>
    </row>
    <row r="16" spans="1:119" ht="18.75" customHeight="1" x14ac:dyDescent="0.2">
      <c r="A16" s="174"/>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16.899999999999999</v>
      </c>
      <c r="AD16" s="499"/>
      <c r="AE16" s="499"/>
      <c r="AF16" s="499"/>
      <c r="AG16" s="500"/>
      <c r="AH16" s="498">
        <v>17</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159073806</v>
      </c>
      <c r="BO16" s="412"/>
      <c r="BP16" s="412"/>
      <c r="BQ16" s="412"/>
      <c r="BR16" s="412"/>
      <c r="BS16" s="412"/>
      <c r="BT16" s="412"/>
      <c r="BU16" s="413"/>
      <c r="BV16" s="411">
        <v>151676576</v>
      </c>
      <c r="BW16" s="412"/>
      <c r="BX16" s="412"/>
      <c r="BY16" s="412"/>
      <c r="BZ16" s="412"/>
      <c r="CA16" s="412"/>
      <c r="CB16" s="412"/>
      <c r="CC16" s="413"/>
      <c r="CD16" s="187"/>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4"/>
      <c r="B17" s="477"/>
      <c r="C17" s="478"/>
      <c r="D17" s="478"/>
      <c r="E17" s="478"/>
      <c r="F17" s="478"/>
      <c r="G17" s="478"/>
      <c r="H17" s="478"/>
      <c r="I17" s="478"/>
      <c r="J17" s="478"/>
      <c r="K17" s="479"/>
      <c r="L17" s="188"/>
      <c r="M17" s="522" t="s">
        <v>151</v>
      </c>
      <c r="N17" s="523"/>
      <c r="O17" s="523"/>
      <c r="P17" s="523"/>
      <c r="Q17" s="524"/>
      <c r="R17" s="517" t="s">
        <v>149</v>
      </c>
      <c r="S17" s="518"/>
      <c r="T17" s="518"/>
      <c r="U17" s="518"/>
      <c r="V17" s="519"/>
      <c r="W17" s="427" t="s">
        <v>152</v>
      </c>
      <c r="X17" s="428"/>
      <c r="Y17" s="428"/>
      <c r="Z17" s="428"/>
      <c r="AA17" s="428"/>
      <c r="AB17" s="418"/>
      <c r="AC17" s="462">
        <v>264029</v>
      </c>
      <c r="AD17" s="463"/>
      <c r="AE17" s="463"/>
      <c r="AF17" s="463"/>
      <c r="AG17" s="505"/>
      <c r="AH17" s="462">
        <v>257637</v>
      </c>
      <c r="AI17" s="463"/>
      <c r="AJ17" s="463"/>
      <c r="AK17" s="463"/>
      <c r="AL17" s="464"/>
      <c r="AM17" s="440"/>
      <c r="AN17" s="441"/>
      <c r="AO17" s="441"/>
      <c r="AP17" s="441"/>
      <c r="AQ17" s="441"/>
      <c r="AR17" s="441"/>
      <c r="AS17" s="441"/>
      <c r="AT17" s="442"/>
      <c r="AU17" s="443"/>
      <c r="AV17" s="444"/>
      <c r="AW17" s="444"/>
      <c r="AX17" s="444"/>
      <c r="AY17" s="445" t="s">
        <v>153</v>
      </c>
      <c r="AZ17" s="446"/>
      <c r="BA17" s="446"/>
      <c r="BB17" s="446"/>
      <c r="BC17" s="446"/>
      <c r="BD17" s="446"/>
      <c r="BE17" s="446"/>
      <c r="BF17" s="446"/>
      <c r="BG17" s="446"/>
      <c r="BH17" s="446"/>
      <c r="BI17" s="446"/>
      <c r="BJ17" s="446"/>
      <c r="BK17" s="446"/>
      <c r="BL17" s="446"/>
      <c r="BM17" s="447"/>
      <c r="BN17" s="411">
        <v>134605485</v>
      </c>
      <c r="BO17" s="412"/>
      <c r="BP17" s="412"/>
      <c r="BQ17" s="412"/>
      <c r="BR17" s="412"/>
      <c r="BS17" s="412"/>
      <c r="BT17" s="412"/>
      <c r="BU17" s="413"/>
      <c r="BV17" s="411">
        <v>135620998</v>
      </c>
      <c r="BW17" s="412"/>
      <c r="BX17" s="412"/>
      <c r="BY17" s="412"/>
      <c r="BZ17" s="412"/>
      <c r="CA17" s="412"/>
      <c r="CB17" s="412"/>
      <c r="CC17" s="413"/>
      <c r="CD17" s="187"/>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4"/>
      <c r="B18" s="533" t="s">
        <v>154</v>
      </c>
      <c r="C18" s="454"/>
      <c r="D18" s="454"/>
      <c r="E18" s="534"/>
      <c r="F18" s="534"/>
      <c r="G18" s="534"/>
      <c r="H18" s="534"/>
      <c r="I18" s="534"/>
      <c r="J18" s="534"/>
      <c r="K18" s="534"/>
      <c r="L18" s="535">
        <v>390.32</v>
      </c>
      <c r="M18" s="535"/>
      <c r="N18" s="535"/>
      <c r="O18" s="535"/>
      <c r="P18" s="535"/>
      <c r="Q18" s="535"/>
      <c r="R18" s="536"/>
      <c r="S18" s="536"/>
      <c r="T18" s="536"/>
      <c r="U18" s="536"/>
      <c r="V18" s="537"/>
      <c r="W18" s="429"/>
      <c r="X18" s="430"/>
      <c r="Y18" s="430"/>
      <c r="Z18" s="430"/>
      <c r="AA18" s="430"/>
      <c r="AB18" s="421"/>
      <c r="AC18" s="538">
        <v>79.8</v>
      </c>
      <c r="AD18" s="539"/>
      <c r="AE18" s="539"/>
      <c r="AF18" s="539"/>
      <c r="AG18" s="540"/>
      <c r="AH18" s="538">
        <v>79.099999999999994</v>
      </c>
      <c r="AI18" s="539"/>
      <c r="AJ18" s="539"/>
      <c r="AK18" s="539"/>
      <c r="AL18" s="541"/>
      <c r="AM18" s="440"/>
      <c r="AN18" s="441"/>
      <c r="AO18" s="441"/>
      <c r="AP18" s="441"/>
      <c r="AQ18" s="441"/>
      <c r="AR18" s="441"/>
      <c r="AS18" s="441"/>
      <c r="AT18" s="442"/>
      <c r="AU18" s="443"/>
      <c r="AV18" s="444"/>
      <c r="AW18" s="444"/>
      <c r="AX18" s="444"/>
      <c r="AY18" s="445" t="s">
        <v>155</v>
      </c>
      <c r="AZ18" s="446"/>
      <c r="BA18" s="446"/>
      <c r="BB18" s="446"/>
      <c r="BC18" s="446"/>
      <c r="BD18" s="446"/>
      <c r="BE18" s="446"/>
      <c r="BF18" s="446"/>
      <c r="BG18" s="446"/>
      <c r="BH18" s="446"/>
      <c r="BI18" s="446"/>
      <c r="BJ18" s="446"/>
      <c r="BK18" s="446"/>
      <c r="BL18" s="446"/>
      <c r="BM18" s="447"/>
      <c r="BN18" s="411">
        <v>190208627</v>
      </c>
      <c r="BO18" s="412"/>
      <c r="BP18" s="412"/>
      <c r="BQ18" s="412"/>
      <c r="BR18" s="412"/>
      <c r="BS18" s="412"/>
      <c r="BT18" s="412"/>
      <c r="BU18" s="413"/>
      <c r="BV18" s="411">
        <v>182128623</v>
      </c>
      <c r="BW18" s="412"/>
      <c r="BX18" s="412"/>
      <c r="BY18" s="412"/>
      <c r="BZ18" s="412"/>
      <c r="CA18" s="412"/>
      <c r="CB18" s="412"/>
      <c r="CC18" s="413"/>
      <c r="CD18" s="187"/>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4"/>
      <c r="B19" s="533" t="s">
        <v>156</v>
      </c>
      <c r="C19" s="454"/>
      <c r="D19" s="454"/>
      <c r="E19" s="534"/>
      <c r="F19" s="534"/>
      <c r="G19" s="534"/>
      <c r="H19" s="534"/>
      <c r="I19" s="534"/>
      <c r="J19" s="534"/>
      <c r="K19" s="534"/>
      <c r="L19" s="542">
        <v>1893</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157</v>
      </c>
      <c r="AZ19" s="446"/>
      <c r="BA19" s="446"/>
      <c r="BB19" s="446"/>
      <c r="BC19" s="446"/>
      <c r="BD19" s="446"/>
      <c r="BE19" s="446"/>
      <c r="BF19" s="446"/>
      <c r="BG19" s="446"/>
      <c r="BH19" s="446"/>
      <c r="BI19" s="446"/>
      <c r="BJ19" s="446"/>
      <c r="BK19" s="446"/>
      <c r="BL19" s="446"/>
      <c r="BM19" s="447"/>
      <c r="BN19" s="411">
        <v>243187872</v>
      </c>
      <c r="BO19" s="412"/>
      <c r="BP19" s="412"/>
      <c r="BQ19" s="412"/>
      <c r="BR19" s="412"/>
      <c r="BS19" s="412"/>
      <c r="BT19" s="412"/>
      <c r="BU19" s="413"/>
      <c r="BV19" s="411">
        <v>233666190</v>
      </c>
      <c r="BW19" s="412"/>
      <c r="BX19" s="412"/>
      <c r="BY19" s="412"/>
      <c r="BZ19" s="412"/>
      <c r="CA19" s="412"/>
      <c r="CB19" s="412"/>
      <c r="CC19" s="413"/>
      <c r="CD19" s="187"/>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4"/>
      <c r="B20" s="533" t="s">
        <v>158</v>
      </c>
      <c r="C20" s="454"/>
      <c r="D20" s="454"/>
      <c r="E20" s="534"/>
      <c r="F20" s="534"/>
      <c r="G20" s="534"/>
      <c r="H20" s="534"/>
      <c r="I20" s="534"/>
      <c r="J20" s="534"/>
      <c r="K20" s="534"/>
      <c r="L20" s="542">
        <v>326920</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87"/>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4"/>
      <c r="B21" s="551" t="s">
        <v>159</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87"/>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4"/>
      <c r="B22" s="581" t="s">
        <v>160</v>
      </c>
      <c r="C22" s="555"/>
      <c r="D22" s="556"/>
      <c r="E22" s="423" t="s">
        <v>1</v>
      </c>
      <c r="F22" s="428"/>
      <c r="G22" s="428"/>
      <c r="H22" s="428"/>
      <c r="I22" s="428"/>
      <c r="J22" s="428"/>
      <c r="K22" s="418"/>
      <c r="L22" s="423" t="s">
        <v>161</v>
      </c>
      <c r="M22" s="428"/>
      <c r="N22" s="428"/>
      <c r="O22" s="428"/>
      <c r="P22" s="418"/>
      <c r="Q22" s="586" t="s">
        <v>162</v>
      </c>
      <c r="R22" s="587"/>
      <c r="S22" s="587"/>
      <c r="T22" s="587"/>
      <c r="U22" s="587"/>
      <c r="V22" s="588"/>
      <c r="W22" s="554" t="s">
        <v>163</v>
      </c>
      <c r="X22" s="555"/>
      <c r="Y22" s="556"/>
      <c r="Z22" s="423" t="s">
        <v>1</v>
      </c>
      <c r="AA22" s="428"/>
      <c r="AB22" s="428"/>
      <c r="AC22" s="428"/>
      <c r="AD22" s="428"/>
      <c r="AE22" s="428"/>
      <c r="AF22" s="428"/>
      <c r="AG22" s="418"/>
      <c r="AH22" s="592" t="s">
        <v>164</v>
      </c>
      <c r="AI22" s="428"/>
      <c r="AJ22" s="428"/>
      <c r="AK22" s="428"/>
      <c r="AL22" s="418"/>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499990561</v>
      </c>
      <c r="BO22" s="375"/>
      <c r="BP22" s="375"/>
      <c r="BQ22" s="375"/>
      <c r="BR22" s="375"/>
      <c r="BS22" s="375"/>
      <c r="BT22" s="375"/>
      <c r="BU22" s="376"/>
      <c r="BV22" s="374">
        <v>490423458</v>
      </c>
      <c r="BW22" s="375"/>
      <c r="BX22" s="375"/>
      <c r="BY22" s="375"/>
      <c r="BZ22" s="375"/>
      <c r="CA22" s="375"/>
      <c r="CB22" s="375"/>
      <c r="CC22" s="376"/>
      <c r="CD22" s="187"/>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4"/>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167</v>
      </c>
      <c r="AZ23" s="446"/>
      <c r="BA23" s="446"/>
      <c r="BB23" s="446"/>
      <c r="BC23" s="446"/>
      <c r="BD23" s="446"/>
      <c r="BE23" s="446"/>
      <c r="BF23" s="446"/>
      <c r="BG23" s="446"/>
      <c r="BH23" s="446"/>
      <c r="BI23" s="446"/>
      <c r="BJ23" s="446"/>
      <c r="BK23" s="446"/>
      <c r="BL23" s="446"/>
      <c r="BM23" s="447"/>
      <c r="BN23" s="411">
        <v>224782612</v>
      </c>
      <c r="BO23" s="412"/>
      <c r="BP23" s="412"/>
      <c r="BQ23" s="412"/>
      <c r="BR23" s="412"/>
      <c r="BS23" s="412"/>
      <c r="BT23" s="412"/>
      <c r="BU23" s="413"/>
      <c r="BV23" s="411">
        <v>233205409</v>
      </c>
      <c r="BW23" s="412"/>
      <c r="BX23" s="412"/>
      <c r="BY23" s="412"/>
      <c r="BZ23" s="412"/>
      <c r="CA23" s="412"/>
      <c r="CB23" s="412"/>
      <c r="CC23" s="413"/>
      <c r="CD23" s="187"/>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4"/>
      <c r="B24" s="582"/>
      <c r="C24" s="558"/>
      <c r="D24" s="559"/>
      <c r="E24" s="461" t="s">
        <v>168</v>
      </c>
      <c r="F24" s="441"/>
      <c r="G24" s="441"/>
      <c r="H24" s="441"/>
      <c r="I24" s="441"/>
      <c r="J24" s="441"/>
      <c r="K24" s="442"/>
      <c r="L24" s="462">
        <v>1</v>
      </c>
      <c r="M24" s="463"/>
      <c r="N24" s="463"/>
      <c r="O24" s="463"/>
      <c r="P24" s="505"/>
      <c r="Q24" s="462">
        <v>11900</v>
      </c>
      <c r="R24" s="463"/>
      <c r="S24" s="463"/>
      <c r="T24" s="463"/>
      <c r="U24" s="463"/>
      <c r="V24" s="505"/>
      <c r="W24" s="557"/>
      <c r="X24" s="558"/>
      <c r="Y24" s="559"/>
      <c r="Z24" s="461" t="s">
        <v>169</v>
      </c>
      <c r="AA24" s="441"/>
      <c r="AB24" s="441"/>
      <c r="AC24" s="441"/>
      <c r="AD24" s="441"/>
      <c r="AE24" s="441"/>
      <c r="AF24" s="441"/>
      <c r="AG24" s="442"/>
      <c r="AH24" s="462">
        <v>4864</v>
      </c>
      <c r="AI24" s="463"/>
      <c r="AJ24" s="463"/>
      <c r="AK24" s="463"/>
      <c r="AL24" s="505"/>
      <c r="AM24" s="462">
        <v>15676672</v>
      </c>
      <c r="AN24" s="463"/>
      <c r="AO24" s="463"/>
      <c r="AP24" s="463"/>
      <c r="AQ24" s="463"/>
      <c r="AR24" s="505"/>
      <c r="AS24" s="462">
        <v>3223</v>
      </c>
      <c r="AT24" s="463"/>
      <c r="AU24" s="463"/>
      <c r="AV24" s="463"/>
      <c r="AW24" s="463"/>
      <c r="AX24" s="464"/>
      <c r="AY24" s="527" t="s">
        <v>170</v>
      </c>
      <c r="AZ24" s="528"/>
      <c r="BA24" s="528"/>
      <c r="BB24" s="528"/>
      <c r="BC24" s="528"/>
      <c r="BD24" s="528"/>
      <c r="BE24" s="528"/>
      <c r="BF24" s="528"/>
      <c r="BG24" s="528"/>
      <c r="BH24" s="528"/>
      <c r="BI24" s="528"/>
      <c r="BJ24" s="528"/>
      <c r="BK24" s="528"/>
      <c r="BL24" s="528"/>
      <c r="BM24" s="529"/>
      <c r="BN24" s="411">
        <v>294970773</v>
      </c>
      <c r="BO24" s="412"/>
      <c r="BP24" s="412"/>
      <c r="BQ24" s="412"/>
      <c r="BR24" s="412"/>
      <c r="BS24" s="412"/>
      <c r="BT24" s="412"/>
      <c r="BU24" s="413"/>
      <c r="BV24" s="411">
        <v>291751319</v>
      </c>
      <c r="BW24" s="412"/>
      <c r="BX24" s="412"/>
      <c r="BY24" s="412"/>
      <c r="BZ24" s="412"/>
      <c r="CA24" s="412"/>
      <c r="CB24" s="412"/>
      <c r="CC24" s="413"/>
      <c r="CD24" s="187"/>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4"/>
      <c r="B25" s="582"/>
      <c r="C25" s="558"/>
      <c r="D25" s="559"/>
      <c r="E25" s="461" t="s">
        <v>171</v>
      </c>
      <c r="F25" s="441"/>
      <c r="G25" s="441"/>
      <c r="H25" s="441"/>
      <c r="I25" s="441"/>
      <c r="J25" s="441"/>
      <c r="K25" s="442"/>
      <c r="L25" s="462">
        <v>2</v>
      </c>
      <c r="M25" s="463"/>
      <c r="N25" s="463"/>
      <c r="O25" s="463"/>
      <c r="P25" s="505"/>
      <c r="Q25" s="462">
        <v>9470</v>
      </c>
      <c r="R25" s="463"/>
      <c r="S25" s="463"/>
      <c r="T25" s="463"/>
      <c r="U25" s="463"/>
      <c r="V25" s="505"/>
      <c r="W25" s="557"/>
      <c r="X25" s="558"/>
      <c r="Y25" s="559"/>
      <c r="Z25" s="461" t="s">
        <v>172</v>
      </c>
      <c r="AA25" s="441"/>
      <c r="AB25" s="441"/>
      <c r="AC25" s="441"/>
      <c r="AD25" s="441"/>
      <c r="AE25" s="441"/>
      <c r="AF25" s="441"/>
      <c r="AG25" s="442"/>
      <c r="AH25" s="462">
        <v>801</v>
      </c>
      <c r="AI25" s="463"/>
      <c r="AJ25" s="463"/>
      <c r="AK25" s="463"/>
      <c r="AL25" s="505"/>
      <c r="AM25" s="462">
        <v>2530359</v>
      </c>
      <c r="AN25" s="463"/>
      <c r="AO25" s="463"/>
      <c r="AP25" s="463"/>
      <c r="AQ25" s="463"/>
      <c r="AR25" s="505"/>
      <c r="AS25" s="462">
        <v>3159</v>
      </c>
      <c r="AT25" s="463"/>
      <c r="AU25" s="463"/>
      <c r="AV25" s="463"/>
      <c r="AW25" s="463"/>
      <c r="AX25" s="464"/>
      <c r="AY25" s="371" t="s">
        <v>173</v>
      </c>
      <c r="AZ25" s="372"/>
      <c r="BA25" s="372"/>
      <c r="BB25" s="372"/>
      <c r="BC25" s="372"/>
      <c r="BD25" s="372"/>
      <c r="BE25" s="372"/>
      <c r="BF25" s="372"/>
      <c r="BG25" s="372"/>
      <c r="BH25" s="372"/>
      <c r="BI25" s="372"/>
      <c r="BJ25" s="372"/>
      <c r="BK25" s="372"/>
      <c r="BL25" s="372"/>
      <c r="BM25" s="373"/>
      <c r="BN25" s="374">
        <v>64363853</v>
      </c>
      <c r="BO25" s="375"/>
      <c r="BP25" s="375"/>
      <c r="BQ25" s="375"/>
      <c r="BR25" s="375"/>
      <c r="BS25" s="375"/>
      <c r="BT25" s="375"/>
      <c r="BU25" s="376"/>
      <c r="BV25" s="374">
        <v>68553647</v>
      </c>
      <c r="BW25" s="375"/>
      <c r="BX25" s="375"/>
      <c r="BY25" s="375"/>
      <c r="BZ25" s="375"/>
      <c r="CA25" s="375"/>
      <c r="CB25" s="375"/>
      <c r="CC25" s="376"/>
      <c r="CD25" s="187"/>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4"/>
      <c r="B26" s="582"/>
      <c r="C26" s="558"/>
      <c r="D26" s="559"/>
      <c r="E26" s="461" t="s">
        <v>174</v>
      </c>
      <c r="F26" s="441"/>
      <c r="G26" s="441"/>
      <c r="H26" s="441"/>
      <c r="I26" s="441"/>
      <c r="J26" s="441"/>
      <c r="K26" s="442"/>
      <c r="L26" s="462">
        <v>1</v>
      </c>
      <c r="M26" s="463"/>
      <c r="N26" s="463"/>
      <c r="O26" s="463"/>
      <c r="P26" s="505"/>
      <c r="Q26" s="462">
        <v>7050</v>
      </c>
      <c r="R26" s="463"/>
      <c r="S26" s="463"/>
      <c r="T26" s="463"/>
      <c r="U26" s="463"/>
      <c r="V26" s="505"/>
      <c r="W26" s="557"/>
      <c r="X26" s="558"/>
      <c r="Y26" s="559"/>
      <c r="Z26" s="461" t="s">
        <v>175</v>
      </c>
      <c r="AA26" s="563"/>
      <c r="AB26" s="563"/>
      <c r="AC26" s="563"/>
      <c r="AD26" s="563"/>
      <c r="AE26" s="563"/>
      <c r="AF26" s="563"/>
      <c r="AG26" s="564"/>
      <c r="AH26" s="462">
        <v>408</v>
      </c>
      <c r="AI26" s="463"/>
      <c r="AJ26" s="463"/>
      <c r="AK26" s="463"/>
      <c r="AL26" s="505"/>
      <c r="AM26" s="462">
        <v>1485936</v>
      </c>
      <c r="AN26" s="463"/>
      <c r="AO26" s="463"/>
      <c r="AP26" s="463"/>
      <c r="AQ26" s="463"/>
      <c r="AR26" s="505"/>
      <c r="AS26" s="462">
        <v>3642</v>
      </c>
      <c r="AT26" s="463"/>
      <c r="AU26" s="463"/>
      <c r="AV26" s="463"/>
      <c r="AW26" s="463"/>
      <c r="AX26" s="464"/>
      <c r="AY26" s="414" t="s">
        <v>176</v>
      </c>
      <c r="AZ26" s="415"/>
      <c r="BA26" s="415"/>
      <c r="BB26" s="415"/>
      <c r="BC26" s="415"/>
      <c r="BD26" s="415"/>
      <c r="BE26" s="415"/>
      <c r="BF26" s="415"/>
      <c r="BG26" s="415"/>
      <c r="BH26" s="415"/>
      <c r="BI26" s="415"/>
      <c r="BJ26" s="415"/>
      <c r="BK26" s="415"/>
      <c r="BL26" s="415"/>
      <c r="BM26" s="416"/>
      <c r="BN26" s="411">
        <v>2033570</v>
      </c>
      <c r="BO26" s="412"/>
      <c r="BP26" s="412"/>
      <c r="BQ26" s="412"/>
      <c r="BR26" s="412"/>
      <c r="BS26" s="412"/>
      <c r="BT26" s="412"/>
      <c r="BU26" s="413"/>
      <c r="BV26" s="411">
        <v>1620294</v>
      </c>
      <c r="BW26" s="412"/>
      <c r="BX26" s="412"/>
      <c r="BY26" s="412"/>
      <c r="BZ26" s="412"/>
      <c r="CA26" s="412"/>
      <c r="CB26" s="412"/>
      <c r="CC26" s="413"/>
      <c r="CD26" s="187"/>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4"/>
      <c r="B27" s="582"/>
      <c r="C27" s="558"/>
      <c r="D27" s="559"/>
      <c r="E27" s="461" t="s">
        <v>177</v>
      </c>
      <c r="F27" s="441"/>
      <c r="G27" s="441"/>
      <c r="H27" s="441"/>
      <c r="I27" s="441"/>
      <c r="J27" s="441"/>
      <c r="K27" s="442"/>
      <c r="L27" s="462">
        <v>1</v>
      </c>
      <c r="M27" s="463"/>
      <c r="N27" s="463"/>
      <c r="O27" s="463"/>
      <c r="P27" s="505"/>
      <c r="Q27" s="462">
        <v>8200</v>
      </c>
      <c r="R27" s="463"/>
      <c r="S27" s="463"/>
      <c r="T27" s="463"/>
      <c r="U27" s="463"/>
      <c r="V27" s="505"/>
      <c r="W27" s="557"/>
      <c r="X27" s="558"/>
      <c r="Y27" s="559"/>
      <c r="Z27" s="461" t="s">
        <v>178</v>
      </c>
      <c r="AA27" s="441"/>
      <c r="AB27" s="441"/>
      <c r="AC27" s="441"/>
      <c r="AD27" s="441"/>
      <c r="AE27" s="441"/>
      <c r="AF27" s="441"/>
      <c r="AG27" s="442"/>
      <c r="AH27" s="462">
        <v>3678</v>
      </c>
      <c r="AI27" s="463"/>
      <c r="AJ27" s="463"/>
      <c r="AK27" s="463"/>
      <c r="AL27" s="505"/>
      <c r="AM27" s="462">
        <v>13543797</v>
      </c>
      <c r="AN27" s="463"/>
      <c r="AO27" s="463"/>
      <c r="AP27" s="463"/>
      <c r="AQ27" s="463"/>
      <c r="AR27" s="505"/>
      <c r="AS27" s="462">
        <v>3682</v>
      </c>
      <c r="AT27" s="463"/>
      <c r="AU27" s="463"/>
      <c r="AV27" s="463"/>
      <c r="AW27" s="463"/>
      <c r="AX27" s="464"/>
      <c r="AY27" s="506" t="s">
        <v>179</v>
      </c>
      <c r="AZ27" s="507"/>
      <c r="BA27" s="507"/>
      <c r="BB27" s="507"/>
      <c r="BC27" s="507"/>
      <c r="BD27" s="507"/>
      <c r="BE27" s="507"/>
      <c r="BF27" s="507"/>
      <c r="BG27" s="507"/>
      <c r="BH27" s="507"/>
      <c r="BI27" s="507"/>
      <c r="BJ27" s="507"/>
      <c r="BK27" s="507"/>
      <c r="BL27" s="507"/>
      <c r="BM27" s="508"/>
      <c r="BN27" s="530" t="s">
        <v>128</v>
      </c>
      <c r="BO27" s="531"/>
      <c r="BP27" s="531"/>
      <c r="BQ27" s="531"/>
      <c r="BR27" s="531"/>
      <c r="BS27" s="531"/>
      <c r="BT27" s="531"/>
      <c r="BU27" s="532"/>
      <c r="BV27" s="530" t="s">
        <v>180</v>
      </c>
      <c r="BW27" s="531"/>
      <c r="BX27" s="531"/>
      <c r="BY27" s="531"/>
      <c r="BZ27" s="531"/>
      <c r="CA27" s="531"/>
      <c r="CB27" s="531"/>
      <c r="CC27" s="532"/>
      <c r="CD27" s="189"/>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4"/>
      <c r="B28" s="582"/>
      <c r="C28" s="558"/>
      <c r="D28" s="559"/>
      <c r="E28" s="461" t="s">
        <v>181</v>
      </c>
      <c r="F28" s="441"/>
      <c r="G28" s="441"/>
      <c r="H28" s="441"/>
      <c r="I28" s="441"/>
      <c r="J28" s="441"/>
      <c r="K28" s="442"/>
      <c r="L28" s="462">
        <v>1</v>
      </c>
      <c r="M28" s="463"/>
      <c r="N28" s="463"/>
      <c r="O28" s="463"/>
      <c r="P28" s="505"/>
      <c r="Q28" s="462">
        <v>7460</v>
      </c>
      <c r="R28" s="463"/>
      <c r="S28" s="463"/>
      <c r="T28" s="463"/>
      <c r="U28" s="463"/>
      <c r="V28" s="505"/>
      <c r="W28" s="557"/>
      <c r="X28" s="558"/>
      <c r="Y28" s="559"/>
      <c r="Z28" s="461" t="s">
        <v>182</v>
      </c>
      <c r="AA28" s="441"/>
      <c r="AB28" s="441"/>
      <c r="AC28" s="441"/>
      <c r="AD28" s="441"/>
      <c r="AE28" s="441"/>
      <c r="AF28" s="441"/>
      <c r="AG28" s="442"/>
      <c r="AH28" s="462">
        <v>387</v>
      </c>
      <c r="AI28" s="463"/>
      <c r="AJ28" s="463"/>
      <c r="AK28" s="463"/>
      <c r="AL28" s="505"/>
      <c r="AM28" s="462">
        <v>1059219</v>
      </c>
      <c r="AN28" s="463"/>
      <c r="AO28" s="463"/>
      <c r="AP28" s="463"/>
      <c r="AQ28" s="463"/>
      <c r="AR28" s="505"/>
      <c r="AS28" s="462">
        <v>2737</v>
      </c>
      <c r="AT28" s="463"/>
      <c r="AU28" s="463"/>
      <c r="AV28" s="463"/>
      <c r="AW28" s="463"/>
      <c r="AX28" s="464"/>
      <c r="AY28" s="565" t="s">
        <v>183</v>
      </c>
      <c r="AZ28" s="566"/>
      <c r="BA28" s="566"/>
      <c r="BB28" s="567"/>
      <c r="BC28" s="371" t="s">
        <v>48</v>
      </c>
      <c r="BD28" s="372"/>
      <c r="BE28" s="372"/>
      <c r="BF28" s="372"/>
      <c r="BG28" s="372"/>
      <c r="BH28" s="372"/>
      <c r="BI28" s="372"/>
      <c r="BJ28" s="372"/>
      <c r="BK28" s="372"/>
      <c r="BL28" s="372"/>
      <c r="BM28" s="373"/>
      <c r="BN28" s="374">
        <v>3702583</v>
      </c>
      <c r="BO28" s="375"/>
      <c r="BP28" s="375"/>
      <c r="BQ28" s="375"/>
      <c r="BR28" s="375"/>
      <c r="BS28" s="375"/>
      <c r="BT28" s="375"/>
      <c r="BU28" s="376"/>
      <c r="BV28" s="374">
        <v>3698732</v>
      </c>
      <c r="BW28" s="375"/>
      <c r="BX28" s="375"/>
      <c r="BY28" s="375"/>
      <c r="BZ28" s="375"/>
      <c r="CA28" s="375"/>
      <c r="CB28" s="375"/>
      <c r="CC28" s="376"/>
      <c r="CD28" s="187"/>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4"/>
      <c r="B29" s="582"/>
      <c r="C29" s="558"/>
      <c r="D29" s="559"/>
      <c r="E29" s="461" t="s">
        <v>184</v>
      </c>
      <c r="F29" s="441"/>
      <c r="G29" s="441"/>
      <c r="H29" s="441"/>
      <c r="I29" s="441"/>
      <c r="J29" s="441"/>
      <c r="K29" s="442"/>
      <c r="L29" s="462">
        <v>46</v>
      </c>
      <c r="M29" s="463"/>
      <c r="N29" s="463"/>
      <c r="O29" s="463"/>
      <c r="P29" s="505"/>
      <c r="Q29" s="462">
        <v>6760</v>
      </c>
      <c r="R29" s="463"/>
      <c r="S29" s="463"/>
      <c r="T29" s="463"/>
      <c r="U29" s="463"/>
      <c r="V29" s="505"/>
      <c r="W29" s="560"/>
      <c r="X29" s="561"/>
      <c r="Y29" s="562"/>
      <c r="Z29" s="461" t="s">
        <v>185</v>
      </c>
      <c r="AA29" s="441"/>
      <c r="AB29" s="441"/>
      <c r="AC29" s="441"/>
      <c r="AD29" s="441"/>
      <c r="AE29" s="441"/>
      <c r="AF29" s="441"/>
      <c r="AG29" s="442"/>
      <c r="AH29" s="462">
        <v>8929</v>
      </c>
      <c r="AI29" s="463"/>
      <c r="AJ29" s="463"/>
      <c r="AK29" s="463"/>
      <c r="AL29" s="505"/>
      <c r="AM29" s="462">
        <v>30279688</v>
      </c>
      <c r="AN29" s="463"/>
      <c r="AO29" s="463"/>
      <c r="AP29" s="463"/>
      <c r="AQ29" s="463"/>
      <c r="AR29" s="505"/>
      <c r="AS29" s="462">
        <v>3391</v>
      </c>
      <c r="AT29" s="463"/>
      <c r="AU29" s="463"/>
      <c r="AV29" s="463"/>
      <c r="AW29" s="463"/>
      <c r="AX29" s="464"/>
      <c r="AY29" s="568"/>
      <c r="AZ29" s="569"/>
      <c r="BA29" s="569"/>
      <c r="BB29" s="570"/>
      <c r="BC29" s="445" t="s">
        <v>186</v>
      </c>
      <c r="BD29" s="446"/>
      <c r="BE29" s="446"/>
      <c r="BF29" s="446"/>
      <c r="BG29" s="446"/>
      <c r="BH29" s="446"/>
      <c r="BI29" s="446"/>
      <c r="BJ29" s="446"/>
      <c r="BK29" s="446"/>
      <c r="BL29" s="446"/>
      <c r="BM29" s="447"/>
      <c r="BN29" s="411">
        <v>6240000</v>
      </c>
      <c r="BO29" s="412"/>
      <c r="BP29" s="412"/>
      <c r="BQ29" s="412"/>
      <c r="BR29" s="412"/>
      <c r="BS29" s="412"/>
      <c r="BT29" s="412"/>
      <c r="BU29" s="413"/>
      <c r="BV29" s="411">
        <v>6308580</v>
      </c>
      <c r="BW29" s="412"/>
      <c r="BX29" s="412"/>
      <c r="BY29" s="412"/>
      <c r="BZ29" s="412"/>
      <c r="CA29" s="412"/>
      <c r="CB29" s="412"/>
      <c r="CC29" s="413"/>
      <c r="CD29" s="189"/>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4"/>
      <c r="B30" s="583"/>
      <c r="C30" s="584"/>
      <c r="D30" s="585"/>
      <c r="E30" s="465"/>
      <c r="F30" s="466"/>
      <c r="G30" s="466"/>
      <c r="H30" s="466"/>
      <c r="I30" s="466"/>
      <c r="J30" s="466"/>
      <c r="K30" s="467"/>
      <c r="L30" s="575"/>
      <c r="M30" s="576"/>
      <c r="N30" s="576"/>
      <c r="O30" s="576"/>
      <c r="P30" s="577"/>
      <c r="Q30" s="575"/>
      <c r="R30" s="576"/>
      <c r="S30" s="576"/>
      <c r="T30" s="576"/>
      <c r="U30" s="576"/>
      <c r="V30" s="577"/>
      <c r="W30" s="578" t="s">
        <v>187</v>
      </c>
      <c r="X30" s="579"/>
      <c r="Y30" s="579"/>
      <c r="Z30" s="579"/>
      <c r="AA30" s="579"/>
      <c r="AB30" s="579"/>
      <c r="AC30" s="579"/>
      <c r="AD30" s="579"/>
      <c r="AE30" s="579"/>
      <c r="AF30" s="579"/>
      <c r="AG30" s="580"/>
      <c r="AH30" s="538">
        <v>100</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16368140</v>
      </c>
      <c r="BO30" s="531"/>
      <c r="BP30" s="531"/>
      <c r="BQ30" s="531"/>
      <c r="BR30" s="531"/>
      <c r="BS30" s="531"/>
      <c r="BT30" s="531"/>
      <c r="BU30" s="532"/>
      <c r="BV30" s="530">
        <v>15125594</v>
      </c>
      <c r="BW30" s="531"/>
      <c r="BX30" s="531"/>
      <c r="BY30" s="531"/>
      <c r="BZ30" s="531"/>
      <c r="CA30" s="531"/>
      <c r="CB30" s="531"/>
      <c r="CC30" s="532"/>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2">
      <c r="A31" s="174"/>
      <c r="B31" s="196"/>
      <c r="DI31" s="197"/>
    </row>
    <row r="32" spans="1:113" ht="13.5" customHeight="1" x14ac:dyDescent="0.2">
      <c r="A32" s="174"/>
      <c r="B32" s="198"/>
      <c r="C32" s="574" t="s">
        <v>188</v>
      </c>
      <c r="D32" s="574"/>
      <c r="E32" s="574"/>
      <c r="F32" s="574"/>
      <c r="G32" s="574"/>
      <c r="H32" s="574"/>
      <c r="I32" s="574"/>
      <c r="J32" s="574"/>
      <c r="K32" s="574"/>
      <c r="L32" s="574"/>
      <c r="M32" s="574"/>
      <c r="N32" s="574"/>
      <c r="O32" s="574"/>
      <c r="P32" s="574"/>
      <c r="Q32" s="574"/>
      <c r="R32" s="574"/>
      <c r="S32" s="574"/>
      <c r="U32" s="415" t="s">
        <v>189</v>
      </c>
      <c r="V32" s="415"/>
      <c r="W32" s="415"/>
      <c r="X32" s="415"/>
      <c r="Y32" s="415"/>
      <c r="Z32" s="415"/>
      <c r="AA32" s="415"/>
      <c r="AB32" s="415"/>
      <c r="AC32" s="415"/>
      <c r="AD32" s="415"/>
      <c r="AE32" s="415"/>
      <c r="AF32" s="415"/>
      <c r="AG32" s="415"/>
      <c r="AH32" s="415"/>
      <c r="AI32" s="415"/>
      <c r="AJ32" s="415"/>
      <c r="AK32" s="415"/>
      <c r="AM32" s="415" t="s">
        <v>190</v>
      </c>
      <c r="AN32" s="415"/>
      <c r="AO32" s="415"/>
      <c r="AP32" s="415"/>
      <c r="AQ32" s="415"/>
      <c r="AR32" s="415"/>
      <c r="AS32" s="415"/>
      <c r="AT32" s="415"/>
      <c r="AU32" s="415"/>
      <c r="AV32" s="415"/>
      <c r="AW32" s="415"/>
      <c r="AX32" s="415"/>
      <c r="AY32" s="415"/>
      <c r="AZ32" s="415"/>
      <c r="BA32" s="415"/>
      <c r="BB32" s="415"/>
      <c r="BC32" s="415"/>
      <c r="BE32" s="415" t="s">
        <v>191</v>
      </c>
      <c r="BF32" s="415"/>
      <c r="BG32" s="415"/>
      <c r="BH32" s="415"/>
      <c r="BI32" s="415"/>
      <c r="BJ32" s="415"/>
      <c r="BK32" s="415"/>
      <c r="BL32" s="415"/>
      <c r="BM32" s="415"/>
      <c r="BN32" s="415"/>
      <c r="BO32" s="415"/>
      <c r="BP32" s="415"/>
      <c r="BQ32" s="415"/>
      <c r="BR32" s="415"/>
      <c r="BS32" s="415"/>
      <c r="BT32" s="415"/>
      <c r="BU32" s="415"/>
      <c r="BW32" s="415" t="s">
        <v>192</v>
      </c>
      <c r="BX32" s="415"/>
      <c r="BY32" s="415"/>
      <c r="BZ32" s="415"/>
      <c r="CA32" s="415"/>
      <c r="CB32" s="415"/>
      <c r="CC32" s="415"/>
      <c r="CD32" s="415"/>
      <c r="CE32" s="415"/>
      <c r="CF32" s="415"/>
      <c r="CG32" s="415"/>
      <c r="CH32" s="415"/>
      <c r="CI32" s="415"/>
      <c r="CJ32" s="415"/>
      <c r="CK32" s="415"/>
      <c r="CL32" s="415"/>
      <c r="CM32" s="415"/>
      <c r="CO32" s="415" t="s">
        <v>193</v>
      </c>
      <c r="CP32" s="415"/>
      <c r="CQ32" s="415"/>
      <c r="CR32" s="415"/>
      <c r="CS32" s="415"/>
      <c r="CT32" s="415"/>
      <c r="CU32" s="415"/>
      <c r="CV32" s="415"/>
      <c r="CW32" s="415"/>
      <c r="CX32" s="415"/>
      <c r="CY32" s="415"/>
      <c r="CZ32" s="415"/>
      <c r="DA32" s="415"/>
      <c r="DB32" s="415"/>
      <c r="DC32" s="415"/>
      <c r="DD32" s="415"/>
      <c r="DE32" s="415"/>
      <c r="DI32" s="197"/>
    </row>
    <row r="33" spans="1:113" ht="13.5" customHeight="1" x14ac:dyDescent="0.2">
      <c r="A33" s="174"/>
      <c r="B33" s="198"/>
      <c r="C33" s="435" t="s">
        <v>194</v>
      </c>
      <c r="D33" s="435"/>
      <c r="E33" s="400" t="s">
        <v>195</v>
      </c>
      <c r="F33" s="400"/>
      <c r="G33" s="400"/>
      <c r="H33" s="400"/>
      <c r="I33" s="400"/>
      <c r="J33" s="400"/>
      <c r="K33" s="400"/>
      <c r="L33" s="400"/>
      <c r="M33" s="400"/>
      <c r="N33" s="400"/>
      <c r="O33" s="400"/>
      <c r="P33" s="400"/>
      <c r="Q33" s="400"/>
      <c r="R33" s="400"/>
      <c r="S33" s="400"/>
      <c r="T33" s="199"/>
      <c r="U33" s="435" t="s">
        <v>196</v>
      </c>
      <c r="V33" s="435"/>
      <c r="W33" s="400" t="s">
        <v>197</v>
      </c>
      <c r="X33" s="400"/>
      <c r="Y33" s="400"/>
      <c r="Z33" s="400"/>
      <c r="AA33" s="400"/>
      <c r="AB33" s="400"/>
      <c r="AC33" s="400"/>
      <c r="AD33" s="400"/>
      <c r="AE33" s="400"/>
      <c r="AF33" s="400"/>
      <c r="AG33" s="400"/>
      <c r="AH33" s="400"/>
      <c r="AI33" s="400"/>
      <c r="AJ33" s="400"/>
      <c r="AK33" s="400"/>
      <c r="AL33" s="199"/>
      <c r="AM33" s="435" t="s">
        <v>198</v>
      </c>
      <c r="AN33" s="435"/>
      <c r="AO33" s="400" t="s">
        <v>195</v>
      </c>
      <c r="AP33" s="400"/>
      <c r="AQ33" s="400"/>
      <c r="AR33" s="400"/>
      <c r="AS33" s="400"/>
      <c r="AT33" s="400"/>
      <c r="AU33" s="400"/>
      <c r="AV33" s="400"/>
      <c r="AW33" s="400"/>
      <c r="AX33" s="400"/>
      <c r="AY33" s="400"/>
      <c r="AZ33" s="400"/>
      <c r="BA33" s="400"/>
      <c r="BB33" s="400"/>
      <c r="BC33" s="400"/>
      <c r="BD33" s="200"/>
      <c r="BE33" s="400" t="s">
        <v>199</v>
      </c>
      <c r="BF33" s="400"/>
      <c r="BG33" s="400" t="s">
        <v>200</v>
      </c>
      <c r="BH33" s="400"/>
      <c r="BI33" s="400"/>
      <c r="BJ33" s="400"/>
      <c r="BK33" s="400"/>
      <c r="BL33" s="400"/>
      <c r="BM33" s="400"/>
      <c r="BN33" s="400"/>
      <c r="BO33" s="400"/>
      <c r="BP33" s="400"/>
      <c r="BQ33" s="400"/>
      <c r="BR33" s="400"/>
      <c r="BS33" s="400"/>
      <c r="BT33" s="400"/>
      <c r="BU33" s="400"/>
      <c r="BV33" s="200"/>
      <c r="BW33" s="435" t="s">
        <v>199</v>
      </c>
      <c r="BX33" s="435"/>
      <c r="BY33" s="400" t="s">
        <v>201</v>
      </c>
      <c r="BZ33" s="400"/>
      <c r="CA33" s="400"/>
      <c r="CB33" s="400"/>
      <c r="CC33" s="400"/>
      <c r="CD33" s="400"/>
      <c r="CE33" s="400"/>
      <c r="CF33" s="400"/>
      <c r="CG33" s="400"/>
      <c r="CH33" s="400"/>
      <c r="CI33" s="400"/>
      <c r="CJ33" s="400"/>
      <c r="CK33" s="400"/>
      <c r="CL33" s="400"/>
      <c r="CM33" s="400"/>
      <c r="CN33" s="199"/>
      <c r="CO33" s="435" t="s">
        <v>202</v>
      </c>
      <c r="CP33" s="435"/>
      <c r="CQ33" s="400" t="s">
        <v>203</v>
      </c>
      <c r="CR33" s="400"/>
      <c r="CS33" s="400"/>
      <c r="CT33" s="400"/>
      <c r="CU33" s="400"/>
      <c r="CV33" s="400"/>
      <c r="CW33" s="400"/>
      <c r="CX33" s="400"/>
      <c r="CY33" s="400"/>
      <c r="CZ33" s="400"/>
      <c r="DA33" s="400"/>
      <c r="DB33" s="400"/>
      <c r="DC33" s="400"/>
      <c r="DD33" s="400"/>
      <c r="DE33" s="400"/>
      <c r="DF33" s="199"/>
      <c r="DG33" s="600" t="s">
        <v>204</v>
      </c>
      <c r="DH33" s="600"/>
      <c r="DI33" s="201"/>
    </row>
    <row r="34" spans="1:113" ht="32.25" customHeight="1" x14ac:dyDescent="0.2">
      <c r="A34" s="174"/>
      <c r="B34" s="198"/>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4"/>
      <c r="U34" s="601">
        <f>IF(W34="","",MAX(C34:D43)+1)</f>
        <v>8</v>
      </c>
      <c r="V34" s="601"/>
      <c r="W34" s="602" t="str">
        <f>IF('各会計、関係団体の財政状況及び健全化判断比率'!B28="","",'各会計、関係団体の財政状況及び健全化判断比率'!B28)</f>
        <v>国民健康保険会計</v>
      </c>
      <c r="X34" s="602"/>
      <c r="Y34" s="602"/>
      <c r="Z34" s="602"/>
      <c r="AA34" s="602"/>
      <c r="AB34" s="602"/>
      <c r="AC34" s="602"/>
      <c r="AD34" s="602"/>
      <c r="AE34" s="602"/>
      <c r="AF34" s="602"/>
      <c r="AG34" s="602"/>
      <c r="AH34" s="602"/>
      <c r="AI34" s="602"/>
      <c r="AJ34" s="602"/>
      <c r="AK34" s="602"/>
      <c r="AL34" s="174"/>
      <c r="AM34" s="601">
        <f>IF(AO34="","",MAX(C34:D43,U34:V43)+1)</f>
        <v>12</v>
      </c>
      <c r="AN34" s="601"/>
      <c r="AO34" s="602" t="str">
        <f>IF('各会計、関係団体の財政状況及び健全化判断比率'!B32="","",'各会計、関係団体の財政状況及び健全化判断比率'!B32)</f>
        <v>病院事業会計</v>
      </c>
      <c r="AP34" s="602"/>
      <c r="AQ34" s="602"/>
      <c r="AR34" s="602"/>
      <c r="AS34" s="602"/>
      <c r="AT34" s="602"/>
      <c r="AU34" s="602"/>
      <c r="AV34" s="602"/>
      <c r="AW34" s="602"/>
      <c r="AX34" s="602"/>
      <c r="AY34" s="602"/>
      <c r="AZ34" s="602"/>
      <c r="BA34" s="602"/>
      <c r="BB34" s="602"/>
      <c r="BC34" s="602"/>
      <c r="BD34" s="174"/>
      <c r="BE34" s="601">
        <f>IF(BG34="","",MAX(C34:D43,U34:V43,AM34:AN43)+1)</f>
        <v>17</v>
      </c>
      <c r="BF34" s="601"/>
      <c r="BG34" s="602" t="str">
        <f>IF('各会計、関係団体の財政状況及び健全化判断比率'!B37="","",'各会計、関係団体の財政状況及び健全化判断比率'!B37)</f>
        <v>農業集落排水事業会計</v>
      </c>
      <c r="BH34" s="602"/>
      <c r="BI34" s="602"/>
      <c r="BJ34" s="602"/>
      <c r="BK34" s="602"/>
      <c r="BL34" s="602"/>
      <c r="BM34" s="602"/>
      <c r="BN34" s="602"/>
      <c r="BO34" s="602"/>
      <c r="BP34" s="602"/>
      <c r="BQ34" s="602"/>
      <c r="BR34" s="602"/>
      <c r="BS34" s="602"/>
      <c r="BT34" s="602"/>
      <c r="BU34" s="602"/>
      <c r="BV34" s="174"/>
      <c r="BW34" s="601">
        <f>IF(BY34="","",MAX(C34:D43,U34:V43,AM34:AN43,BE34:BF43)+1)</f>
        <v>18</v>
      </c>
      <c r="BX34" s="601"/>
      <c r="BY34" s="602" t="str">
        <f>IF('各会計、関係団体の財政状況及び健全化判断比率'!B68="","",'各会計、関係団体の財政状況及び健全化判断比率'!B68)</f>
        <v>山鹿植木広域行政事務組合</v>
      </c>
      <c r="BZ34" s="602"/>
      <c r="CA34" s="602"/>
      <c r="CB34" s="602"/>
      <c r="CC34" s="602"/>
      <c r="CD34" s="602"/>
      <c r="CE34" s="602"/>
      <c r="CF34" s="602"/>
      <c r="CG34" s="602"/>
      <c r="CH34" s="602"/>
      <c r="CI34" s="602"/>
      <c r="CJ34" s="602"/>
      <c r="CK34" s="602"/>
      <c r="CL34" s="602"/>
      <c r="CM34" s="602"/>
      <c r="CN34" s="174"/>
      <c r="CO34" s="601">
        <f>IF(CQ34="","",MAX(C34:D43,U34:V43,AM34:AN43,BE34:BF43,BW34:BX43)+1)</f>
        <v>21</v>
      </c>
      <c r="CP34" s="601"/>
      <c r="CQ34" s="602" t="str">
        <f>IF('各会計、関係団体の財政状況及び健全化判断比率'!BS7="","",'各会計、関係団体の財政状況及び健全化判断比率'!BS7)</f>
        <v>熊本市勤労福祉センター</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1"/>
    </row>
    <row r="35" spans="1:113" ht="32.25" customHeight="1" x14ac:dyDescent="0.2">
      <c r="A35" s="174"/>
      <c r="B35" s="198"/>
      <c r="C35" s="601">
        <f>IF(E35="","",C34+1)</f>
        <v>2</v>
      </c>
      <c r="D35" s="601"/>
      <c r="E35" s="602" t="str">
        <f>IF('各会計、関係団体の財政状況及び健全化判断比率'!B8="","",'各会計、関係団体の財政状況及び健全化判断比率'!B8)</f>
        <v>母子父子寡婦福祉資金貸付事業会計</v>
      </c>
      <c r="F35" s="602"/>
      <c r="G35" s="602"/>
      <c r="H35" s="602"/>
      <c r="I35" s="602"/>
      <c r="J35" s="602"/>
      <c r="K35" s="602"/>
      <c r="L35" s="602"/>
      <c r="M35" s="602"/>
      <c r="N35" s="602"/>
      <c r="O35" s="602"/>
      <c r="P35" s="602"/>
      <c r="Q35" s="602"/>
      <c r="R35" s="602"/>
      <c r="S35" s="602"/>
      <c r="T35" s="174"/>
      <c r="U35" s="601">
        <f>IF(W35="","",U34+1)</f>
        <v>9</v>
      </c>
      <c r="V35" s="601"/>
      <c r="W35" s="602" t="str">
        <f>IF('各会計、関係団体の財政状況及び健全化判断比率'!B29="","",'各会計、関係団体の財政状況及び健全化判断比率'!B29)</f>
        <v>介護保険会計</v>
      </c>
      <c r="X35" s="602"/>
      <c r="Y35" s="602"/>
      <c r="Z35" s="602"/>
      <c r="AA35" s="602"/>
      <c r="AB35" s="602"/>
      <c r="AC35" s="602"/>
      <c r="AD35" s="602"/>
      <c r="AE35" s="602"/>
      <c r="AF35" s="602"/>
      <c r="AG35" s="602"/>
      <c r="AH35" s="602"/>
      <c r="AI35" s="602"/>
      <c r="AJ35" s="602"/>
      <c r="AK35" s="602"/>
      <c r="AL35" s="174"/>
      <c r="AM35" s="601">
        <f t="shared" ref="AM35:AM43" si="0">IF(AO35="","",AM34+1)</f>
        <v>13</v>
      </c>
      <c r="AN35" s="601"/>
      <c r="AO35" s="602" t="str">
        <f>IF('各会計、関係団体の財政状況及び健全化判断比率'!B33="","",'各会計、関係団体の財政状況及び健全化判断比率'!B33)</f>
        <v>水道事業会計</v>
      </c>
      <c r="AP35" s="602"/>
      <c r="AQ35" s="602"/>
      <c r="AR35" s="602"/>
      <c r="AS35" s="602"/>
      <c r="AT35" s="602"/>
      <c r="AU35" s="602"/>
      <c r="AV35" s="602"/>
      <c r="AW35" s="602"/>
      <c r="AX35" s="602"/>
      <c r="AY35" s="602"/>
      <c r="AZ35" s="602"/>
      <c r="BA35" s="602"/>
      <c r="BB35" s="602"/>
      <c r="BC35" s="602"/>
      <c r="BD35" s="174"/>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4"/>
      <c r="BW35" s="601">
        <f t="shared" ref="BW35:BW43" si="2">IF(BY35="","",BW34+1)</f>
        <v>19</v>
      </c>
      <c r="BX35" s="601"/>
      <c r="BY35" s="602" t="str">
        <f>IF('各会計、関係団体の財政状況及び健全化判断比率'!B69="","",'各会計、関係団体の財政状況及び健全化判断比率'!B69)</f>
        <v>熊本県後期高齢者医療広域連合（一般会計）</v>
      </c>
      <c r="BZ35" s="602"/>
      <c r="CA35" s="602"/>
      <c r="CB35" s="602"/>
      <c r="CC35" s="602"/>
      <c r="CD35" s="602"/>
      <c r="CE35" s="602"/>
      <c r="CF35" s="602"/>
      <c r="CG35" s="602"/>
      <c r="CH35" s="602"/>
      <c r="CI35" s="602"/>
      <c r="CJ35" s="602"/>
      <c r="CK35" s="602"/>
      <c r="CL35" s="602"/>
      <c r="CM35" s="602"/>
      <c r="CN35" s="174"/>
      <c r="CO35" s="601">
        <f t="shared" ref="CO35:CO43" si="3">IF(CQ35="","",CO34+1)</f>
        <v>22</v>
      </c>
      <c r="CP35" s="601"/>
      <c r="CQ35" s="602" t="str">
        <f>IF('各会計、関係団体の財政状況及び健全化判断比率'!BS8="","",'各会計、関係団体の財政状況及び健全化判断比率'!BS8)</f>
        <v>熊本市上下水道サービス公社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1"/>
    </row>
    <row r="36" spans="1:113" ht="32.25" customHeight="1" x14ac:dyDescent="0.2">
      <c r="A36" s="174"/>
      <c r="B36" s="198"/>
      <c r="C36" s="601">
        <f>IF(E36="","",C35+1)</f>
        <v>3</v>
      </c>
      <c r="D36" s="601"/>
      <c r="E36" s="602" t="str">
        <f>IF('各会計、関係団体の財政状況及び健全化判断比率'!B9="","",'各会計、関係団体の財政状況及び健全化判断比率'!B9)</f>
        <v>産業振興資金会計</v>
      </c>
      <c r="F36" s="602"/>
      <c r="G36" s="602"/>
      <c r="H36" s="602"/>
      <c r="I36" s="602"/>
      <c r="J36" s="602"/>
      <c r="K36" s="602"/>
      <c r="L36" s="602"/>
      <c r="M36" s="602"/>
      <c r="N36" s="602"/>
      <c r="O36" s="602"/>
      <c r="P36" s="602"/>
      <c r="Q36" s="602"/>
      <c r="R36" s="602"/>
      <c r="S36" s="602"/>
      <c r="T36" s="174"/>
      <c r="U36" s="601">
        <f t="shared" ref="U36:U43" si="4">IF(W36="","",U35+1)</f>
        <v>10</v>
      </c>
      <c r="V36" s="601"/>
      <c r="W36" s="602" t="str">
        <f>IF('各会計、関係団体の財政状況及び健全化判断比率'!B30="","",'各会計、関係団体の財政状況及び健全化判断比率'!B30)</f>
        <v>後期高齢者医療会計</v>
      </c>
      <c r="X36" s="602"/>
      <c r="Y36" s="602"/>
      <c r="Z36" s="602"/>
      <c r="AA36" s="602"/>
      <c r="AB36" s="602"/>
      <c r="AC36" s="602"/>
      <c r="AD36" s="602"/>
      <c r="AE36" s="602"/>
      <c r="AF36" s="602"/>
      <c r="AG36" s="602"/>
      <c r="AH36" s="602"/>
      <c r="AI36" s="602"/>
      <c r="AJ36" s="602"/>
      <c r="AK36" s="602"/>
      <c r="AL36" s="174"/>
      <c r="AM36" s="601">
        <f t="shared" si="0"/>
        <v>14</v>
      </c>
      <c r="AN36" s="601"/>
      <c r="AO36" s="602" t="str">
        <f>IF('各会計、関係団体の財政状況及び健全化判断比率'!B34="","",'各会計、関係団体の財政状況及び健全化判断比率'!B34)</f>
        <v>工業用水道事業会計</v>
      </c>
      <c r="AP36" s="602"/>
      <c r="AQ36" s="602"/>
      <c r="AR36" s="602"/>
      <c r="AS36" s="602"/>
      <c r="AT36" s="602"/>
      <c r="AU36" s="602"/>
      <c r="AV36" s="602"/>
      <c r="AW36" s="602"/>
      <c r="AX36" s="602"/>
      <c r="AY36" s="602"/>
      <c r="AZ36" s="602"/>
      <c r="BA36" s="602"/>
      <c r="BB36" s="602"/>
      <c r="BC36" s="602"/>
      <c r="BD36" s="174"/>
      <c r="BE36" s="601" t="str">
        <f t="shared" si="1"/>
        <v/>
      </c>
      <c r="BF36" s="601"/>
      <c r="BG36" s="602"/>
      <c r="BH36" s="602"/>
      <c r="BI36" s="602"/>
      <c r="BJ36" s="602"/>
      <c r="BK36" s="602"/>
      <c r="BL36" s="602"/>
      <c r="BM36" s="602"/>
      <c r="BN36" s="602"/>
      <c r="BO36" s="602"/>
      <c r="BP36" s="602"/>
      <c r="BQ36" s="602"/>
      <c r="BR36" s="602"/>
      <c r="BS36" s="602"/>
      <c r="BT36" s="602"/>
      <c r="BU36" s="602"/>
      <c r="BV36" s="174"/>
      <c r="BW36" s="601">
        <f t="shared" si="2"/>
        <v>20</v>
      </c>
      <c r="BX36" s="601"/>
      <c r="BY36" s="602" t="str">
        <f>IF('各会計、関係団体の財政状況及び健全化判断比率'!B70="","",'各会計、関係団体の財政状況及び健全化判断比率'!B70)</f>
        <v>熊本県後期高齢者医療広域連合（後期高齢者医療特別会計）</v>
      </c>
      <c r="BZ36" s="602"/>
      <c r="CA36" s="602"/>
      <c r="CB36" s="602"/>
      <c r="CC36" s="602"/>
      <c r="CD36" s="602"/>
      <c r="CE36" s="602"/>
      <c r="CF36" s="602"/>
      <c r="CG36" s="602"/>
      <c r="CH36" s="602"/>
      <c r="CI36" s="602"/>
      <c r="CJ36" s="602"/>
      <c r="CK36" s="602"/>
      <c r="CL36" s="602"/>
      <c r="CM36" s="602"/>
      <c r="CN36" s="174"/>
      <c r="CO36" s="601">
        <f t="shared" si="3"/>
        <v>23</v>
      </c>
      <c r="CP36" s="601"/>
      <c r="CQ36" s="602" t="str">
        <f>IF('各会計、関係団体の財政状況及び健全化判断比率'!BS9="","",'各会計、関係団体の財政状況及び健全化判断比率'!BS9)</f>
        <v>熊本市文化スポーツ財団</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1"/>
    </row>
    <row r="37" spans="1:113" ht="32.25" customHeight="1" x14ac:dyDescent="0.2">
      <c r="A37" s="174"/>
      <c r="B37" s="198"/>
      <c r="C37" s="601">
        <f>IF(E37="","",C36+1)</f>
        <v>4</v>
      </c>
      <c r="D37" s="601"/>
      <c r="E37" s="602" t="str">
        <f>IF('各会計、関係団体の財政状況及び健全化判断比率'!B10="","",'各会計、関係団体の財政状況及び健全化判断比率'!B10)</f>
        <v>公共用地先行取得事業会計</v>
      </c>
      <c r="F37" s="602"/>
      <c r="G37" s="602"/>
      <c r="H37" s="602"/>
      <c r="I37" s="602"/>
      <c r="J37" s="602"/>
      <c r="K37" s="602"/>
      <c r="L37" s="602"/>
      <c r="M37" s="602"/>
      <c r="N37" s="602"/>
      <c r="O37" s="602"/>
      <c r="P37" s="602"/>
      <c r="Q37" s="602"/>
      <c r="R37" s="602"/>
      <c r="S37" s="602"/>
      <c r="T37" s="174"/>
      <c r="U37" s="601">
        <f t="shared" si="4"/>
        <v>11</v>
      </c>
      <c r="V37" s="601"/>
      <c r="W37" s="602" t="str">
        <f>IF('各会計、関係団体の財政状況及び健全化判断比率'!B31="","",'各会計、関係団体の財政状況及び健全化判断比率'!B31)</f>
        <v>競輪事業会計</v>
      </c>
      <c r="X37" s="602"/>
      <c r="Y37" s="602"/>
      <c r="Z37" s="602"/>
      <c r="AA37" s="602"/>
      <c r="AB37" s="602"/>
      <c r="AC37" s="602"/>
      <c r="AD37" s="602"/>
      <c r="AE37" s="602"/>
      <c r="AF37" s="602"/>
      <c r="AG37" s="602"/>
      <c r="AH37" s="602"/>
      <c r="AI37" s="602"/>
      <c r="AJ37" s="602"/>
      <c r="AK37" s="602"/>
      <c r="AL37" s="174"/>
      <c r="AM37" s="601">
        <f t="shared" si="0"/>
        <v>15</v>
      </c>
      <c r="AN37" s="601"/>
      <c r="AO37" s="602" t="str">
        <f>IF('各会計、関係団体の財政状況及び健全化判断比率'!B35="","",'各会計、関係団体の財政状況及び健全化判断比率'!B35)</f>
        <v>下水道事業会計</v>
      </c>
      <c r="AP37" s="602"/>
      <c r="AQ37" s="602"/>
      <c r="AR37" s="602"/>
      <c r="AS37" s="602"/>
      <c r="AT37" s="602"/>
      <c r="AU37" s="602"/>
      <c r="AV37" s="602"/>
      <c r="AW37" s="602"/>
      <c r="AX37" s="602"/>
      <c r="AY37" s="602"/>
      <c r="AZ37" s="602"/>
      <c r="BA37" s="602"/>
      <c r="BB37" s="602"/>
      <c r="BC37" s="602"/>
      <c r="BD37" s="174"/>
      <c r="BE37" s="601" t="str">
        <f t="shared" si="1"/>
        <v/>
      </c>
      <c r="BF37" s="601"/>
      <c r="BG37" s="602"/>
      <c r="BH37" s="602"/>
      <c r="BI37" s="602"/>
      <c r="BJ37" s="602"/>
      <c r="BK37" s="602"/>
      <c r="BL37" s="602"/>
      <c r="BM37" s="602"/>
      <c r="BN37" s="602"/>
      <c r="BO37" s="602"/>
      <c r="BP37" s="602"/>
      <c r="BQ37" s="602"/>
      <c r="BR37" s="602"/>
      <c r="BS37" s="602"/>
      <c r="BT37" s="602"/>
      <c r="BU37" s="602"/>
      <c r="BV37" s="174"/>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4"/>
      <c r="CO37" s="601">
        <f t="shared" si="3"/>
        <v>24</v>
      </c>
      <c r="CP37" s="601"/>
      <c r="CQ37" s="602" t="str">
        <f>IF('各会計、関係団体の財政状況及び健全化判断比率'!BS10="","",'各会計、関係団体の財政状況及び健全化判断比率'!BS10)</f>
        <v>熊本市美術文化振興財団</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1"/>
    </row>
    <row r="38" spans="1:113" ht="32.25" customHeight="1" x14ac:dyDescent="0.2">
      <c r="A38" s="174"/>
      <c r="B38" s="198"/>
      <c r="C38" s="601">
        <f t="shared" ref="C38:C43" si="5">IF(E38="","",C37+1)</f>
        <v>5</v>
      </c>
      <c r="D38" s="601"/>
      <c r="E38" s="602" t="str">
        <f>IF('各会計、関係団体の財政状況及び健全化判断比率'!B11="","",'各会計、関係団体の財政状況及び健全化判断比率'!B11)</f>
        <v>植木中央土地区画整理事業会計</v>
      </c>
      <c r="F38" s="602"/>
      <c r="G38" s="602"/>
      <c r="H38" s="602"/>
      <c r="I38" s="602"/>
      <c r="J38" s="602"/>
      <c r="K38" s="602"/>
      <c r="L38" s="602"/>
      <c r="M38" s="602"/>
      <c r="N38" s="602"/>
      <c r="O38" s="602"/>
      <c r="P38" s="602"/>
      <c r="Q38" s="602"/>
      <c r="R38" s="602"/>
      <c r="S38" s="602"/>
      <c r="T38" s="174"/>
      <c r="U38" s="601" t="str">
        <f t="shared" si="4"/>
        <v/>
      </c>
      <c r="V38" s="601"/>
      <c r="W38" s="602"/>
      <c r="X38" s="602"/>
      <c r="Y38" s="602"/>
      <c r="Z38" s="602"/>
      <c r="AA38" s="602"/>
      <c r="AB38" s="602"/>
      <c r="AC38" s="602"/>
      <c r="AD38" s="602"/>
      <c r="AE38" s="602"/>
      <c r="AF38" s="602"/>
      <c r="AG38" s="602"/>
      <c r="AH38" s="602"/>
      <c r="AI38" s="602"/>
      <c r="AJ38" s="602"/>
      <c r="AK38" s="602"/>
      <c r="AL38" s="174"/>
      <c r="AM38" s="601">
        <f t="shared" si="0"/>
        <v>16</v>
      </c>
      <c r="AN38" s="601"/>
      <c r="AO38" s="602" t="str">
        <f>IF('各会計、関係団体の財政状況及び健全化判断比率'!B36="","",'各会計、関係団体の財政状況及び健全化判断比率'!B36)</f>
        <v>交通事業会計</v>
      </c>
      <c r="AP38" s="602"/>
      <c r="AQ38" s="602"/>
      <c r="AR38" s="602"/>
      <c r="AS38" s="602"/>
      <c r="AT38" s="602"/>
      <c r="AU38" s="602"/>
      <c r="AV38" s="602"/>
      <c r="AW38" s="602"/>
      <c r="AX38" s="602"/>
      <c r="AY38" s="602"/>
      <c r="AZ38" s="602"/>
      <c r="BA38" s="602"/>
      <c r="BB38" s="602"/>
      <c r="BC38" s="602"/>
      <c r="BD38" s="174"/>
      <c r="BE38" s="601" t="str">
        <f t="shared" si="1"/>
        <v/>
      </c>
      <c r="BF38" s="601"/>
      <c r="BG38" s="602"/>
      <c r="BH38" s="602"/>
      <c r="BI38" s="602"/>
      <c r="BJ38" s="602"/>
      <c r="BK38" s="602"/>
      <c r="BL38" s="602"/>
      <c r="BM38" s="602"/>
      <c r="BN38" s="602"/>
      <c r="BO38" s="602"/>
      <c r="BP38" s="602"/>
      <c r="BQ38" s="602"/>
      <c r="BR38" s="602"/>
      <c r="BS38" s="602"/>
      <c r="BT38" s="602"/>
      <c r="BU38" s="602"/>
      <c r="BV38" s="174"/>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4"/>
      <c r="CO38" s="601">
        <f t="shared" si="3"/>
        <v>25</v>
      </c>
      <c r="CP38" s="601"/>
      <c r="CQ38" s="602" t="str">
        <f>IF('各会計、関係団体の財政状況及び健全化判断比率'!BS11="","",'各会計、関係団体の財政状況及び健全化判断比率'!BS11)</f>
        <v>くまもと地下水財団</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1"/>
    </row>
    <row r="39" spans="1:113" ht="32.25" customHeight="1" x14ac:dyDescent="0.2">
      <c r="A39" s="174"/>
      <c r="B39" s="198"/>
      <c r="C39" s="601">
        <f t="shared" si="5"/>
        <v>6</v>
      </c>
      <c r="D39" s="601"/>
      <c r="E39" s="602" t="str">
        <f>IF('各会計、関係団体の財政状況及び健全化判断比率'!B12="","",'各会計、関係団体の財政状況及び健全化判断比率'!B12)</f>
        <v>奨学金貸付事業会計</v>
      </c>
      <c r="F39" s="602"/>
      <c r="G39" s="602"/>
      <c r="H39" s="602"/>
      <c r="I39" s="602"/>
      <c r="J39" s="602"/>
      <c r="K39" s="602"/>
      <c r="L39" s="602"/>
      <c r="M39" s="602"/>
      <c r="N39" s="602"/>
      <c r="O39" s="602"/>
      <c r="P39" s="602"/>
      <c r="Q39" s="602"/>
      <c r="R39" s="602"/>
      <c r="S39" s="602"/>
      <c r="T39" s="174"/>
      <c r="U39" s="601" t="str">
        <f t="shared" si="4"/>
        <v/>
      </c>
      <c r="V39" s="601"/>
      <c r="W39" s="602"/>
      <c r="X39" s="602"/>
      <c r="Y39" s="602"/>
      <c r="Z39" s="602"/>
      <c r="AA39" s="602"/>
      <c r="AB39" s="602"/>
      <c r="AC39" s="602"/>
      <c r="AD39" s="602"/>
      <c r="AE39" s="602"/>
      <c r="AF39" s="602"/>
      <c r="AG39" s="602"/>
      <c r="AH39" s="602"/>
      <c r="AI39" s="602"/>
      <c r="AJ39" s="602"/>
      <c r="AK39" s="602"/>
      <c r="AL39" s="174"/>
      <c r="AM39" s="601" t="str">
        <f t="shared" si="0"/>
        <v/>
      </c>
      <c r="AN39" s="601"/>
      <c r="AO39" s="602"/>
      <c r="AP39" s="602"/>
      <c r="AQ39" s="602"/>
      <c r="AR39" s="602"/>
      <c r="AS39" s="602"/>
      <c r="AT39" s="602"/>
      <c r="AU39" s="602"/>
      <c r="AV39" s="602"/>
      <c r="AW39" s="602"/>
      <c r="AX39" s="602"/>
      <c r="AY39" s="602"/>
      <c r="AZ39" s="602"/>
      <c r="BA39" s="602"/>
      <c r="BB39" s="602"/>
      <c r="BC39" s="602"/>
      <c r="BD39" s="174"/>
      <c r="BE39" s="601" t="str">
        <f t="shared" si="1"/>
        <v/>
      </c>
      <c r="BF39" s="601"/>
      <c r="BG39" s="602"/>
      <c r="BH39" s="602"/>
      <c r="BI39" s="602"/>
      <c r="BJ39" s="602"/>
      <c r="BK39" s="602"/>
      <c r="BL39" s="602"/>
      <c r="BM39" s="602"/>
      <c r="BN39" s="602"/>
      <c r="BO39" s="602"/>
      <c r="BP39" s="602"/>
      <c r="BQ39" s="602"/>
      <c r="BR39" s="602"/>
      <c r="BS39" s="602"/>
      <c r="BT39" s="602"/>
      <c r="BU39" s="602"/>
      <c r="BV39" s="174"/>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4"/>
      <c r="CO39" s="601">
        <f t="shared" si="3"/>
        <v>26</v>
      </c>
      <c r="CP39" s="601"/>
      <c r="CQ39" s="602" t="str">
        <f>IF('各会計、関係団体の財政状況及び健全化判断比率'!BS12="","",'各会計、関係団体の財政状況及び健全化判断比率'!BS12)</f>
        <v>熊本市国際交流振興事業団</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1"/>
    </row>
    <row r="40" spans="1:113" ht="32.25" customHeight="1" x14ac:dyDescent="0.2">
      <c r="A40" s="174"/>
      <c r="B40" s="198"/>
      <c r="C40" s="601">
        <f t="shared" si="5"/>
        <v>7</v>
      </c>
      <c r="D40" s="601"/>
      <c r="E40" s="602" t="str">
        <f>IF('各会計、関係団体の財政状況及び健全化判断比率'!B13="","",'各会計、関係団体の財政状況及び健全化判断比率'!B13)</f>
        <v>公債管理会計</v>
      </c>
      <c r="F40" s="602"/>
      <c r="G40" s="602"/>
      <c r="H40" s="602"/>
      <c r="I40" s="602"/>
      <c r="J40" s="602"/>
      <c r="K40" s="602"/>
      <c r="L40" s="602"/>
      <c r="M40" s="602"/>
      <c r="N40" s="602"/>
      <c r="O40" s="602"/>
      <c r="P40" s="602"/>
      <c r="Q40" s="602"/>
      <c r="R40" s="602"/>
      <c r="S40" s="602"/>
      <c r="T40" s="174"/>
      <c r="U40" s="601" t="str">
        <f t="shared" si="4"/>
        <v/>
      </c>
      <c r="V40" s="601"/>
      <c r="W40" s="602"/>
      <c r="X40" s="602"/>
      <c r="Y40" s="602"/>
      <c r="Z40" s="602"/>
      <c r="AA40" s="602"/>
      <c r="AB40" s="602"/>
      <c r="AC40" s="602"/>
      <c r="AD40" s="602"/>
      <c r="AE40" s="602"/>
      <c r="AF40" s="602"/>
      <c r="AG40" s="602"/>
      <c r="AH40" s="602"/>
      <c r="AI40" s="602"/>
      <c r="AJ40" s="602"/>
      <c r="AK40" s="602"/>
      <c r="AL40" s="174"/>
      <c r="AM40" s="601" t="str">
        <f t="shared" si="0"/>
        <v/>
      </c>
      <c r="AN40" s="601"/>
      <c r="AO40" s="602"/>
      <c r="AP40" s="602"/>
      <c r="AQ40" s="602"/>
      <c r="AR40" s="602"/>
      <c r="AS40" s="602"/>
      <c r="AT40" s="602"/>
      <c r="AU40" s="602"/>
      <c r="AV40" s="602"/>
      <c r="AW40" s="602"/>
      <c r="AX40" s="602"/>
      <c r="AY40" s="602"/>
      <c r="AZ40" s="602"/>
      <c r="BA40" s="602"/>
      <c r="BB40" s="602"/>
      <c r="BC40" s="602"/>
      <c r="BD40" s="174"/>
      <c r="BE40" s="601" t="str">
        <f t="shared" si="1"/>
        <v/>
      </c>
      <c r="BF40" s="601"/>
      <c r="BG40" s="602"/>
      <c r="BH40" s="602"/>
      <c r="BI40" s="602"/>
      <c r="BJ40" s="602"/>
      <c r="BK40" s="602"/>
      <c r="BL40" s="602"/>
      <c r="BM40" s="602"/>
      <c r="BN40" s="602"/>
      <c r="BO40" s="602"/>
      <c r="BP40" s="602"/>
      <c r="BQ40" s="602"/>
      <c r="BR40" s="602"/>
      <c r="BS40" s="602"/>
      <c r="BT40" s="602"/>
      <c r="BU40" s="602"/>
      <c r="BV40" s="174"/>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4"/>
      <c r="CO40" s="601">
        <f t="shared" si="3"/>
        <v>27</v>
      </c>
      <c r="CP40" s="601"/>
      <c r="CQ40" s="602" t="str">
        <f>IF('各会計、関係団体の財政状況及び健全化判断比率'!BS13="","",'各会計、関係団体の財政状況及び健全化判断比率'!BS13)</f>
        <v>熊本市学校給食会</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1"/>
    </row>
    <row r="41" spans="1:113" ht="32.25" customHeight="1" x14ac:dyDescent="0.2">
      <c r="A41" s="174"/>
      <c r="B41" s="198"/>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4"/>
      <c r="U41" s="601" t="str">
        <f t="shared" si="4"/>
        <v/>
      </c>
      <c r="V41" s="601"/>
      <c r="W41" s="602"/>
      <c r="X41" s="602"/>
      <c r="Y41" s="602"/>
      <c r="Z41" s="602"/>
      <c r="AA41" s="602"/>
      <c r="AB41" s="602"/>
      <c r="AC41" s="602"/>
      <c r="AD41" s="602"/>
      <c r="AE41" s="602"/>
      <c r="AF41" s="602"/>
      <c r="AG41" s="602"/>
      <c r="AH41" s="602"/>
      <c r="AI41" s="602"/>
      <c r="AJ41" s="602"/>
      <c r="AK41" s="602"/>
      <c r="AL41" s="174"/>
      <c r="AM41" s="601" t="str">
        <f t="shared" si="0"/>
        <v/>
      </c>
      <c r="AN41" s="601"/>
      <c r="AO41" s="602"/>
      <c r="AP41" s="602"/>
      <c r="AQ41" s="602"/>
      <c r="AR41" s="602"/>
      <c r="AS41" s="602"/>
      <c r="AT41" s="602"/>
      <c r="AU41" s="602"/>
      <c r="AV41" s="602"/>
      <c r="AW41" s="602"/>
      <c r="AX41" s="602"/>
      <c r="AY41" s="602"/>
      <c r="AZ41" s="602"/>
      <c r="BA41" s="602"/>
      <c r="BB41" s="602"/>
      <c r="BC41" s="602"/>
      <c r="BD41" s="174"/>
      <c r="BE41" s="601" t="str">
        <f t="shared" si="1"/>
        <v/>
      </c>
      <c r="BF41" s="601"/>
      <c r="BG41" s="602"/>
      <c r="BH41" s="602"/>
      <c r="BI41" s="602"/>
      <c r="BJ41" s="602"/>
      <c r="BK41" s="602"/>
      <c r="BL41" s="602"/>
      <c r="BM41" s="602"/>
      <c r="BN41" s="602"/>
      <c r="BO41" s="602"/>
      <c r="BP41" s="602"/>
      <c r="BQ41" s="602"/>
      <c r="BR41" s="602"/>
      <c r="BS41" s="602"/>
      <c r="BT41" s="602"/>
      <c r="BU41" s="602"/>
      <c r="BV41" s="174"/>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4"/>
      <c r="CO41" s="601">
        <f t="shared" si="3"/>
        <v>28</v>
      </c>
      <c r="CP41" s="601"/>
      <c r="CQ41" s="602" t="str">
        <f>IF('各会計、関係団体の財政状況及び健全化判断比率'!BS14="","",'各会計、関係団体の財政状況及び健全化判断比率'!BS14)</f>
        <v>熊本流通情報センター</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1"/>
    </row>
    <row r="42" spans="1:113" ht="32.25" customHeight="1" x14ac:dyDescent="0.2">
      <c r="B42" s="198"/>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4"/>
      <c r="U42" s="601" t="str">
        <f t="shared" si="4"/>
        <v/>
      </c>
      <c r="V42" s="601"/>
      <c r="W42" s="602"/>
      <c r="X42" s="602"/>
      <c r="Y42" s="602"/>
      <c r="Z42" s="602"/>
      <c r="AA42" s="602"/>
      <c r="AB42" s="602"/>
      <c r="AC42" s="602"/>
      <c r="AD42" s="602"/>
      <c r="AE42" s="602"/>
      <c r="AF42" s="602"/>
      <c r="AG42" s="602"/>
      <c r="AH42" s="602"/>
      <c r="AI42" s="602"/>
      <c r="AJ42" s="602"/>
      <c r="AK42" s="602"/>
      <c r="AL42" s="174"/>
      <c r="AM42" s="601" t="str">
        <f t="shared" si="0"/>
        <v/>
      </c>
      <c r="AN42" s="601"/>
      <c r="AO42" s="602"/>
      <c r="AP42" s="602"/>
      <c r="AQ42" s="602"/>
      <c r="AR42" s="602"/>
      <c r="AS42" s="602"/>
      <c r="AT42" s="602"/>
      <c r="AU42" s="602"/>
      <c r="AV42" s="602"/>
      <c r="AW42" s="602"/>
      <c r="AX42" s="602"/>
      <c r="AY42" s="602"/>
      <c r="AZ42" s="602"/>
      <c r="BA42" s="602"/>
      <c r="BB42" s="602"/>
      <c r="BC42" s="602"/>
      <c r="BD42" s="174"/>
      <c r="BE42" s="601" t="str">
        <f t="shared" si="1"/>
        <v/>
      </c>
      <c r="BF42" s="601"/>
      <c r="BG42" s="602"/>
      <c r="BH42" s="602"/>
      <c r="BI42" s="602"/>
      <c r="BJ42" s="602"/>
      <c r="BK42" s="602"/>
      <c r="BL42" s="602"/>
      <c r="BM42" s="602"/>
      <c r="BN42" s="602"/>
      <c r="BO42" s="602"/>
      <c r="BP42" s="602"/>
      <c r="BQ42" s="602"/>
      <c r="BR42" s="602"/>
      <c r="BS42" s="602"/>
      <c r="BT42" s="602"/>
      <c r="BU42" s="602"/>
      <c r="BV42" s="174"/>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4"/>
      <c r="CO42" s="601">
        <f t="shared" si="3"/>
        <v>29</v>
      </c>
      <c r="CP42" s="601"/>
      <c r="CQ42" s="602" t="str">
        <f>IF('各会計、関係団体の財政状況及び健全化判断比率'!BS15="","",'各会計、関係団体の財政状況及び健全化判断比率'!BS15)</f>
        <v>熊本国際観光コンベンション協会</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1"/>
    </row>
    <row r="43" spans="1:113" ht="32.25" customHeight="1" x14ac:dyDescent="0.2">
      <c r="B43" s="198"/>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4"/>
      <c r="U43" s="601" t="str">
        <f t="shared" si="4"/>
        <v/>
      </c>
      <c r="V43" s="601"/>
      <c r="W43" s="602"/>
      <c r="X43" s="602"/>
      <c r="Y43" s="602"/>
      <c r="Z43" s="602"/>
      <c r="AA43" s="602"/>
      <c r="AB43" s="602"/>
      <c r="AC43" s="602"/>
      <c r="AD43" s="602"/>
      <c r="AE43" s="602"/>
      <c r="AF43" s="602"/>
      <c r="AG43" s="602"/>
      <c r="AH43" s="602"/>
      <c r="AI43" s="602"/>
      <c r="AJ43" s="602"/>
      <c r="AK43" s="602"/>
      <c r="AL43" s="174"/>
      <c r="AM43" s="601" t="str">
        <f t="shared" si="0"/>
        <v/>
      </c>
      <c r="AN43" s="601"/>
      <c r="AO43" s="602"/>
      <c r="AP43" s="602"/>
      <c r="AQ43" s="602"/>
      <c r="AR43" s="602"/>
      <c r="AS43" s="602"/>
      <c r="AT43" s="602"/>
      <c r="AU43" s="602"/>
      <c r="AV43" s="602"/>
      <c r="AW43" s="602"/>
      <c r="AX43" s="602"/>
      <c r="AY43" s="602"/>
      <c r="AZ43" s="602"/>
      <c r="BA43" s="602"/>
      <c r="BB43" s="602"/>
      <c r="BC43" s="602"/>
      <c r="BD43" s="174"/>
      <c r="BE43" s="601" t="str">
        <f t="shared" si="1"/>
        <v/>
      </c>
      <c r="BF43" s="601"/>
      <c r="BG43" s="602"/>
      <c r="BH43" s="602"/>
      <c r="BI43" s="602"/>
      <c r="BJ43" s="602"/>
      <c r="BK43" s="602"/>
      <c r="BL43" s="602"/>
      <c r="BM43" s="602"/>
      <c r="BN43" s="602"/>
      <c r="BO43" s="602"/>
      <c r="BP43" s="602"/>
      <c r="BQ43" s="602"/>
      <c r="BR43" s="602"/>
      <c r="BS43" s="602"/>
      <c r="BT43" s="602"/>
      <c r="BU43" s="602"/>
      <c r="BV43" s="174"/>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4"/>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1"/>
    </row>
    <row r="44" spans="1:113" ht="13.5" customHeight="1" thickBot="1" x14ac:dyDescent="0.25">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2"/>
    <row r="46" spans="1:113" x14ac:dyDescent="0.2">
      <c r="B46" s="173"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620</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2">
      <c r="A34" s="22"/>
      <c r="B34" s="31"/>
      <c r="C34" s="1180" t="s">
        <v>583</v>
      </c>
      <c r="D34" s="1180"/>
      <c r="E34" s="1181"/>
      <c r="F34" s="32">
        <v>6.56</v>
      </c>
      <c r="G34" s="33">
        <v>6.89</v>
      </c>
      <c r="H34" s="33">
        <v>7.54</v>
      </c>
      <c r="I34" s="33">
        <v>7.27</v>
      </c>
      <c r="J34" s="34">
        <v>7.4</v>
      </c>
      <c r="K34" s="22"/>
      <c r="L34" s="22"/>
      <c r="M34" s="22"/>
      <c r="N34" s="22"/>
      <c r="O34" s="22"/>
      <c r="P34" s="22"/>
    </row>
    <row r="35" spans="1:16" ht="39" customHeight="1" x14ac:dyDescent="0.2">
      <c r="A35" s="22"/>
      <c r="B35" s="35"/>
      <c r="C35" s="1174" t="s">
        <v>584</v>
      </c>
      <c r="D35" s="1175"/>
      <c r="E35" s="1176"/>
      <c r="F35" s="36">
        <v>5.34</v>
      </c>
      <c r="G35" s="37">
        <v>5.5</v>
      </c>
      <c r="H35" s="37">
        <v>5.91</v>
      </c>
      <c r="I35" s="37">
        <v>5.48</v>
      </c>
      <c r="J35" s="38">
        <v>4.0199999999999996</v>
      </c>
      <c r="K35" s="22"/>
      <c r="L35" s="22"/>
      <c r="M35" s="22"/>
      <c r="N35" s="22"/>
      <c r="O35" s="22"/>
      <c r="P35" s="22"/>
    </row>
    <row r="36" spans="1:16" ht="39" customHeight="1" x14ac:dyDescent="0.2">
      <c r="A36" s="22"/>
      <c r="B36" s="35"/>
      <c r="C36" s="1174" t="s">
        <v>585</v>
      </c>
      <c r="D36" s="1175"/>
      <c r="E36" s="1176"/>
      <c r="F36" s="36">
        <v>3.07</v>
      </c>
      <c r="G36" s="37">
        <v>3.12</v>
      </c>
      <c r="H36" s="37">
        <v>3.22</v>
      </c>
      <c r="I36" s="37">
        <v>2.6</v>
      </c>
      <c r="J36" s="38">
        <v>2.95</v>
      </c>
      <c r="K36" s="22"/>
      <c r="L36" s="22"/>
      <c r="M36" s="22"/>
      <c r="N36" s="22"/>
      <c r="O36" s="22"/>
      <c r="P36" s="22"/>
    </row>
    <row r="37" spans="1:16" ht="39" customHeight="1" x14ac:dyDescent="0.2">
      <c r="A37" s="22"/>
      <c r="B37" s="35"/>
      <c r="C37" s="1174" t="s">
        <v>586</v>
      </c>
      <c r="D37" s="1175"/>
      <c r="E37" s="1176"/>
      <c r="F37" s="36">
        <v>0.97</v>
      </c>
      <c r="G37" s="37">
        <v>2.0099999999999998</v>
      </c>
      <c r="H37" s="37">
        <v>2.4900000000000002</v>
      </c>
      <c r="I37" s="37">
        <v>3.52</v>
      </c>
      <c r="J37" s="38">
        <v>1.0900000000000001</v>
      </c>
      <c r="K37" s="22"/>
      <c r="L37" s="22"/>
      <c r="M37" s="22"/>
      <c r="N37" s="22"/>
      <c r="O37" s="22"/>
      <c r="P37" s="22"/>
    </row>
    <row r="38" spans="1:16" ht="39" customHeight="1" x14ac:dyDescent="0.2">
      <c r="A38" s="22"/>
      <c r="B38" s="35"/>
      <c r="C38" s="1174" t="s">
        <v>587</v>
      </c>
      <c r="D38" s="1175"/>
      <c r="E38" s="1176"/>
      <c r="F38" s="36" t="s">
        <v>588</v>
      </c>
      <c r="G38" s="37" t="s">
        <v>589</v>
      </c>
      <c r="H38" s="37" t="s">
        <v>590</v>
      </c>
      <c r="I38" s="37">
        <v>0.2</v>
      </c>
      <c r="J38" s="38">
        <v>0.7</v>
      </c>
      <c r="K38" s="22"/>
      <c r="L38" s="22"/>
      <c r="M38" s="22"/>
      <c r="N38" s="22"/>
      <c r="O38" s="22"/>
      <c r="P38" s="22"/>
    </row>
    <row r="39" spans="1:16" ht="39" customHeight="1" x14ac:dyDescent="0.2">
      <c r="A39" s="22"/>
      <c r="B39" s="35"/>
      <c r="C39" s="1174" t="s">
        <v>591</v>
      </c>
      <c r="D39" s="1175"/>
      <c r="E39" s="1176"/>
      <c r="F39" s="36">
        <v>0.6</v>
      </c>
      <c r="G39" s="37">
        <v>0.65</v>
      </c>
      <c r="H39" s="37">
        <v>0.67</v>
      </c>
      <c r="I39" s="37">
        <v>0.43</v>
      </c>
      <c r="J39" s="38">
        <v>0.3</v>
      </c>
      <c r="K39" s="22"/>
      <c r="L39" s="22"/>
      <c r="M39" s="22"/>
      <c r="N39" s="22"/>
      <c r="O39" s="22"/>
      <c r="P39" s="22"/>
    </row>
    <row r="40" spans="1:16" ht="39" customHeight="1" x14ac:dyDescent="0.2">
      <c r="A40" s="22"/>
      <c r="B40" s="35"/>
      <c r="C40" s="1174" t="s">
        <v>592</v>
      </c>
      <c r="D40" s="1175"/>
      <c r="E40" s="1176"/>
      <c r="F40" s="36">
        <v>0.15</v>
      </c>
      <c r="G40" s="37">
        <v>0.15</v>
      </c>
      <c r="H40" s="37">
        <v>0.15</v>
      </c>
      <c r="I40" s="37">
        <v>0.16</v>
      </c>
      <c r="J40" s="38">
        <v>0.15</v>
      </c>
      <c r="K40" s="22"/>
      <c r="L40" s="22"/>
      <c r="M40" s="22"/>
      <c r="N40" s="22"/>
      <c r="O40" s="22"/>
      <c r="P40" s="22"/>
    </row>
    <row r="41" spans="1:16" ht="39" customHeight="1" x14ac:dyDescent="0.2">
      <c r="A41" s="22"/>
      <c r="B41" s="35"/>
      <c r="C41" s="1174" t="s">
        <v>593</v>
      </c>
      <c r="D41" s="1175"/>
      <c r="E41" s="1176"/>
      <c r="F41" s="36">
        <v>0.11</v>
      </c>
      <c r="G41" s="37">
        <v>0.11</v>
      </c>
      <c r="H41" s="37">
        <v>0.11</v>
      </c>
      <c r="I41" s="37">
        <v>0.11</v>
      </c>
      <c r="J41" s="38">
        <v>0.13</v>
      </c>
      <c r="K41" s="22"/>
      <c r="L41" s="22"/>
      <c r="M41" s="22"/>
      <c r="N41" s="22"/>
      <c r="O41" s="22"/>
      <c r="P41" s="22"/>
    </row>
    <row r="42" spans="1:16" ht="39" customHeight="1" x14ac:dyDescent="0.2">
      <c r="A42" s="22"/>
      <c r="B42" s="39"/>
      <c r="C42" s="1174" t="s">
        <v>594</v>
      </c>
      <c r="D42" s="1175"/>
      <c r="E42" s="1176"/>
      <c r="F42" s="36" t="s">
        <v>534</v>
      </c>
      <c r="G42" s="37" t="s">
        <v>534</v>
      </c>
      <c r="H42" s="37" t="s">
        <v>534</v>
      </c>
      <c r="I42" s="37" t="s">
        <v>534</v>
      </c>
      <c r="J42" s="38" t="s">
        <v>534</v>
      </c>
      <c r="K42" s="22"/>
      <c r="L42" s="22"/>
      <c r="M42" s="22"/>
      <c r="N42" s="22"/>
      <c r="O42" s="22"/>
      <c r="P42" s="22"/>
    </row>
    <row r="43" spans="1:16" ht="39" customHeight="1" thickBot="1" x14ac:dyDescent="0.25">
      <c r="A43" s="22"/>
      <c r="B43" s="40"/>
      <c r="C43" s="1177" t="s">
        <v>595</v>
      </c>
      <c r="D43" s="1178"/>
      <c r="E43" s="1179"/>
      <c r="F43" s="41">
        <v>0.23</v>
      </c>
      <c r="G43" s="42">
        <v>0.16</v>
      </c>
      <c r="H43" s="42">
        <v>0.23</v>
      </c>
      <c r="I43" s="42">
        <v>0.25</v>
      </c>
      <c r="J43" s="43">
        <v>0.19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lsKucAnNYAq2vQXJgIjrAnGYe0WggdZetSQO0yULn9+8kVeObLS96cxqTmYM8aU71L6AiSLNlOuR/wjdYts2Q==" saltValue="oxppKlH7TZQZ0h+0/lcK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30941</v>
      </c>
      <c r="L45" s="60">
        <v>30780</v>
      </c>
      <c r="M45" s="60">
        <v>35115</v>
      </c>
      <c r="N45" s="60">
        <v>28559</v>
      </c>
      <c r="O45" s="61">
        <v>31368</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534</v>
      </c>
      <c r="L46" s="64" t="s">
        <v>534</v>
      </c>
      <c r="M46" s="64" t="s">
        <v>534</v>
      </c>
      <c r="N46" s="64" t="s">
        <v>534</v>
      </c>
      <c r="O46" s="65" t="s">
        <v>534</v>
      </c>
      <c r="P46" s="48"/>
      <c r="Q46" s="48"/>
      <c r="R46" s="48"/>
      <c r="S46" s="48"/>
      <c r="T46" s="48"/>
      <c r="U46" s="48"/>
    </row>
    <row r="47" spans="1:21" ht="30.75" customHeight="1" x14ac:dyDescent="0.2">
      <c r="A47" s="48"/>
      <c r="B47" s="1184"/>
      <c r="C47" s="1185"/>
      <c r="D47" s="62"/>
      <c r="E47" s="1190" t="s">
        <v>14</v>
      </c>
      <c r="F47" s="1190"/>
      <c r="G47" s="1190"/>
      <c r="H47" s="1190"/>
      <c r="I47" s="1190"/>
      <c r="J47" s="1191"/>
      <c r="K47" s="63">
        <v>1667</v>
      </c>
      <c r="L47" s="64">
        <v>2000</v>
      </c>
      <c r="M47" s="64">
        <v>2333</v>
      </c>
      <c r="N47" s="64">
        <v>2667</v>
      </c>
      <c r="O47" s="65">
        <v>3000</v>
      </c>
      <c r="P47" s="48"/>
      <c r="Q47" s="48"/>
      <c r="R47" s="48"/>
      <c r="S47" s="48"/>
      <c r="T47" s="48"/>
      <c r="U47" s="48"/>
    </row>
    <row r="48" spans="1:21" ht="30.75" customHeight="1" x14ac:dyDescent="0.2">
      <c r="A48" s="48"/>
      <c r="B48" s="1184"/>
      <c r="C48" s="1185"/>
      <c r="D48" s="62"/>
      <c r="E48" s="1190" t="s">
        <v>15</v>
      </c>
      <c r="F48" s="1190"/>
      <c r="G48" s="1190"/>
      <c r="H48" s="1190"/>
      <c r="I48" s="1190"/>
      <c r="J48" s="1191"/>
      <c r="K48" s="63">
        <v>6418</v>
      </c>
      <c r="L48" s="64">
        <v>5383</v>
      </c>
      <c r="M48" s="64">
        <v>4994</v>
      </c>
      <c r="N48" s="64">
        <v>4903</v>
      </c>
      <c r="O48" s="65">
        <v>4966</v>
      </c>
      <c r="P48" s="48"/>
      <c r="Q48" s="48"/>
      <c r="R48" s="48"/>
      <c r="S48" s="48"/>
      <c r="T48" s="48"/>
      <c r="U48" s="48"/>
    </row>
    <row r="49" spans="1:21" ht="30.75" customHeight="1" x14ac:dyDescent="0.2">
      <c r="A49" s="48"/>
      <c r="B49" s="1184"/>
      <c r="C49" s="1185"/>
      <c r="D49" s="62"/>
      <c r="E49" s="1190" t="s">
        <v>16</v>
      </c>
      <c r="F49" s="1190"/>
      <c r="G49" s="1190"/>
      <c r="H49" s="1190"/>
      <c r="I49" s="1190"/>
      <c r="J49" s="1191"/>
      <c r="K49" s="63">
        <v>50</v>
      </c>
      <c r="L49" s="64">
        <v>0</v>
      </c>
      <c r="M49" s="64">
        <v>0</v>
      </c>
      <c r="N49" s="64">
        <v>0</v>
      </c>
      <c r="O49" s="65">
        <v>0</v>
      </c>
      <c r="P49" s="48"/>
      <c r="Q49" s="48"/>
      <c r="R49" s="48"/>
      <c r="S49" s="48"/>
      <c r="T49" s="48"/>
      <c r="U49" s="48"/>
    </row>
    <row r="50" spans="1:21" ht="30.75" customHeight="1" x14ac:dyDescent="0.2">
      <c r="A50" s="48"/>
      <c r="B50" s="1184"/>
      <c r="C50" s="1185"/>
      <c r="D50" s="62"/>
      <c r="E50" s="1190" t="s">
        <v>17</v>
      </c>
      <c r="F50" s="1190"/>
      <c r="G50" s="1190"/>
      <c r="H50" s="1190"/>
      <c r="I50" s="1190"/>
      <c r="J50" s="1191"/>
      <c r="K50" s="63">
        <v>221</v>
      </c>
      <c r="L50" s="64">
        <v>193</v>
      </c>
      <c r="M50" s="64">
        <v>104</v>
      </c>
      <c r="N50" s="64">
        <v>194</v>
      </c>
      <c r="O50" s="65">
        <v>229</v>
      </c>
      <c r="P50" s="48"/>
      <c r="Q50" s="48"/>
      <c r="R50" s="48"/>
      <c r="S50" s="48"/>
      <c r="T50" s="48"/>
      <c r="U50" s="48"/>
    </row>
    <row r="51" spans="1:21" ht="30.75" customHeight="1" x14ac:dyDescent="0.2">
      <c r="A51" s="48"/>
      <c r="B51" s="1186"/>
      <c r="C51" s="1187"/>
      <c r="D51" s="66"/>
      <c r="E51" s="1190" t="s">
        <v>18</v>
      </c>
      <c r="F51" s="1190"/>
      <c r="G51" s="1190"/>
      <c r="H51" s="1190"/>
      <c r="I51" s="1190"/>
      <c r="J51" s="1191"/>
      <c r="K51" s="63">
        <v>1</v>
      </c>
      <c r="L51" s="64" t="s">
        <v>534</v>
      </c>
      <c r="M51" s="64">
        <v>1</v>
      </c>
      <c r="N51" s="64">
        <v>0</v>
      </c>
      <c r="O51" s="65" t="s">
        <v>534</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26294</v>
      </c>
      <c r="L52" s="64">
        <v>27272</v>
      </c>
      <c r="M52" s="64">
        <v>32428</v>
      </c>
      <c r="N52" s="64">
        <v>26360</v>
      </c>
      <c r="O52" s="65">
        <v>30763</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13004</v>
      </c>
      <c r="L53" s="69">
        <v>11084</v>
      </c>
      <c r="M53" s="69">
        <v>10119</v>
      </c>
      <c r="N53" s="69">
        <v>9963</v>
      </c>
      <c r="O53" s="70">
        <v>8800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3">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2">
      <c r="B57" s="1198" t="s">
        <v>25</v>
      </c>
      <c r="C57" s="1199"/>
      <c r="D57" s="1202" t="s">
        <v>26</v>
      </c>
      <c r="E57" s="1203"/>
      <c r="F57" s="1203"/>
      <c r="G57" s="1203"/>
      <c r="H57" s="1203"/>
      <c r="I57" s="1203"/>
      <c r="J57" s="1204"/>
      <c r="K57" s="83">
        <v>370</v>
      </c>
      <c r="L57" s="84">
        <v>1110</v>
      </c>
      <c r="M57" s="84">
        <v>2220</v>
      </c>
      <c r="N57" s="84">
        <v>3700</v>
      </c>
      <c r="O57" s="85">
        <v>5550</v>
      </c>
    </row>
    <row r="58" spans="1:21" ht="31.5" customHeight="1" thickBot="1" x14ac:dyDescent="0.25">
      <c r="B58" s="1200"/>
      <c r="C58" s="1201"/>
      <c r="D58" s="1205" t="s">
        <v>27</v>
      </c>
      <c r="E58" s="1206"/>
      <c r="F58" s="1206"/>
      <c r="G58" s="1206"/>
      <c r="H58" s="1206"/>
      <c r="I58" s="1206"/>
      <c r="J58" s="1207"/>
      <c r="K58" s="86">
        <v>2000</v>
      </c>
      <c r="L58" s="87">
        <v>3333</v>
      </c>
      <c r="M58" s="87">
        <v>5000</v>
      </c>
      <c r="N58" s="87">
        <v>7000</v>
      </c>
      <c r="O58" s="88">
        <v>9333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FJQsbdvs0Fo/hpA5MCTNkkDZHJ1FzBo8BkJWz2yyiErgddmJ7CdHyfwAuLCMYXTs20CGl+B+7fynfq0rP9xGg==" saltValue="mNh2Fz8UO3kxBHHJVCJg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575</v>
      </c>
      <c r="J40" s="100" t="s">
        <v>576</v>
      </c>
      <c r="K40" s="100" t="s">
        <v>577</v>
      </c>
      <c r="L40" s="100" t="s">
        <v>578</v>
      </c>
      <c r="M40" s="101" t="s">
        <v>579</v>
      </c>
    </row>
    <row r="41" spans="2:13" ht="27.75" customHeight="1" x14ac:dyDescent="0.2">
      <c r="B41" s="1208" t="s">
        <v>30</v>
      </c>
      <c r="C41" s="1209"/>
      <c r="D41" s="102"/>
      <c r="E41" s="1214" t="s">
        <v>31</v>
      </c>
      <c r="F41" s="1214"/>
      <c r="G41" s="1214"/>
      <c r="H41" s="1215"/>
      <c r="I41" s="354">
        <v>443111</v>
      </c>
      <c r="J41" s="355">
        <v>454325</v>
      </c>
      <c r="K41" s="355">
        <v>481313</v>
      </c>
      <c r="L41" s="355">
        <v>496551</v>
      </c>
      <c r="M41" s="356">
        <v>508448</v>
      </c>
    </row>
    <row r="42" spans="2:13" ht="27.75" customHeight="1" x14ac:dyDescent="0.2">
      <c r="B42" s="1210"/>
      <c r="C42" s="1211"/>
      <c r="D42" s="103"/>
      <c r="E42" s="1216" t="s">
        <v>32</v>
      </c>
      <c r="F42" s="1216"/>
      <c r="G42" s="1216"/>
      <c r="H42" s="1217"/>
      <c r="I42" s="357">
        <v>1902</v>
      </c>
      <c r="J42" s="358">
        <v>1707</v>
      </c>
      <c r="K42" s="358">
        <v>1538</v>
      </c>
      <c r="L42" s="358">
        <v>1353</v>
      </c>
      <c r="M42" s="359">
        <v>1184</v>
      </c>
    </row>
    <row r="43" spans="2:13" ht="27.75" customHeight="1" x14ac:dyDescent="0.2">
      <c r="B43" s="1210"/>
      <c r="C43" s="1211"/>
      <c r="D43" s="103"/>
      <c r="E43" s="1216" t="s">
        <v>33</v>
      </c>
      <c r="F43" s="1216"/>
      <c r="G43" s="1216"/>
      <c r="H43" s="1217"/>
      <c r="I43" s="357">
        <v>73298</v>
      </c>
      <c r="J43" s="358">
        <v>70909</v>
      </c>
      <c r="K43" s="358">
        <v>72308</v>
      </c>
      <c r="L43" s="358">
        <v>70323</v>
      </c>
      <c r="M43" s="359">
        <v>67653</v>
      </c>
    </row>
    <row r="44" spans="2:13" ht="27.75" customHeight="1" x14ac:dyDescent="0.2">
      <c r="B44" s="1210"/>
      <c r="C44" s="1211"/>
      <c r="D44" s="103"/>
      <c r="E44" s="1216" t="s">
        <v>34</v>
      </c>
      <c r="F44" s="1216"/>
      <c r="G44" s="1216"/>
      <c r="H44" s="1217"/>
      <c r="I44" s="357">
        <v>3</v>
      </c>
      <c r="J44" s="358">
        <v>2</v>
      </c>
      <c r="K44" s="358">
        <v>1</v>
      </c>
      <c r="L44" s="358">
        <v>19</v>
      </c>
      <c r="M44" s="359">
        <v>35</v>
      </c>
    </row>
    <row r="45" spans="2:13" ht="27.75" customHeight="1" x14ac:dyDescent="0.2">
      <c r="B45" s="1210"/>
      <c r="C45" s="1211"/>
      <c r="D45" s="103"/>
      <c r="E45" s="1216" t="s">
        <v>35</v>
      </c>
      <c r="F45" s="1216"/>
      <c r="G45" s="1216"/>
      <c r="H45" s="1217"/>
      <c r="I45" s="357">
        <v>75498</v>
      </c>
      <c r="J45" s="358">
        <v>74247</v>
      </c>
      <c r="K45" s="358">
        <v>72459</v>
      </c>
      <c r="L45" s="358">
        <v>69225</v>
      </c>
      <c r="M45" s="359">
        <v>66494</v>
      </c>
    </row>
    <row r="46" spans="2:13" ht="27.75" customHeight="1" x14ac:dyDescent="0.2">
      <c r="B46" s="1210"/>
      <c r="C46" s="1211"/>
      <c r="D46" s="104"/>
      <c r="E46" s="1216" t="s">
        <v>36</v>
      </c>
      <c r="F46" s="1216"/>
      <c r="G46" s="1216"/>
      <c r="H46" s="1217"/>
      <c r="I46" s="357" t="s">
        <v>534</v>
      </c>
      <c r="J46" s="358" t="s">
        <v>534</v>
      </c>
      <c r="K46" s="358" t="s">
        <v>534</v>
      </c>
      <c r="L46" s="358" t="s">
        <v>534</v>
      </c>
      <c r="M46" s="359" t="s">
        <v>534</v>
      </c>
    </row>
    <row r="47" spans="2:13" ht="27.75" customHeight="1" x14ac:dyDescent="0.2">
      <c r="B47" s="1210"/>
      <c r="C47" s="1211"/>
      <c r="D47" s="105"/>
      <c r="E47" s="1218" t="s">
        <v>37</v>
      </c>
      <c r="F47" s="1219"/>
      <c r="G47" s="1219"/>
      <c r="H47" s="1220"/>
      <c r="I47" s="357" t="s">
        <v>534</v>
      </c>
      <c r="J47" s="358" t="s">
        <v>534</v>
      </c>
      <c r="K47" s="358" t="s">
        <v>534</v>
      </c>
      <c r="L47" s="358" t="s">
        <v>534</v>
      </c>
      <c r="M47" s="359" t="s">
        <v>534</v>
      </c>
    </row>
    <row r="48" spans="2:13" ht="27.75" customHeight="1" x14ac:dyDescent="0.2">
      <c r="B48" s="1210"/>
      <c r="C48" s="1211"/>
      <c r="D48" s="103"/>
      <c r="E48" s="1216" t="s">
        <v>38</v>
      </c>
      <c r="F48" s="1216"/>
      <c r="G48" s="1216"/>
      <c r="H48" s="1217"/>
      <c r="I48" s="357" t="s">
        <v>534</v>
      </c>
      <c r="J48" s="358" t="s">
        <v>534</v>
      </c>
      <c r="K48" s="358" t="s">
        <v>534</v>
      </c>
      <c r="L48" s="358" t="s">
        <v>534</v>
      </c>
      <c r="M48" s="359" t="s">
        <v>534</v>
      </c>
    </row>
    <row r="49" spans="2:13" ht="27.75" customHeight="1" x14ac:dyDescent="0.2">
      <c r="B49" s="1212"/>
      <c r="C49" s="1213"/>
      <c r="D49" s="103"/>
      <c r="E49" s="1216" t="s">
        <v>39</v>
      </c>
      <c r="F49" s="1216"/>
      <c r="G49" s="1216"/>
      <c r="H49" s="1217"/>
      <c r="I49" s="357" t="s">
        <v>534</v>
      </c>
      <c r="J49" s="358" t="s">
        <v>534</v>
      </c>
      <c r="K49" s="358" t="s">
        <v>534</v>
      </c>
      <c r="L49" s="358" t="s">
        <v>534</v>
      </c>
      <c r="M49" s="359" t="s">
        <v>534</v>
      </c>
    </row>
    <row r="50" spans="2:13" ht="27.75" customHeight="1" x14ac:dyDescent="0.2">
      <c r="B50" s="1221" t="s">
        <v>40</v>
      </c>
      <c r="C50" s="1222"/>
      <c r="D50" s="106"/>
      <c r="E50" s="1216" t="s">
        <v>41</v>
      </c>
      <c r="F50" s="1216"/>
      <c r="G50" s="1216"/>
      <c r="H50" s="1217"/>
      <c r="I50" s="357">
        <v>18732</v>
      </c>
      <c r="J50" s="358">
        <v>22511</v>
      </c>
      <c r="K50" s="358">
        <v>22532</v>
      </c>
      <c r="L50" s="358">
        <v>28210</v>
      </c>
      <c r="M50" s="359">
        <v>39349</v>
      </c>
    </row>
    <row r="51" spans="2:13" ht="27.75" customHeight="1" x14ac:dyDescent="0.2">
      <c r="B51" s="1210"/>
      <c r="C51" s="1211"/>
      <c r="D51" s="103"/>
      <c r="E51" s="1216" t="s">
        <v>42</v>
      </c>
      <c r="F51" s="1216"/>
      <c r="G51" s="1216"/>
      <c r="H51" s="1217"/>
      <c r="I51" s="357">
        <v>32191</v>
      </c>
      <c r="J51" s="358">
        <v>31561</v>
      </c>
      <c r="K51" s="358">
        <v>28793</v>
      </c>
      <c r="L51" s="358">
        <v>29581</v>
      </c>
      <c r="M51" s="359">
        <v>37212</v>
      </c>
    </row>
    <row r="52" spans="2:13" ht="27.75" customHeight="1" x14ac:dyDescent="0.2">
      <c r="B52" s="1212"/>
      <c r="C52" s="1213"/>
      <c r="D52" s="103"/>
      <c r="E52" s="1216" t="s">
        <v>43</v>
      </c>
      <c r="F52" s="1216"/>
      <c r="G52" s="1216"/>
      <c r="H52" s="1217"/>
      <c r="I52" s="357">
        <v>327057</v>
      </c>
      <c r="J52" s="358">
        <v>347856</v>
      </c>
      <c r="K52" s="358">
        <v>357674</v>
      </c>
      <c r="L52" s="358">
        <v>366350</v>
      </c>
      <c r="M52" s="359">
        <v>372310</v>
      </c>
    </row>
    <row r="53" spans="2:13" ht="27.75" customHeight="1" thickBot="1" x14ac:dyDescent="0.25">
      <c r="B53" s="1223" t="s">
        <v>44</v>
      </c>
      <c r="C53" s="1224"/>
      <c r="D53" s="107"/>
      <c r="E53" s="1225" t="s">
        <v>45</v>
      </c>
      <c r="F53" s="1225"/>
      <c r="G53" s="1225"/>
      <c r="H53" s="1226"/>
      <c r="I53" s="360">
        <v>215831</v>
      </c>
      <c r="J53" s="361">
        <v>199261</v>
      </c>
      <c r="K53" s="361">
        <v>218620</v>
      </c>
      <c r="L53" s="361">
        <v>213330</v>
      </c>
      <c r="M53" s="362">
        <v>194944</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Syxe3LGAP5gfplCSqjOvB1rYF7Cgqclfnc9C5qwWAMg2W6G2J/gYXBvoTUpkmoTIZQRXNaCOkihBgNTyMv+5yg==" saltValue="a9sx6C88F0zXI7bYT8d6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08984375" style="1" customWidth="1"/>
    <col min="2" max="2" width="16.36328125" style="1" customWidth="1"/>
    <col min="3" max="5" width="26.08984375" style="1" customWidth="1"/>
    <col min="6" max="8" width="24.089843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577</v>
      </c>
      <c r="G54" s="116" t="s">
        <v>578</v>
      </c>
      <c r="H54" s="117" t="s">
        <v>579</v>
      </c>
    </row>
    <row r="55" spans="2:8" ht="52.5" customHeight="1" x14ac:dyDescent="0.2">
      <c r="B55" s="118"/>
      <c r="C55" s="1235" t="s">
        <v>48</v>
      </c>
      <c r="D55" s="1235"/>
      <c r="E55" s="1236"/>
      <c r="F55" s="119">
        <v>4096</v>
      </c>
      <c r="G55" s="119">
        <v>3699</v>
      </c>
      <c r="H55" s="120">
        <v>3703</v>
      </c>
    </row>
    <row r="56" spans="2:8" ht="52.5" customHeight="1" x14ac:dyDescent="0.2">
      <c r="B56" s="121"/>
      <c r="C56" s="1237" t="s">
        <v>49</v>
      </c>
      <c r="D56" s="1237"/>
      <c r="E56" s="1238"/>
      <c r="F56" s="122">
        <v>6306</v>
      </c>
      <c r="G56" s="122">
        <v>6309</v>
      </c>
      <c r="H56" s="123">
        <v>6240</v>
      </c>
    </row>
    <row r="57" spans="2:8" ht="53.25" customHeight="1" x14ac:dyDescent="0.2">
      <c r="B57" s="121"/>
      <c r="C57" s="1239" t="s">
        <v>50</v>
      </c>
      <c r="D57" s="1239"/>
      <c r="E57" s="1240"/>
      <c r="F57" s="124">
        <v>12490</v>
      </c>
      <c r="G57" s="124">
        <v>15126</v>
      </c>
      <c r="H57" s="125">
        <v>16368</v>
      </c>
    </row>
    <row r="58" spans="2:8" ht="45.75" customHeight="1" x14ac:dyDescent="0.2">
      <c r="B58" s="126"/>
      <c r="C58" s="1227" t="s">
        <v>602</v>
      </c>
      <c r="D58" s="1228"/>
      <c r="E58" s="1229"/>
      <c r="F58" s="363">
        <v>5250</v>
      </c>
      <c r="G58" s="363">
        <v>5250</v>
      </c>
      <c r="H58" s="364">
        <v>7251</v>
      </c>
    </row>
    <row r="59" spans="2:8" ht="45.75" customHeight="1" x14ac:dyDescent="0.2">
      <c r="B59" s="126"/>
      <c r="C59" s="1227" t="s">
        <v>603</v>
      </c>
      <c r="D59" s="1228"/>
      <c r="E59" s="1229"/>
      <c r="F59" s="363">
        <v>3540</v>
      </c>
      <c r="G59" s="363">
        <v>3426</v>
      </c>
      <c r="H59" s="364">
        <v>4160</v>
      </c>
    </row>
    <row r="60" spans="2:8" ht="45.75" customHeight="1" x14ac:dyDescent="0.2">
      <c r="B60" s="126"/>
      <c r="C60" s="1227" t="s">
        <v>604</v>
      </c>
      <c r="D60" s="1228"/>
      <c r="E60" s="1229"/>
      <c r="F60" s="363">
        <v>0</v>
      </c>
      <c r="G60" s="363">
        <v>3000</v>
      </c>
      <c r="H60" s="364">
        <v>1743</v>
      </c>
    </row>
    <row r="61" spans="2:8" ht="45.75" customHeight="1" x14ac:dyDescent="0.2">
      <c r="B61" s="126"/>
      <c r="C61" s="1227" t="s">
        <v>605</v>
      </c>
      <c r="D61" s="1228"/>
      <c r="E61" s="1229"/>
      <c r="F61" s="363">
        <v>1488</v>
      </c>
      <c r="G61" s="363">
        <v>1337</v>
      </c>
      <c r="H61" s="364">
        <v>1094</v>
      </c>
    </row>
    <row r="62" spans="2:8" ht="45.75" customHeight="1" thickBot="1" x14ac:dyDescent="0.25">
      <c r="B62" s="127"/>
      <c r="C62" s="1230" t="s">
        <v>606</v>
      </c>
      <c r="D62" s="1231"/>
      <c r="E62" s="1232"/>
      <c r="F62" s="365">
        <v>590</v>
      </c>
      <c r="G62" s="365">
        <v>591</v>
      </c>
      <c r="H62" s="366">
        <v>591</v>
      </c>
    </row>
    <row r="63" spans="2:8" ht="52.5" customHeight="1" thickBot="1" x14ac:dyDescent="0.25">
      <c r="B63" s="128"/>
      <c r="C63" s="1233" t="s">
        <v>51</v>
      </c>
      <c r="D63" s="1233"/>
      <c r="E63" s="1234"/>
      <c r="F63" s="129">
        <v>22892</v>
      </c>
      <c r="G63" s="129">
        <v>25133</v>
      </c>
      <c r="H63" s="130">
        <v>26311</v>
      </c>
    </row>
    <row r="64" spans="2:8" ht="13" x14ac:dyDescent="0.2"/>
  </sheetData>
  <sheetProtection algorithmName="SHA-512" hashValue="YbMLDARkghLU27KKIbONKNLr9vQmBHKNI7/EmqyYsRKH+wSa/mXZg0p3nbo5yzAiUAlZFUzyy+g/OYYrd7l6kw==" saltValue="E5O6jCTjVnjgCXBTbDS5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7038F-FBB2-424C-BACE-C1ABBA7D74F6}">
  <sheetPr>
    <pageSetUpPr fitToPage="1"/>
  </sheetPr>
  <dimension ref="A1:DE85"/>
  <sheetViews>
    <sheetView showGridLines="0" topLeftCell="A20" zoomScale="57" zoomScaleNormal="85" zoomScaleSheetLayoutView="55" workbookViewId="0">
      <selection activeCell="BC1" sqref="BC1:BC1048576"/>
    </sheetView>
  </sheetViews>
  <sheetFormatPr defaultColWidth="0" defaultRowHeight="0" customHeight="1" zeroHeight="1" x14ac:dyDescent="0.2"/>
  <cols>
    <col min="1" max="1" width="6.36328125" style="1241" customWidth="1"/>
    <col min="2" max="107" width="2.453125" style="1241" customWidth="1"/>
    <col min="108" max="108" width="6.08984375" style="1243" customWidth="1"/>
    <col min="109" max="109" width="5.90625" style="1242" customWidth="1"/>
    <col min="110" max="16384" width="8.63281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8" customFormat="1" ht="13"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8" customFormat="1" ht="13"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8" customFormat="1" ht="13"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8" customFormat="1" ht="13"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8" customFormat="1" ht="13"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8" customFormat="1" ht="13"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8" customFormat="1" ht="13"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8" customFormat="1" ht="13"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8" customFormat="1" ht="13"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8" customFormat="1" ht="13"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8" customFormat="1" ht="13"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8" customFormat="1" ht="13"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8" customFormat="1" ht="13"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8" customFormat="1" ht="13"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8" customFormat="1" ht="13"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 x14ac:dyDescent="0.2">
      <c r="DD19" s="1241"/>
      <c r="DE19" s="1241"/>
    </row>
    <row r="20" spans="1:109" ht="13"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 x14ac:dyDescent="0.2">
      <c r="B23" s="1242"/>
    </row>
    <row r="24" spans="1:109" ht="13" x14ac:dyDescent="0.2">
      <c r="B24" s="1242"/>
    </row>
    <row r="25" spans="1:109" ht="13" x14ac:dyDescent="0.2">
      <c r="B25" s="1242"/>
    </row>
    <row r="26" spans="1:109" ht="13" x14ac:dyDescent="0.2">
      <c r="B26" s="1242"/>
    </row>
    <row r="27" spans="1:109" ht="13" x14ac:dyDescent="0.2">
      <c r="B27" s="1242"/>
    </row>
    <row r="28" spans="1:109" ht="13" x14ac:dyDescent="0.2">
      <c r="B28" s="1242"/>
    </row>
    <row r="29" spans="1:109" ht="13" x14ac:dyDescent="0.2">
      <c r="B29" s="1242"/>
    </row>
    <row r="30" spans="1:109" ht="13" x14ac:dyDescent="0.2">
      <c r="B30" s="1242"/>
    </row>
    <row r="31" spans="1:109" ht="13" x14ac:dyDescent="0.2">
      <c r="B31" s="1242"/>
    </row>
    <row r="32" spans="1:109" ht="13" x14ac:dyDescent="0.2">
      <c r="B32" s="1242"/>
    </row>
    <row r="33" spans="2:109" ht="13" x14ac:dyDescent="0.2">
      <c r="B33" s="1242"/>
    </row>
    <row r="34" spans="2:109" ht="13" x14ac:dyDescent="0.2">
      <c r="B34" s="1242"/>
    </row>
    <row r="35" spans="2:109" ht="13" x14ac:dyDescent="0.2">
      <c r="B35" s="1242"/>
    </row>
    <row r="36" spans="2:109" ht="13" x14ac:dyDescent="0.2">
      <c r="B36" s="1242"/>
    </row>
    <row r="37" spans="2:109" ht="13" x14ac:dyDescent="0.2">
      <c r="B37" s="1242"/>
    </row>
    <row r="38" spans="2:109" ht="13" x14ac:dyDescent="0.2">
      <c r="B38" s="1242"/>
    </row>
    <row r="39" spans="2:109" ht="13"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 x14ac:dyDescent="0.2">
      <c r="B40" s="1282"/>
      <c r="DD40" s="1282"/>
      <c r="DE40" s="1241"/>
    </row>
    <row r="41" spans="2:109" ht="16.5" x14ac:dyDescent="0.2">
      <c r="B41" s="1293" t="s">
        <v>631</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 x14ac:dyDescent="0.2">
      <c r="B42" s="1242"/>
      <c r="G42" s="1278"/>
      <c r="I42" s="1277"/>
      <c r="J42" s="1277"/>
      <c r="K42" s="1277"/>
      <c r="AM42" s="1278"/>
      <c r="AN42" s="1278" t="s">
        <v>627</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630</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42"/>
      <c r="AN49" s="1241" t="s">
        <v>625</v>
      </c>
    </row>
    <row r="50" spans="1:109" ht="13"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575</v>
      </c>
      <c r="BQ50" s="1250"/>
      <c r="BR50" s="1250"/>
      <c r="BS50" s="1250"/>
      <c r="BT50" s="1250"/>
      <c r="BU50" s="1250"/>
      <c r="BV50" s="1250"/>
      <c r="BW50" s="1250"/>
      <c r="BX50" s="1250" t="s">
        <v>576</v>
      </c>
      <c r="BY50" s="1250"/>
      <c r="BZ50" s="1250"/>
      <c r="CA50" s="1250"/>
      <c r="CB50" s="1250"/>
      <c r="CC50" s="1250"/>
      <c r="CD50" s="1250"/>
      <c r="CE50" s="1250"/>
      <c r="CF50" s="1250" t="s">
        <v>577</v>
      </c>
      <c r="CG50" s="1250"/>
      <c r="CH50" s="1250"/>
      <c r="CI50" s="1250"/>
      <c r="CJ50" s="1250"/>
      <c r="CK50" s="1250"/>
      <c r="CL50" s="1250"/>
      <c r="CM50" s="1250"/>
      <c r="CN50" s="1250" t="s">
        <v>578</v>
      </c>
      <c r="CO50" s="1250"/>
      <c r="CP50" s="1250"/>
      <c r="CQ50" s="1250"/>
      <c r="CR50" s="1250"/>
      <c r="CS50" s="1250"/>
      <c r="CT50" s="1250"/>
      <c r="CU50" s="1250"/>
      <c r="CV50" s="1250" t="s">
        <v>579</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624</v>
      </c>
      <c r="AO51" s="1249"/>
      <c r="AP51" s="1249"/>
      <c r="AQ51" s="1249"/>
      <c r="AR51" s="1249"/>
      <c r="AS51" s="1249"/>
      <c r="AT51" s="1249"/>
      <c r="AU51" s="1249"/>
      <c r="AV51" s="1249"/>
      <c r="AW51" s="1249"/>
      <c r="AX51" s="1249"/>
      <c r="AY51" s="1249"/>
      <c r="AZ51" s="1249"/>
      <c r="BA51" s="1249"/>
      <c r="BB51" s="1249" t="s">
        <v>622</v>
      </c>
      <c r="BC51" s="1249"/>
      <c r="BD51" s="1249"/>
      <c r="BE51" s="1249"/>
      <c r="BF51" s="1249"/>
      <c r="BG51" s="1249"/>
      <c r="BH51" s="1249"/>
      <c r="BI51" s="1249"/>
      <c r="BJ51" s="1249"/>
      <c r="BK51" s="1249"/>
      <c r="BL51" s="1249"/>
      <c r="BM51" s="1249"/>
      <c r="BN51" s="1249"/>
      <c r="BO51" s="1249"/>
      <c r="BP51" s="1248">
        <v>127.8</v>
      </c>
      <c r="BQ51" s="1248"/>
      <c r="BR51" s="1248"/>
      <c r="BS51" s="1248"/>
      <c r="BT51" s="1248"/>
      <c r="BU51" s="1248"/>
      <c r="BV51" s="1248"/>
      <c r="BW51" s="1248"/>
      <c r="BX51" s="1248">
        <v>116.6</v>
      </c>
      <c r="BY51" s="1248"/>
      <c r="BZ51" s="1248"/>
      <c r="CA51" s="1248"/>
      <c r="CB51" s="1248"/>
      <c r="CC51" s="1248"/>
      <c r="CD51" s="1248"/>
      <c r="CE51" s="1248"/>
      <c r="CF51" s="1248">
        <v>126.7</v>
      </c>
      <c r="CG51" s="1248"/>
      <c r="CH51" s="1248"/>
      <c r="CI51" s="1248"/>
      <c r="CJ51" s="1248"/>
      <c r="CK51" s="1248"/>
      <c r="CL51" s="1248"/>
      <c r="CM51" s="1248"/>
      <c r="CN51" s="1248">
        <v>121.9</v>
      </c>
      <c r="CO51" s="1248"/>
      <c r="CP51" s="1248"/>
      <c r="CQ51" s="1248"/>
      <c r="CR51" s="1248"/>
      <c r="CS51" s="1248"/>
      <c r="CT51" s="1248"/>
      <c r="CU51" s="1248"/>
      <c r="CV51" s="1248">
        <v>104.6</v>
      </c>
      <c r="CW51" s="1248"/>
      <c r="CX51" s="1248"/>
      <c r="CY51" s="1248"/>
      <c r="CZ51" s="1248"/>
      <c r="DA51" s="1248"/>
      <c r="DB51" s="1248"/>
      <c r="DC51" s="1248"/>
    </row>
    <row r="52" spans="1:109" ht="13"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629</v>
      </c>
      <c r="BC53" s="1249"/>
      <c r="BD53" s="1249"/>
      <c r="BE53" s="1249"/>
      <c r="BF53" s="1249"/>
      <c r="BG53" s="1249"/>
      <c r="BH53" s="1249"/>
      <c r="BI53" s="1249"/>
      <c r="BJ53" s="1249"/>
      <c r="BK53" s="1249"/>
      <c r="BL53" s="1249"/>
      <c r="BM53" s="1249"/>
      <c r="BN53" s="1249"/>
      <c r="BO53" s="1249"/>
      <c r="BP53" s="1248">
        <v>59.9</v>
      </c>
      <c r="BQ53" s="1248"/>
      <c r="BR53" s="1248"/>
      <c r="BS53" s="1248"/>
      <c r="BT53" s="1248"/>
      <c r="BU53" s="1248"/>
      <c r="BV53" s="1248"/>
      <c r="BW53" s="1248"/>
      <c r="BX53" s="1248">
        <v>59.2</v>
      </c>
      <c r="BY53" s="1248"/>
      <c r="BZ53" s="1248"/>
      <c r="CA53" s="1248"/>
      <c r="CB53" s="1248"/>
      <c r="CC53" s="1248"/>
      <c r="CD53" s="1248"/>
      <c r="CE53" s="1248"/>
      <c r="CF53" s="1248">
        <v>58.3</v>
      </c>
      <c r="CG53" s="1248"/>
      <c r="CH53" s="1248"/>
      <c r="CI53" s="1248"/>
      <c r="CJ53" s="1248"/>
      <c r="CK53" s="1248"/>
      <c r="CL53" s="1248"/>
      <c r="CM53" s="1248"/>
      <c r="CN53" s="1248">
        <v>59.8</v>
      </c>
      <c r="CO53" s="1248"/>
      <c r="CP53" s="1248"/>
      <c r="CQ53" s="1248"/>
      <c r="CR53" s="1248"/>
      <c r="CS53" s="1248"/>
      <c r="CT53" s="1248"/>
      <c r="CU53" s="1248"/>
      <c r="CV53" s="1248">
        <v>60.8</v>
      </c>
      <c r="CW53" s="1248"/>
      <c r="CX53" s="1248"/>
      <c r="CY53" s="1248"/>
      <c r="CZ53" s="1248"/>
      <c r="DA53" s="1248"/>
      <c r="DB53" s="1248"/>
      <c r="DC53" s="1248"/>
    </row>
    <row r="54" spans="1:109" ht="13"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 x14ac:dyDescent="0.2">
      <c r="A55" s="1277"/>
      <c r="B55" s="1242"/>
      <c r="G55" s="1253"/>
      <c r="H55" s="1253"/>
      <c r="I55" s="1253"/>
      <c r="J55" s="1253"/>
      <c r="K55" s="1256"/>
      <c r="L55" s="1256"/>
      <c r="M55" s="1256"/>
      <c r="N55" s="1256"/>
      <c r="AN55" s="1250" t="s">
        <v>623</v>
      </c>
      <c r="AO55" s="1250"/>
      <c r="AP55" s="1250"/>
      <c r="AQ55" s="1250"/>
      <c r="AR55" s="1250"/>
      <c r="AS55" s="1250"/>
      <c r="AT55" s="1250"/>
      <c r="AU55" s="1250"/>
      <c r="AV55" s="1250"/>
      <c r="AW55" s="1250"/>
      <c r="AX55" s="1250"/>
      <c r="AY55" s="1250"/>
      <c r="AZ55" s="1250"/>
      <c r="BA55" s="1250"/>
      <c r="BB55" s="1249" t="s">
        <v>622</v>
      </c>
      <c r="BC55" s="1249"/>
      <c r="BD55" s="1249"/>
      <c r="BE55" s="1249"/>
      <c r="BF55" s="1249"/>
      <c r="BG55" s="1249"/>
      <c r="BH55" s="1249"/>
      <c r="BI55" s="1249"/>
      <c r="BJ55" s="1249"/>
      <c r="BK55" s="1249"/>
      <c r="BL55" s="1249"/>
      <c r="BM55" s="1249"/>
      <c r="BN55" s="1249"/>
      <c r="BO55" s="1249"/>
      <c r="BP55" s="1248">
        <v>106</v>
      </c>
      <c r="BQ55" s="1248"/>
      <c r="BR55" s="1248"/>
      <c r="BS55" s="1248"/>
      <c r="BT55" s="1248"/>
      <c r="BU55" s="1248"/>
      <c r="BV55" s="1248"/>
      <c r="BW55" s="1248"/>
      <c r="BX55" s="1248">
        <v>97.6</v>
      </c>
      <c r="BY55" s="1248"/>
      <c r="BZ55" s="1248"/>
      <c r="CA55" s="1248"/>
      <c r="CB55" s="1248"/>
      <c r="CC55" s="1248"/>
      <c r="CD55" s="1248"/>
      <c r="CE55" s="1248"/>
      <c r="CF55" s="1248">
        <v>91.9</v>
      </c>
      <c r="CG55" s="1248"/>
      <c r="CH55" s="1248"/>
      <c r="CI55" s="1248"/>
      <c r="CJ55" s="1248"/>
      <c r="CK55" s="1248"/>
      <c r="CL55" s="1248"/>
      <c r="CM55" s="1248"/>
      <c r="CN55" s="1248">
        <v>86</v>
      </c>
      <c r="CO55" s="1248"/>
      <c r="CP55" s="1248"/>
      <c r="CQ55" s="1248"/>
      <c r="CR55" s="1248"/>
      <c r="CS55" s="1248"/>
      <c r="CT55" s="1248"/>
      <c r="CU55" s="1248"/>
      <c r="CV55" s="1248">
        <v>72.8</v>
      </c>
      <c r="CW55" s="1248"/>
      <c r="CX55" s="1248"/>
      <c r="CY55" s="1248"/>
      <c r="CZ55" s="1248"/>
      <c r="DA55" s="1248"/>
      <c r="DB55" s="1248"/>
      <c r="DC55" s="1248"/>
    </row>
    <row r="56" spans="1:109" ht="13"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629</v>
      </c>
      <c r="BC57" s="1249"/>
      <c r="BD57" s="1249"/>
      <c r="BE57" s="1249"/>
      <c r="BF57" s="1249"/>
      <c r="BG57" s="1249"/>
      <c r="BH57" s="1249"/>
      <c r="BI57" s="1249"/>
      <c r="BJ57" s="1249"/>
      <c r="BK57" s="1249"/>
      <c r="BL57" s="1249"/>
      <c r="BM57" s="1249"/>
      <c r="BN57" s="1249"/>
      <c r="BO57" s="1249"/>
      <c r="BP57" s="1248">
        <v>62</v>
      </c>
      <c r="BQ57" s="1248"/>
      <c r="BR57" s="1248"/>
      <c r="BS57" s="1248"/>
      <c r="BT57" s="1248"/>
      <c r="BU57" s="1248"/>
      <c r="BV57" s="1248"/>
      <c r="BW57" s="1248"/>
      <c r="BX57" s="1248">
        <v>62.9</v>
      </c>
      <c r="BY57" s="1248"/>
      <c r="BZ57" s="1248"/>
      <c r="CA57" s="1248"/>
      <c r="CB57" s="1248"/>
      <c r="CC57" s="1248"/>
      <c r="CD57" s="1248"/>
      <c r="CE57" s="1248"/>
      <c r="CF57" s="1248">
        <v>63.4</v>
      </c>
      <c r="CG57" s="1248"/>
      <c r="CH57" s="1248"/>
      <c r="CI57" s="1248"/>
      <c r="CJ57" s="1248"/>
      <c r="CK57" s="1248"/>
      <c r="CL57" s="1248"/>
      <c r="CM57" s="1248"/>
      <c r="CN57" s="1248">
        <v>64.3</v>
      </c>
      <c r="CO57" s="1248"/>
      <c r="CP57" s="1248"/>
      <c r="CQ57" s="1248"/>
      <c r="CR57" s="1248"/>
      <c r="CS57" s="1248"/>
      <c r="CT57" s="1248"/>
      <c r="CU57" s="1248"/>
      <c r="CV57" s="1248">
        <v>65.2</v>
      </c>
      <c r="CW57" s="1248"/>
      <c r="CX57" s="1248"/>
      <c r="CY57" s="1248"/>
      <c r="CZ57" s="1248"/>
      <c r="DA57" s="1248"/>
      <c r="DB57" s="1248"/>
      <c r="DC57" s="1248"/>
      <c r="DD57" s="1288"/>
      <c r="DE57" s="1283"/>
    </row>
    <row r="58" spans="1:109" s="1277" customFormat="1" ht="13"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5" x14ac:dyDescent="0.2">
      <c r="B63" s="1281" t="s">
        <v>628</v>
      </c>
    </row>
    <row r="64" spans="1:109" ht="13" x14ac:dyDescent="0.2">
      <c r="B64" s="1242"/>
      <c r="G64" s="1278"/>
      <c r="I64" s="1280"/>
      <c r="J64" s="1280"/>
      <c r="K64" s="1280"/>
      <c r="L64" s="1280"/>
      <c r="M64" s="1280"/>
      <c r="N64" s="1279"/>
      <c r="AM64" s="1278"/>
      <c r="AN64" s="1278" t="s">
        <v>627</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 x14ac:dyDescent="0.2">
      <c r="B65" s="1242"/>
      <c r="AN65" s="1276" t="s">
        <v>626</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42"/>
      <c r="G71" s="1263"/>
      <c r="I71" s="1266"/>
      <c r="J71" s="1265"/>
      <c r="K71" s="1265"/>
      <c r="L71" s="1264"/>
      <c r="M71" s="1265"/>
      <c r="N71" s="1264"/>
      <c r="AM71" s="1263"/>
      <c r="AN71" s="1241" t="s">
        <v>625</v>
      </c>
    </row>
    <row r="72" spans="2:107" ht="13"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575</v>
      </c>
      <c r="BQ72" s="1250"/>
      <c r="BR72" s="1250"/>
      <c r="BS72" s="1250"/>
      <c r="BT72" s="1250"/>
      <c r="BU72" s="1250"/>
      <c r="BV72" s="1250"/>
      <c r="BW72" s="1250"/>
      <c r="BX72" s="1250" t="s">
        <v>576</v>
      </c>
      <c r="BY72" s="1250"/>
      <c r="BZ72" s="1250"/>
      <c r="CA72" s="1250"/>
      <c r="CB72" s="1250"/>
      <c r="CC72" s="1250"/>
      <c r="CD72" s="1250"/>
      <c r="CE72" s="1250"/>
      <c r="CF72" s="1250" t="s">
        <v>577</v>
      </c>
      <c r="CG72" s="1250"/>
      <c r="CH72" s="1250"/>
      <c r="CI72" s="1250"/>
      <c r="CJ72" s="1250"/>
      <c r="CK72" s="1250"/>
      <c r="CL72" s="1250"/>
      <c r="CM72" s="1250"/>
      <c r="CN72" s="1250" t="s">
        <v>578</v>
      </c>
      <c r="CO72" s="1250"/>
      <c r="CP72" s="1250"/>
      <c r="CQ72" s="1250"/>
      <c r="CR72" s="1250"/>
      <c r="CS72" s="1250"/>
      <c r="CT72" s="1250"/>
      <c r="CU72" s="1250"/>
      <c r="CV72" s="1250" t="s">
        <v>579</v>
      </c>
      <c r="CW72" s="1250"/>
      <c r="CX72" s="1250"/>
      <c r="CY72" s="1250"/>
      <c r="CZ72" s="1250"/>
      <c r="DA72" s="1250"/>
      <c r="DB72" s="1250"/>
      <c r="DC72" s="1250"/>
    </row>
    <row r="73" spans="2:107" ht="13" x14ac:dyDescent="0.2">
      <c r="B73" s="1242"/>
      <c r="G73" s="1257"/>
      <c r="H73" s="1257"/>
      <c r="I73" s="1257"/>
      <c r="J73" s="1257"/>
      <c r="K73" s="1254"/>
      <c r="L73" s="1254"/>
      <c r="M73" s="1254"/>
      <c r="N73" s="1254"/>
      <c r="AM73" s="1255"/>
      <c r="AN73" s="1249" t="s">
        <v>624</v>
      </c>
      <c r="AO73" s="1249"/>
      <c r="AP73" s="1249"/>
      <c r="AQ73" s="1249"/>
      <c r="AR73" s="1249"/>
      <c r="AS73" s="1249"/>
      <c r="AT73" s="1249"/>
      <c r="AU73" s="1249"/>
      <c r="AV73" s="1249"/>
      <c r="AW73" s="1249"/>
      <c r="AX73" s="1249"/>
      <c r="AY73" s="1249"/>
      <c r="AZ73" s="1249"/>
      <c r="BA73" s="1249"/>
      <c r="BB73" s="1249" t="s">
        <v>622</v>
      </c>
      <c r="BC73" s="1249"/>
      <c r="BD73" s="1249"/>
      <c r="BE73" s="1249"/>
      <c r="BF73" s="1249"/>
      <c r="BG73" s="1249"/>
      <c r="BH73" s="1249"/>
      <c r="BI73" s="1249"/>
      <c r="BJ73" s="1249"/>
      <c r="BK73" s="1249"/>
      <c r="BL73" s="1249"/>
      <c r="BM73" s="1249"/>
      <c r="BN73" s="1249"/>
      <c r="BO73" s="1249"/>
      <c r="BP73" s="1248">
        <v>127.8</v>
      </c>
      <c r="BQ73" s="1248"/>
      <c r="BR73" s="1248"/>
      <c r="BS73" s="1248"/>
      <c r="BT73" s="1248"/>
      <c r="BU73" s="1248"/>
      <c r="BV73" s="1248"/>
      <c r="BW73" s="1248"/>
      <c r="BX73" s="1248">
        <v>116.6</v>
      </c>
      <c r="BY73" s="1248"/>
      <c r="BZ73" s="1248"/>
      <c r="CA73" s="1248"/>
      <c r="CB73" s="1248"/>
      <c r="CC73" s="1248"/>
      <c r="CD73" s="1248"/>
      <c r="CE73" s="1248"/>
      <c r="CF73" s="1248">
        <v>126.7</v>
      </c>
      <c r="CG73" s="1248"/>
      <c r="CH73" s="1248"/>
      <c r="CI73" s="1248"/>
      <c r="CJ73" s="1248"/>
      <c r="CK73" s="1248"/>
      <c r="CL73" s="1248"/>
      <c r="CM73" s="1248"/>
      <c r="CN73" s="1248">
        <v>121.9</v>
      </c>
      <c r="CO73" s="1248"/>
      <c r="CP73" s="1248"/>
      <c r="CQ73" s="1248"/>
      <c r="CR73" s="1248"/>
      <c r="CS73" s="1248"/>
      <c r="CT73" s="1248"/>
      <c r="CU73" s="1248"/>
      <c r="CV73" s="1248">
        <v>104.6</v>
      </c>
      <c r="CW73" s="1248"/>
      <c r="CX73" s="1248"/>
      <c r="CY73" s="1248"/>
      <c r="CZ73" s="1248"/>
      <c r="DA73" s="1248"/>
      <c r="DB73" s="1248"/>
      <c r="DC73" s="1248"/>
    </row>
    <row r="74" spans="2:107" ht="13"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621</v>
      </c>
      <c r="BC75" s="1249"/>
      <c r="BD75" s="1249"/>
      <c r="BE75" s="1249"/>
      <c r="BF75" s="1249"/>
      <c r="BG75" s="1249"/>
      <c r="BH75" s="1249"/>
      <c r="BI75" s="1249"/>
      <c r="BJ75" s="1249"/>
      <c r="BK75" s="1249"/>
      <c r="BL75" s="1249"/>
      <c r="BM75" s="1249"/>
      <c r="BN75" s="1249"/>
      <c r="BO75" s="1249"/>
      <c r="BP75" s="1248">
        <v>8.8000000000000007</v>
      </c>
      <c r="BQ75" s="1248"/>
      <c r="BR75" s="1248"/>
      <c r="BS75" s="1248"/>
      <c r="BT75" s="1248"/>
      <c r="BU75" s="1248"/>
      <c r="BV75" s="1248"/>
      <c r="BW75" s="1248"/>
      <c r="BX75" s="1248">
        <v>7.7</v>
      </c>
      <c r="BY75" s="1248"/>
      <c r="BZ75" s="1248"/>
      <c r="CA75" s="1248"/>
      <c r="CB75" s="1248"/>
      <c r="CC75" s="1248"/>
      <c r="CD75" s="1248"/>
      <c r="CE75" s="1248"/>
      <c r="CF75" s="1248">
        <v>6.6</v>
      </c>
      <c r="CG75" s="1248"/>
      <c r="CH75" s="1248"/>
      <c r="CI75" s="1248"/>
      <c r="CJ75" s="1248"/>
      <c r="CK75" s="1248"/>
      <c r="CL75" s="1248"/>
      <c r="CM75" s="1248"/>
      <c r="CN75" s="1248">
        <v>6</v>
      </c>
      <c r="CO75" s="1248"/>
      <c r="CP75" s="1248"/>
      <c r="CQ75" s="1248"/>
      <c r="CR75" s="1248"/>
      <c r="CS75" s="1248"/>
      <c r="CT75" s="1248"/>
      <c r="CU75" s="1248"/>
      <c r="CV75" s="1248">
        <v>5.4</v>
      </c>
      <c r="CW75" s="1248"/>
      <c r="CX75" s="1248"/>
      <c r="CY75" s="1248"/>
      <c r="CZ75" s="1248"/>
      <c r="DA75" s="1248"/>
      <c r="DB75" s="1248"/>
      <c r="DC75" s="1248"/>
    </row>
    <row r="76" spans="2:107" ht="13"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 x14ac:dyDescent="0.2">
      <c r="B77" s="1242"/>
      <c r="G77" s="1253"/>
      <c r="H77" s="1253"/>
      <c r="I77" s="1253"/>
      <c r="J77" s="1253"/>
      <c r="K77" s="1254"/>
      <c r="L77" s="1254"/>
      <c r="M77" s="1254"/>
      <c r="N77" s="1254"/>
      <c r="AN77" s="1250" t="s">
        <v>623</v>
      </c>
      <c r="AO77" s="1250"/>
      <c r="AP77" s="1250"/>
      <c r="AQ77" s="1250"/>
      <c r="AR77" s="1250"/>
      <c r="AS77" s="1250"/>
      <c r="AT77" s="1250"/>
      <c r="AU77" s="1250"/>
      <c r="AV77" s="1250"/>
      <c r="AW77" s="1250"/>
      <c r="AX77" s="1250"/>
      <c r="AY77" s="1250"/>
      <c r="AZ77" s="1250"/>
      <c r="BA77" s="1250"/>
      <c r="BB77" s="1249" t="s">
        <v>622</v>
      </c>
      <c r="BC77" s="1249"/>
      <c r="BD77" s="1249"/>
      <c r="BE77" s="1249"/>
      <c r="BF77" s="1249"/>
      <c r="BG77" s="1249"/>
      <c r="BH77" s="1249"/>
      <c r="BI77" s="1249"/>
      <c r="BJ77" s="1249"/>
      <c r="BK77" s="1249"/>
      <c r="BL77" s="1249"/>
      <c r="BM77" s="1249"/>
      <c r="BN77" s="1249"/>
      <c r="BO77" s="1249"/>
      <c r="BP77" s="1248">
        <v>106</v>
      </c>
      <c r="BQ77" s="1248"/>
      <c r="BR77" s="1248"/>
      <c r="BS77" s="1248"/>
      <c r="BT77" s="1248"/>
      <c r="BU77" s="1248"/>
      <c r="BV77" s="1248"/>
      <c r="BW77" s="1248"/>
      <c r="BX77" s="1248">
        <v>97.6</v>
      </c>
      <c r="BY77" s="1248"/>
      <c r="BZ77" s="1248"/>
      <c r="CA77" s="1248"/>
      <c r="CB77" s="1248"/>
      <c r="CC77" s="1248"/>
      <c r="CD77" s="1248"/>
      <c r="CE77" s="1248"/>
      <c r="CF77" s="1248">
        <v>91.9</v>
      </c>
      <c r="CG77" s="1248"/>
      <c r="CH77" s="1248"/>
      <c r="CI77" s="1248"/>
      <c r="CJ77" s="1248"/>
      <c r="CK77" s="1248"/>
      <c r="CL77" s="1248"/>
      <c r="CM77" s="1248"/>
      <c r="CN77" s="1248">
        <v>86</v>
      </c>
      <c r="CO77" s="1248"/>
      <c r="CP77" s="1248"/>
      <c r="CQ77" s="1248"/>
      <c r="CR77" s="1248"/>
      <c r="CS77" s="1248"/>
      <c r="CT77" s="1248"/>
      <c r="CU77" s="1248"/>
      <c r="CV77" s="1248">
        <v>72.8</v>
      </c>
      <c r="CW77" s="1248"/>
      <c r="CX77" s="1248"/>
      <c r="CY77" s="1248"/>
      <c r="CZ77" s="1248"/>
      <c r="DA77" s="1248"/>
      <c r="DB77" s="1248"/>
      <c r="DC77" s="1248"/>
    </row>
    <row r="78" spans="2:107" ht="13"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621</v>
      </c>
      <c r="BC79" s="1249"/>
      <c r="BD79" s="1249"/>
      <c r="BE79" s="1249"/>
      <c r="BF79" s="1249"/>
      <c r="BG79" s="1249"/>
      <c r="BH79" s="1249"/>
      <c r="BI79" s="1249"/>
      <c r="BJ79" s="1249"/>
      <c r="BK79" s="1249"/>
      <c r="BL79" s="1249"/>
      <c r="BM79" s="1249"/>
      <c r="BN79" s="1249"/>
      <c r="BO79" s="1249"/>
      <c r="BP79" s="1248">
        <v>9</v>
      </c>
      <c r="BQ79" s="1248"/>
      <c r="BR79" s="1248"/>
      <c r="BS79" s="1248"/>
      <c r="BT79" s="1248"/>
      <c r="BU79" s="1248"/>
      <c r="BV79" s="1248"/>
      <c r="BW79" s="1248"/>
      <c r="BX79" s="1248">
        <v>8</v>
      </c>
      <c r="BY79" s="1248"/>
      <c r="BZ79" s="1248"/>
      <c r="CA79" s="1248"/>
      <c r="CB79" s="1248"/>
      <c r="CC79" s="1248"/>
      <c r="CD79" s="1248"/>
      <c r="CE79" s="1248"/>
      <c r="CF79" s="1248">
        <v>7.3</v>
      </c>
      <c r="CG79" s="1248"/>
      <c r="CH79" s="1248"/>
      <c r="CI79" s="1248"/>
      <c r="CJ79" s="1248"/>
      <c r="CK79" s="1248"/>
      <c r="CL79" s="1248"/>
      <c r="CM79" s="1248"/>
      <c r="CN79" s="1248">
        <v>7.3</v>
      </c>
      <c r="CO79" s="1248"/>
      <c r="CP79" s="1248"/>
      <c r="CQ79" s="1248"/>
      <c r="CR79" s="1248"/>
      <c r="CS79" s="1248"/>
      <c r="CT79" s="1248"/>
      <c r="CU79" s="1248"/>
      <c r="CV79" s="1248">
        <v>7.1</v>
      </c>
      <c r="CW79" s="1248"/>
      <c r="CX79" s="1248"/>
      <c r="CY79" s="1248"/>
      <c r="CZ79" s="1248"/>
      <c r="DA79" s="1248"/>
      <c r="DB79" s="1248"/>
      <c r="DC79" s="1248"/>
    </row>
    <row r="80" spans="2:107" ht="13"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 x14ac:dyDescent="0.2">
      <c r="B81" s="1242"/>
    </row>
    <row r="82" spans="2:109" ht="16.5"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 x14ac:dyDescent="0.2">
      <c r="DD84" s="1241"/>
      <c r="DE84" s="1241"/>
    </row>
    <row r="85" spans="2:109" ht="13" x14ac:dyDescent="0.2">
      <c r="DD85" s="1241"/>
      <c r="DE85" s="1241"/>
    </row>
  </sheetData>
  <sheetProtection algorithmName="SHA-512" hashValue="8+z3bw3gCPhXigkwQdDxzYdVcvyMjE9cJAiJRJXCXLiALiDydwS8PC0G6MJDODJv/VCmrrJ151RqFGiiY10oyg==" saltValue="Es3XuTM/xwTAAPhhBSKSa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D94DB-D4B7-4083-98A4-97325A7D78CA}">
  <sheetPr>
    <pageSetUpPr fitToPage="1"/>
  </sheetPr>
  <dimension ref="A1:DR125"/>
  <sheetViews>
    <sheetView showGridLines="0" topLeftCell="A105" zoomScaleNormal="100" zoomScaleSheetLayoutView="70" workbookViewId="0">
      <selection activeCell="BC1" sqref="BC1:BC1048576"/>
    </sheetView>
  </sheetViews>
  <sheetFormatPr defaultColWidth="0" defaultRowHeight="13.5" customHeight="1" zeroHeight="1" x14ac:dyDescent="0.2"/>
  <cols>
    <col min="1" max="34" width="2.453125" style="259" customWidth="1"/>
    <col min="35" max="122" width="2.453125" style="258" customWidth="1"/>
    <col min="123" max="16384" width="2.453125" style="258" hidden="1"/>
  </cols>
  <sheetData>
    <row r="1" spans="1:34"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ht="13" x14ac:dyDescent="0.2">
      <c r="S2" s="258"/>
      <c r="AH2" s="258"/>
    </row>
    <row r="3" spans="1:34"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ht="13" x14ac:dyDescent="0.2"/>
    <row r="5" spans="1:34" ht="13" x14ac:dyDescent="0.2"/>
    <row r="6" spans="1:34" ht="13" x14ac:dyDescent="0.2"/>
    <row r="7" spans="1:34" ht="13" x14ac:dyDescent="0.2"/>
    <row r="8" spans="1:34" ht="13" x14ac:dyDescent="0.2"/>
    <row r="9" spans="1:34" ht="13" x14ac:dyDescent="0.2">
      <c r="AH9" s="25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8"/>
    </row>
    <row r="18" spans="12:34" ht="13" x14ac:dyDescent="0.2"/>
    <row r="19" spans="12:34" ht="13" x14ac:dyDescent="0.2"/>
    <row r="20" spans="12:34" ht="13" x14ac:dyDescent="0.2">
      <c r="AH20" s="258"/>
    </row>
    <row r="21" spans="12:34" ht="13" x14ac:dyDescent="0.2">
      <c r="AH21" s="258"/>
    </row>
    <row r="22" spans="12:34" ht="13" x14ac:dyDescent="0.2"/>
    <row r="23" spans="12:34" ht="13" x14ac:dyDescent="0.2"/>
    <row r="24" spans="12:34" ht="13" x14ac:dyDescent="0.2">
      <c r="Q24" s="258"/>
    </row>
    <row r="25" spans="12:34" ht="13" x14ac:dyDescent="0.2"/>
    <row r="26" spans="12:34" ht="13" x14ac:dyDescent="0.2"/>
    <row r="27" spans="12:34" ht="13" x14ac:dyDescent="0.2"/>
    <row r="28" spans="12:34" ht="13" x14ac:dyDescent="0.2">
      <c r="O28" s="258"/>
      <c r="T28" s="258"/>
      <c r="AH28" s="258"/>
    </row>
    <row r="29" spans="12:34" ht="13" x14ac:dyDescent="0.2"/>
    <row r="30" spans="12:34" ht="13" x14ac:dyDescent="0.2"/>
    <row r="31" spans="12:34" ht="13" x14ac:dyDescent="0.2">
      <c r="Q31" s="258"/>
    </row>
    <row r="32" spans="12:34" ht="13" x14ac:dyDescent="0.2">
      <c r="L32" s="258"/>
    </row>
    <row r="33" spans="2:34" ht="13" x14ac:dyDescent="0.2">
      <c r="C33" s="258"/>
      <c r="E33" s="258"/>
      <c r="G33" s="258"/>
      <c r="I33" s="258"/>
      <c r="X33" s="258"/>
    </row>
    <row r="34" spans="2:34" ht="13" x14ac:dyDescent="0.2">
      <c r="B34" s="258"/>
      <c r="P34" s="258"/>
      <c r="R34" s="258"/>
      <c r="T34" s="258"/>
    </row>
    <row r="35" spans="2:34" ht="13" x14ac:dyDescent="0.2">
      <c r="D35" s="258"/>
      <c r="W35" s="258"/>
      <c r="AC35" s="258"/>
      <c r="AD35" s="258"/>
      <c r="AE35" s="258"/>
      <c r="AF35" s="258"/>
      <c r="AG35" s="258"/>
      <c r="AH35" s="258"/>
    </row>
    <row r="36" spans="2:34" ht="13" x14ac:dyDescent="0.2">
      <c r="H36" s="258"/>
      <c r="J36" s="258"/>
      <c r="K36" s="258"/>
      <c r="M36" s="258"/>
      <c r="Y36" s="258"/>
      <c r="Z36" s="258"/>
      <c r="AA36" s="258"/>
      <c r="AB36" s="258"/>
      <c r="AC36" s="258"/>
      <c r="AD36" s="258"/>
      <c r="AE36" s="258"/>
      <c r="AF36" s="258"/>
      <c r="AG36" s="258"/>
      <c r="AH36" s="258"/>
    </row>
    <row r="37" spans="2:34" ht="13" x14ac:dyDescent="0.2">
      <c r="AH37" s="258"/>
    </row>
    <row r="38" spans="2:34" ht="13" x14ac:dyDescent="0.2">
      <c r="AG38" s="258"/>
      <c r="AH38" s="258"/>
    </row>
    <row r="39" spans="2:34" ht="13" x14ac:dyDescent="0.2"/>
    <row r="40" spans="2:34" ht="13" x14ac:dyDescent="0.2">
      <c r="X40" s="258"/>
    </row>
    <row r="41" spans="2:34" ht="13" x14ac:dyDescent="0.2">
      <c r="R41" s="258"/>
    </row>
    <row r="42" spans="2:34" ht="13" x14ac:dyDescent="0.2">
      <c r="W42" s="258"/>
    </row>
    <row r="43" spans="2:34" ht="13" x14ac:dyDescent="0.2">
      <c r="Y43" s="258"/>
      <c r="Z43" s="258"/>
      <c r="AA43" s="258"/>
      <c r="AB43" s="258"/>
      <c r="AC43" s="258"/>
      <c r="AD43" s="258"/>
      <c r="AE43" s="258"/>
      <c r="AF43" s="258"/>
      <c r="AG43" s="258"/>
      <c r="AH43" s="258"/>
    </row>
    <row r="44" spans="2:34" ht="13" x14ac:dyDescent="0.2">
      <c r="AH44" s="258"/>
    </row>
    <row r="45" spans="2:34" ht="13" x14ac:dyDescent="0.2">
      <c r="X45" s="258"/>
    </row>
    <row r="46" spans="2:34" ht="13" x14ac:dyDescent="0.2"/>
    <row r="47" spans="2:34" ht="13" x14ac:dyDescent="0.2"/>
    <row r="48" spans="2:34" ht="13" x14ac:dyDescent="0.2">
      <c r="W48" s="258"/>
      <c r="Y48" s="258"/>
      <c r="Z48" s="258"/>
      <c r="AA48" s="258"/>
      <c r="AB48" s="258"/>
      <c r="AC48" s="258"/>
      <c r="AD48" s="258"/>
      <c r="AE48" s="258"/>
      <c r="AF48" s="258"/>
      <c r="AG48" s="258"/>
      <c r="AH48" s="258"/>
    </row>
    <row r="49" spans="28:34" ht="13" x14ac:dyDescent="0.2"/>
    <row r="50" spans="28:34" ht="13" x14ac:dyDescent="0.2">
      <c r="AE50" s="258"/>
      <c r="AF50" s="258"/>
      <c r="AG50" s="258"/>
      <c r="AH50" s="258"/>
    </row>
    <row r="51" spans="28:34" ht="13" x14ac:dyDescent="0.2">
      <c r="AC51" s="258"/>
      <c r="AD51" s="258"/>
      <c r="AE51" s="258"/>
      <c r="AF51" s="258"/>
      <c r="AG51" s="258"/>
      <c r="AH51" s="258"/>
    </row>
    <row r="52" spans="28:34" ht="13" x14ac:dyDescent="0.2"/>
    <row r="53" spans="28:34" ht="13" x14ac:dyDescent="0.2">
      <c r="AF53" s="258"/>
      <c r="AG53" s="258"/>
      <c r="AH53" s="258"/>
    </row>
    <row r="54" spans="28:34" ht="13" x14ac:dyDescent="0.2">
      <c r="AH54" s="258"/>
    </row>
    <row r="55" spans="28:34" ht="13" x14ac:dyDescent="0.2"/>
    <row r="56" spans="28:34" ht="13" x14ac:dyDescent="0.2">
      <c r="AB56" s="258"/>
      <c r="AC56" s="258"/>
      <c r="AD56" s="258"/>
      <c r="AE56" s="258"/>
      <c r="AF56" s="258"/>
      <c r="AG56" s="258"/>
      <c r="AH56" s="258"/>
    </row>
    <row r="57" spans="28:34" ht="13" x14ac:dyDescent="0.2">
      <c r="AH57" s="258"/>
    </row>
    <row r="58" spans="28:34" ht="13" x14ac:dyDescent="0.2">
      <c r="AH58" s="258"/>
    </row>
    <row r="59" spans="28:34" ht="13" x14ac:dyDescent="0.2"/>
    <row r="60" spans="28:34" ht="13" x14ac:dyDescent="0.2"/>
    <row r="61" spans="28:34" ht="13" x14ac:dyDescent="0.2"/>
    <row r="62" spans="28:34" ht="13" x14ac:dyDescent="0.2"/>
    <row r="63" spans="28:34" ht="13" x14ac:dyDescent="0.2">
      <c r="AH63" s="258"/>
    </row>
    <row r="64" spans="28:34" ht="13" x14ac:dyDescent="0.2">
      <c r="AG64" s="258"/>
      <c r="AH64" s="258"/>
    </row>
    <row r="65" spans="28:34" ht="13" x14ac:dyDescent="0.2"/>
    <row r="66" spans="28:34" ht="13" x14ac:dyDescent="0.2"/>
    <row r="67" spans="28:34" ht="13" x14ac:dyDescent="0.2"/>
    <row r="68" spans="28:34" ht="13" x14ac:dyDescent="0.2">
      <c r="AB68" s="258"/>
      <c r="AC68" s="258"/>
      <c r="AD68" s="258"/>
      <c r="AE68" s="258"/>
      <c r="AF68" s="258"/>
      <c r="AG68" s="258"/>
      <c r="AH68" s="258"/>
    </row>
    <row r="69" spans="28:34" ht="13" x14ac:dyDescent="0.2">
      <c r="AF69" s="258"/>
      <c r="AG69" s="258"/>
      <c r="AH69" s="258"/>
    </row>
    <row r="70" spans="28:34" ht="13" x14ac:dyDescent="0.2"/>
    <row r="71" spans="28:34" ht="13" x14ac:dyDescent="0.2"/>
    <row r="72" spans="28:34" ht="13" x14ac:dyDescent="0.2"/>
    <row r="73" spans="28:34" ht="13" x14ac:dyDescent="0.2"/>
    <row r="74" spans="28:34" ht="13" x14ac:dyDescent="0.2"/>
    <row r="75" spans="28:34" ht="13" x14ac:dyDescent="0.2">
      <c r="AH75" s="258"/>
    </row>
    <row r="76" spans="28:34" ht="13" x14ac:dyDescent="0.2">
      <c r="AF76" s="258"/>
      <c r="AG76" s="258"/>
      <c r="AH76" s="258"/>
    </row>
    <row r="77" spans="28:34" ht="13" x14ac:dyDescent="0.2">
      <c r="AG77" s="258"/>
      <c r="AH77" s="258"/>
    </row>
    <row r="78" spans="28:34" ht="13" x14ac:dyDescent="0.2"/>
    <row r="79" spans="28:34" ht="13" x14ac:dyDescent="0.2"/>
    <row r="80" spans="28:34" ht="13" x14ac:dyDescent="0.2"/>
    <row r="81" spans="25:34" ht="13" x14ac:dyDescent="0.2"/>
    <row r="82" spans="25:34" ht="13" x14ac:dyDescent="0.2">
      <c r="Y82" s="258"/>
    </row>
    <row r="83" spans="25:34" ht="13" x14ac:dyDescent="0.2">
      <c r="Y83" s="258"/>
      <c r="Z83" s="258"/>
      <c r="AA83" s="258"/>
      <c r="AB83" s="258"/>
      <c r="AC83" s="258"/>
      <c r="AD83" s="258"/>
      <c r="AE83" s="258"/>
      <c r="AF83" s="258"/>
      <c r="AG83" s="258"/>
      <c r="AH83" s="258"/>
    </row>
    <row r="84" spans="25:34" ht="13" x14ac:dyDescent="0.2"/>
    <row r="85" spans="25:34" ht="13" x14ac:dyDescent="0.2"/>
    <row r="86" spans="25:34" ht="13" x14ac:dyDescent="0.2"/>
    <row r="87" spans="25:34" ht="13" x14ac:dyDescent="0.2"/>
    <row r="88" spans="25:34" ht="13" x14ac:dyDescent="0.2">
      <c r="AH88" s="25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8"/>
      <c r="AG94" s="258"/>
      <c r="AH94" s="258"/>
    </row>
    <row r="95" spans="25:34" ht="13.5" customHeight="1" x14ac:dyDescent="0.2">
      <c r="AH95" s="2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8"/>
    </row>
    <row r="102" spans="33:34" ht="13.5" customHeight="1" x14ac:dyDescent="0.2"/>
    <row r="103" spans="33:34" ht="13.5" customHeight="1" x14ac:dyDescent="0.2"/>
    <row r="104" spans="33:34" ht="13.5" customHeight="1" x14ac:dyDescent="0.2">
      <c r="AG104" s="258"/>
      <c r="AH104" s="2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8"/>
    </row>
    <row r="117" spans="34:122" ht="13.5" customHeight="1" x14ac:dyDescent="0.2"/>
    <row r="118" spans="34:122" ht="13.5" customHeight="1" x14ac:dyDescent="0.2"/>
    <row r="119" spans="34:122" ht="13.5" customHeight="1" x14ac:dyDescent="0.2"/>
    <row r="120" spans="34:122" ht="13.5" customHeight="1" x14ac:dyDescent="0.2">
      <c r="AH120" s="258"/>
    </row>
    <row r="121" spans="34:122" ht="13.5" customHeight="1" x14ac:dyDescent="0.2">
      <c r="AH121" s="258"/>
    </row>
    <row r="122" spans="34:122" ht="13.5" customHeight="1" x14ac:dyDescent="0.2"/>
    <row r="123" spans="34:122" ht="13.5" customHeight="1" x14ac:dyDescent="0.2"/>
    <row r="124" spans="34:122" ht="13.5" customHeight="1" x14ac:dyDescent="0.2"/>
    <row r="125" spans="34:122" ht="13.5" customHeight="1" x14ac:dyDescent="0.2">
      <c r="DR125" s="258" t="s">
        <v>522</v>
      </c>
    </row>
  </sheetData>
  <sheetProtection algorithmName="SHA-512" hashValue="FWDSgDx/sz8TUz10CveQzfCiRPid/0avJu+8G54l0Fum0x0Jn44esazh/D/UYkjNKCBnEa3mdaxmOjS0oV6kag==" saltValue="bj88Qghgovr+aY2a1XvQ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B19B5-59B8-4CEC-A7EC-AADDA629A65D}">
  <sheetPr>
    <pageSetUpPr fitToPage="1"/>
  </sheetPr>
  <dimension ref="A1:DR125"/>
  <sheetViews>
    <sheetView showGridLines="0" tabSelected="1" topLeftCell="I113" zoomScaleNormal="100" zoomScaleSheetLayoutView="55" workbookViewId="0">
      <selection activeCell="BC1" sqref="BC1:BC1048576"/>
    </sheetView>
  </sheetViews>
  <sheetFormatPr defaultColWidth="0" defaultRowHeight="13.5" customHeight="1" zeroHeight="1" x14ac:dyDescent="0.2"/>
  <cols>
    <col min="1" max="34" width="2.453125" style="259" customWidth="1"/>
    <col min="35" max="122" width="2.453125" style="258" customWidth="1"/>
    <col min="123" max="16384" width="2.453125" style="258" hidden="1"/>
  </cols>
  <sheetData>
    <row r="1" spans="2:34"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ht="13" x14ac:dyDescent="0.2">
      <c r="S2" s="258"/>
      <c r="AH2" s="258"/>
    </row>
    <row r="3" spans="2:34"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ht="13" x14ac:dyDescent="0.2"/>
    <row r="5" spans="2:34" ht="13" x14ac:dyDescent="0.2"/>
    <row r="6" spans="2:34" ht="13" x14ac:dyDescent="0.2"/>
    <row r="7" spans="2:34" ht="13" x14ac:dyDescent="0.2"/>
    <row r="8" spans="2:34" ht="13" x14ac:dyDescent="0.2"/>
    <row r="9" spans="2:34" ht="13" x14ac:dyDescent="0.2">
      <c r="AH9" s="258"/>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8"/>
    </row>
    <row r="18" spans="12:34" ht="13" x14ac:dyDescent="0.2"/>
    <row r="19" spans="12:34" ht="13" x14ac:dyDescent="0.2"/>
    <row r="20" spans="12:34" ht="13" x14ac:dyDescent="0.2">
      <c r="AH20" s="258"/>
    </row>
    <row r="21" spans="12:34" ht="13" x14ac:dyDescent="0.2">
      <c r="AH21" s="258"/>
    </row>
    <row r="22" spans="12:34" ht="13" x14ac:dyDescent="0.2"/>
    <row r="23" spans="12:34" ht="13" x14ac:dyDescent="0.2"/>
    <row r="24" spans="12:34" ht="13" x14ac:dyDescent="0.2">
      <c r="Q24" s="258"/>
    </row>
    <row r="25" spans="12:34" ht="13" x14ac:dyDescent="0.2"/>
    <row r="26" spans="12:34" ht="13" x14ac:dyDescent="0.2"/>
    <row r="27" spans="12:34" ht="13" x14ac:dyDescent="0.2"/>
    <row r="28" spans="12:34" ht="13" x14ac:dyDescent="0.2">
      <c r="O28" s="258"/>
      <c r="T28" s="258"/>
      <c r="AH28" s="258"/>
    </row>
    <row r="29" spans="12:34" ht="13" x14ac:dyDescent="0.2"/>
    <row r="30" spans="12:34" ht="13" x14ac:dyDescent="0.2"/>
    <row r="31" spans="12:34" ht="13" x14ac:dyDescent="0.2">
      <c r="Q31" s="258"/>
    </row>
    <row r="32" spans="12:34" ht="13" x14ac:dyDescent="0.2">
      <c r="L32" s="258"/>
    </row>
    <row r="33" spans="2:34" ht="13" x14ac:dyDescent="0.2">
      <c r="C33" s="258"/>
      <c r="E33" s="258"/>
      <c r="G33" s="258"/>
      <c r="I33" s="258"/>
      <c r="X33" s="258"/>
    </row>
    <row r="34" spans="2:34" ht="13" x14ac:dyDescent="0.2">
      <c r="B34" s="258"/>
      <c r="P34" s="258"/>
      <c r="R34" s="258"/>
      <c r="T34" s="258"/>
    </row>
    <row r="35" spans="2:34" ht="13" x14ac:dyDescent="0.2">
      <c r="D35" s="258"/>
      <c r="W35" s="258"/>
      <c r="AC35" s="258"/>
      <c r="AD35" s="258"/>
      <c r="AE35" s="258"/>
      <c r="AF35" s="258"/>
      <c r="AG35" s="258"/>
      <c r="AH35" s="258"/>
    </row>
    <row r="36" spans="2:34" ht="13" x14ac:dyDescent="0.2">
      <c r="H36" s="258"/>
      <c r="J36" s="258"/>
      <c r="K36" s="258"/>
      <c r="M36" s="258"/>
      <c r="Y36" s="258"/>
      <c r="Z36" s="258"/>
      <c r="AA36" s="258"/>
      <c r="AB36" s="258"/>
      <c r="AC36" s="258"/>
      <c r="AD36" s="258"/>
      <c r="AE36" s="258"/>
      <c r="AF36" s="258"/>
      <c r="AG36" s="258"/>
      <c r="AH36" s="258"/>
    </row>
    <row r="37" spans="2:34" ht="13" x14ac:dyDescent="0.2">
      <c r="AH37" s="258"/>
    </row>
    <row r="38" spans="2:34" ht="13" x14ac:dyDescent="0.2">
      <c r="AG38" s="258"/>
      <c r="AH38" s="258"/>
    </row>
    <row r="39" spans="2:34" ht="13" x14ac:dyDescent="0.2"/>
    <row r="40" spans="2:34" ht="13" x14ac:dyDescent="0.2">
      <c r="X40" s="258"/>
    </row>
    <row r="41" spans="2:34" ht="13" x14ac:dyDescent="0.2">
      <c r="R41" s="258"/>
    </row>
    <row r="42" spans="2:34" ht="13" x14ac:dyDescent="0.2">
      <c r="W42" s="258"/>
    </row>
    <row r="43" spans="2:34" ht="13" x14ac:dyDescent="0.2">
      <c r="Y43" s="258"/>
      <c r="Z43" s="258"/>
      <c r="AA43" s="258"/>
      <c r="AB43" s="258"/>
      <c r="AC43" s="258"/>
      <c r="AD43" s="258"/>
      <c r="AE43" s="258"/>
      <c r="AF43" s="258"/>
      <c r="AG43" s="258"/>
      <c r="AH43" s="258"/>
    </row>
    <row r="44" spans="2:34" ht="13" x14ac:dyDescent="0.2">
      <c r="AH44" s="258"/>
    </row>
    <row r="45" spans="2:34" ht="13" x14ac:dyDescent="0.2">
      <c r="X45" s="258"/>
    </row>
    <row r="46" spans="2:34" ht="13" x14ac:dyDescent="0.2"/>
    <row r="47" spans="2:34" ht="13" x14ac:dyDescent="0.2"/>
    <row r="48" spans="2:34" ht="13" x14ac:dyDescent="0.2">
      <c r="W48" s="258"/>
      <c r="Y48" s="258"/>
      <c r="Z48" s="258"/>
      <c r="AA48" s="258"/>
      <c r="AB48" s="258"/>
      <c r="AC48" s="258"/>
      <c r="AD48" s="258"/>
      <c r="AE48" s="258"/>
      <c r="AF48" s="258"/>
      <c r="AG48" s="258"/>
      <c r="AH48" s="258"/>
    </row>
    <row r="49" spans="28:34" ht="13" x14ac:dyDescent="0.2"/>
    <row r="50" spans="28:34" ht="13" x14ac:dyDescent="0.2">
      <c r="AE50" s="258"/>
      <c r="AF50" s="258"/>
      <c r="AG50" s="258"/>
      <c r="AH50" s="258"/>
    </row>
    <row r="51" spans="28:34" ht="13" x14ac:dyDescent="0.2">
      <c r="AC51" s="258"/>
      <c r="AD51" s="258"/>
      <c r="AE51" s="258"/>
      <c r="AF51" s="258"/>
      <c r="AG51" s="258"/>
      <c r="AH51" s="258"/>
    </row>
    <row r="52" spans="28:34" ht="13" x14ac:dyDescent="0.2"/>
    <row r="53" spans="28:34" ht="13" x14ac:dyDescent="0.2">
      <c r="AF53" s="258"/>
      <c r="AG53" s="258"/>
      <c r="AH53" s="258"/>
    </row>
    <row r="54" spans="28:34" ht="13" x14ac:dyDescent="0.2">
      <c r="AH54" s="258"/>
    </row>
    <row r="55" spans="28:34" ht="13" x14ac:dyDescent="0.2"/>
    <row r="56" spans="28:34" ht="13" x14ac:dyDescent="0.2">
      <c r="AB56" s="258"/>
      <c r="AC56" s="258"/>
      <c r="AD56" s="258"/>
      <c r="AE56" s="258"/>
      <c r="AF56" s="258"/>
      <c r="AG56" s="258"/>
      <c r="AH56" s="258"/>
    </row>
    <row r="57" spans="28:34" ht="13" x14ac:dyDescent="0.2">
      <c r="AH57" s="258"/>
    </row>
    <row r="58" spans="28:34" ht="13" x14ac:dyDescent="0.2">
      <c r="AH58" s="258"/>
    </row>
    <row r="59" spans="28:34" ht="13" x14ac:dyDescent="0.2">
      <c r="AG59" s="258"/>
      <c r="AH59" s="258"/>
    </row>
    <row r="60" spans="28:34" ht="13" x14ac:dyDescent="0.2"/>
    <row r="61" spans="28:34" ht="13" x14ac:dyDescent="0.2"/>
    <row r="62" spans="28:34" ht="13" x14ac:dyDescent="0.2"/>
    <row r="63" spans="28:34" ht="13" x14ac:dyDescent="0.2">
      <c r="AH63" s="258"/>
    </row>
    <row r="64" spans="28:34" ht="13" x14ac:dyDescent="0.2">
      <c r="AG64" s="258"/>
      <c r="AH64" s="258"/>
    </row>
    <row r="65" spans="28:34" ht="13" x14ac:dyDescent="0.2"/>
    <row r="66" spans="28:34" ht="13" x14ac:dyDescent="0.2"/>
    <row r="67" spans="28:34" ht="13" x14ac:dyDescent="0.2"/>
    <row r="68" spans="28:34" ht="13" x14ac:dyDescent="0.2">
      <c r="AB68" s="258"/>
      <c r="AC68" s="258"/>
      <c r="AD68" s="258"/>
      <c r="AE68" s="258"/>
      <c r="AF68" s="258"/>
      <c r="AG68" s="258"/>
      <c r="AH68" s="258"/>
    </row>
    <row r="69" spans="28:34" ht="13" x14ac:dyDescent="0.2">
      <c r="AF69" s="258"/>
      <c r="AG69" s="258"/>
      <c r="AH69" s="258"/>
    </row>
    <row r="70" spans="28:34" ht="13" x14ac:dyDescent="0.2"/>
    <row r="71" spans="28:34" ht="13" x14ac:dyDescent="0.2"/>
    <row r="72" spans="28:34" ht="13" x14ac:dyDescent="0.2"/>
    <row r="73" spans="28:34" ht="13" x14ac:dyDescent="0.2"/>
    <row r="74" spans="28:34" ht="13" x14ac:dyDescent="0.2"/>
    <row r="75" spans="28:34" ht="13" x14ac:dyDescent="0.2">
      <c r="AH75" s="258"/>
    </row>
    <row r="76" spans="28:34" ht="13" x14ac:dyDescent="0.2">
      <c r="AF76" s="258"/>
      <c r="AG76" s="258"/>
      <c r="AH76" s="258"/>
    </row>
    <row r="77" spans="28:34" ht="13" x14ac:dyDescent="0.2">
      <c r="AG77" s="258"/>
      <c r="AH77" s="258"/>
    </row>
    <row r="78" spans="28:34" ht="13" x14ac:dyDescent="0.2"/>
    <row r="79" spans="28:34" ht="13" x14ac:dyDescent="0.2"/>
    <row r="80" spans="28:34" ht="13" x14ac:dyDescent="0.2"/>
    <row r="81" spans="25:34" ht="13" x14ac:dyDescent="0.2"/>
    <row r="82" spans="25:34" ht="13" x14ac:dyDescent="0.2">
      <c r="Y82" s="258"/>
    </row>
    <row r="83" spans="25:34" ht="13" x14ac:dyDescent="0.2">
      <c r="Y83" s="258"/>
      <c r="Z83" s="258"/>
      <c r="AA83" s="258"/>
      <c r="AB83" s="258"/>
      <c r="AC83" s="258"/>
      <c r="AD83" s="258"/>
      <c r="AE83" s="258"/>
      <c r="AF83" s="258"/>
      <c r="AG83" s="258"/>
      <c r="AH83" s="258"/>
    </row>
    <row r="84" spans="25:34" ht="13" x14ac:dyDescent="0.2"/>
    <row r="85" spans="25:34" ht="13" x14ac:dyDescent="0.2"/>
    <row r="86" spans="25:34" ht="13" x14ac:dyDescent="0.2"/>
    <row r="87" spans="25:34" ht="13" x14ac:dyDescent="0.2"/>
    <row r="88" spans="25:34" ht="13" x14ac:dyDescent="0.2">
      <c r="AH88" s="25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8"/>
      <c r="AG94" s="258"/>
      <c r="AH94" s="258"/>
    </row>
    <row r="95" spans="25:34" ht="13.5" customHeight="1" x14ac:dyDescent="0.2">
      <c r="AH95" s="2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8"/>
    </row>
    <row r="102" spans="33:34" ht="13.5" customHeight="1" x14ac:dyDescent="0.2"/>
    <row r="103" spans="33:34" ht="13.5" customHeight="1" x14ac:dyDescent="0.2"/>
    <row r="104" spans="33:34" ht="13.5" customHeight="1" x14ac:dyDescent="0.2">
      <c r="AG104" s="258"/>
      <c r="AH104" s="2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8"/>
    </row>
    <row r="117" spans="34:122" ht="13.5" customHeight="1" x14ac:dyDescent="0.2"/>
    <row r="118" spans="34:122" ht="13.5" customHeight="1" x14ac:dyDescent="0.2"/>
    <row r="119" spans="34:122" ht="13.5" customHeight="1" x14ac:dyDescent="0.2"/>
    <row r="120" spans="34:122" ht="13.5" customHeight="1" x14ac:dyDescent="0.2">
      <c r="AH120" s="258"/>
    </row>
    <row r="121" spans="34:122" ht="13.5" customHeight="1" x14ac:dyDescent="0.2">
      <c r="AH121" s="258"/>
    </row>
    <row r="122" spans="34:122" ht="13.5" customHeight="1" x14ac:dyDescent="0.2"/>
    <row r="123" spans="34:122" ht="13.5" customHeight="1" x14ac:dyDescent="0.2"/>
    <row r="124" spans="34:122" ht="13.5" customHeight="1" x14ac:dyDescent="0.2"/>
    <row r="125" spans="34:122" ht="13.5" customHeight="1" x14ac:dyDescent="0.2">
      <c r="DR125" s="258" t="s">
        <v>522</v>
      </c>
    </row>
  </sheetData>
  <sheetProtection algorithmName="SHA-512" hashValue="XrEwRM73LbAPdphTMxM3P6Kshh/ENbxr8YBzpqY3ZdcwulyQOCiymfgvwAn0dMmh6Xfu5R748nHmWFOk9BQygA==" saltValue="/Ap7y7ObktkiwYESFzBO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37" customWidth="1"/>
    <col min="2" max="8" width="13.36328125" style="137" customWidth="1"/>
    <col min="9" max="16384" width="11.08984375" style="137"/>
  </cols>
  <sheetData>
    <row r="1" spans="1:8" x14ac:dyDescent="0.2">
      <c r="A1" s="131"/>
      <c r="B1" s="132"/>
      <c r="C1" s="133"/>
      <c r="D1" s="134"/>
      <c r="E1" s="135"/>
      <c r="F1" s="135"/>
      <c r="G1" s="135"/>
      <c r="H1" s="136"/>
    </row>
    <row r="2" spans="1:8" x14ac:dyDescent="0.2">
      <c r="A2" s="138"/>
      <c r="B2" s="139"/>
      <c r="C2" s="140"/>
      <c r="D2" s="141" t="s">
        <v>52</v>
      </c>
      <c r="E2" s="142"/>
      <c r="F2" s="143" t="s">
        <v>572</v>
      </c>
      <c r="G2" s="144"/>
      <c r="H2" s="145"/>
    </row>
    <row r="3" spans="1:8" x14ac:dyDescent="0.2">
      <c r="A3" s="141" t="s">
        <v>565</v>
      </c>
      <c r="B3" s="146"/>
      <c r="C3" s="147"/>
      <c r="D3" s="148">
        <v>63585</v>
      </c>
      <c r="E3" s="149"/>
      <c r="F3" s="150">
        <v>52897</v>
      </c>
      <c r="G3" s="151"/>
      <c r="H3" s="152"/>
    </row>
    <row r="4" spans="1:8" x14ac:dyDescent="0.2">
      <c r="A4" s="153"/>
      <c r="B4" s="154"/>
      <c r="C4" s="155"/>
      <c r="D4" s="156">
        <v>19025</v>
      </c>
      <c r="E4" s="157"/>
      <c r="F4" s="158">
        <v>27013</v>
      </c>
      <c r="G4" s="159"/>
      <c r="H4" s="160"/>
    </row>
    <row r="5" spans="1:8" x14ac:dyDescent="0.2">
      <c r="A5" s="141" t="s">
        <v>567</v>
      </c>
      <c r="B5" s="146"/>
      <c r="C5" s="147"/>
      <c r="D5" s="148">
        <v>77633</v>
      </c>
      <c r="E5" s="149"/>
      <c r="F5" s="150">
        <v>54945</v>
      </c>
      <c r="G5" s="151"/>
      <c r="H5" s="152"/>
    </row>
    <row r="6" spans="1:8" x14ac:dyDescent="0.2">
      <c r="A6" s="153"/>
      <c r="B6" s="154"/>
      <c r="C6" s="155"/>
      <c r="D6" s="156">
        <v>26347</v>
      </c>
      <c r="E6" s="157"/>
      <c r="F6" s="158">
        <v>29293</v>
      </c>
      <c r="G6" s="159"/>
      <c r="H6" s="160"/>
    </row>
    <row r="7" spans="1:8" x14ac:dyDescent="0.2">
      <c r="A7" s="141" t="s">
        <v>568</v>
      </c>
      <c r="B7" s="146"/>
      <c r="C7" s="147"/>
      <c r="D7" s="148">
        <v>91725</v>
      </c>
      <c r="E7" s="149"/>
      <c r="F7" s="150">
        <v>57132</v>
      </c>
      <c r="G7" s="151"/>
      <c r="H7" s="152"/>
    </row>
    <row r="8" spans="1:8" x14ac:dyDescent="0.2">
      <c r="A8" s="153"/>
      <c r="B8" s="154"/>
      <c r="C8" s="155"/>
      <c r="D8" s="156">
        <v>35779</v>
      </c>
      <c r="E8" s="157"/>
      <c r="F8" s="158">
        <v>30126</v>
      </c>
      <c r="G8" s="159"/>
      <c r="H8" s="160"/>
    </row>
    <row r="9" spans="1:8" x14ac:dyDescent="0.2">
      <c r="A9" s="141" t="s">
        <v>569</v>
      </c>
      <c r="B9" s="146"/>
      <c r="C9" s="147"/>
      <c r="D9" s="148">
        <v>55190</v>
      </c>
      <c r="E9" s="149"/>
      <c r="F9" s="150">
        <v>58766</v>
      </c>
      <c r="G9" s="151"/>
      <c r="H9" s="152"/>
    </row>
    <row r="10" spans="1:8" x14ac:dyDescent="0.2">
      <c r="A10" s="153"/>
      <c r="B10" s="154"/>
      <c r="C10" s="155"/>
      <c r="D10" s="156">
        <v>21768</v>
      </c>
      <c r="E10" s="157"/>
      <c r="F10" s="158">
        <v>29363</v>
      </c>
      <c r="G10" s="159"/>
      <c r="H10" s="160"/>
    </row>
    <row r="11" spans="1:8" x14ac:dyDescent="0.2">
      <c r="A11" s="141" t="s">
        <v>570</v>
      </c>
      <c r="B11" s="146"/>
      <c r="C11" s="147"/>
      <c r="D11" s="148">
        <v>71897</v>
      </c>
      <c r="E11" s="149"/>
      <c r="F11" s="150">
        <v>62482</v>
      </c>
      <c r="G11" s="151"/>
      <c r="H11" s="152"/>
    </row>
    <row r="12" spans="1:8" x14ac:dyDescent="0.2">
      <c r="A12" s="153"/>
      <c r="B12" s="154"/>
      <c r="C12" s="161"/>
      <c r="D12" s="156">
        <v>26631</v>
      </c>
      <c r="E12" s="157"/>
      <c r="F12" s="158">
        <v>34626</v>
      </c>
      <c r="G12" s="159"/>
      <c r="H12" s="160"/>
    </row>
    <row r="13" spans="1:8" x14ac:dyDescent="0.2">
      <c r="A13" s="141"/>
      <c r="B13" s="146"/>
      <c r="C13" s="162"/>
      <c r="D13" s="163">
        <v>72006</v>
      </c>
      <c r="E13" s="164"/>
      <c r="F13" s="165">
        <v>57244</v>
      </c>
      <c r="G13" s="166"/>
      <c r="H13" s="152"/>
    </row>
    <row r="14" spans="1:8" x14ac:dyDescent="0.2">
      <c r="A14" s="153"/>
      <c r="B14" s="154"/>
      <c r="C14" s="155"/>
      <c r="D14" s="156">
        <v>25910</v>
      </c>
      <c r="E14" s="157"/>
      <c r="F14" s="158">
        <v>30084</v>
      </c>
      <c r="G14" s="159"/>
      <c r="H14" s="160"/>
    </row>
    <row r="17" spans="1:11" x14ac:dyDescent="0.2">
      <c r="A17" s="137" t="s">
        <v>53</v>
      </c>
    </row>
    <row r="18" spans="1:11" x14ac:dyDescent="0.2">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2">
      <c r="A19" s="167" t="s">
        <v>54</v>
      </c>
      <c r="B19" s="167">
        <f>ROUND(VALUE(SUBSTITUTE(実質収支比率等に係る経年分析!F$48,"▲","-")),2)</f>
        <v>3.31</v>
      </c>
      <c r="C19" s="167">
        <f>ROUND(VALUE(SUBSTITUTE(実質収支比率等に係る経年分析!G$48,"▲","-")),2)</f>
        <v>3.36</v>
      </c>
      <c r="D19" s="167">
        <f>ROUND(VALUE(SUBSTITUTE(実質収支比率等に係る経年分析!H$48,"▲","-")),2)</f>
        <v>3.46</v>
      </c>
      <c r="E19" s="167">
        <f>ROUND(VALUE(SUBSTITUTE(実質収支比率等に係る経年分析!I$48,"▲","-")),2)</f>
        <v>2.84</v>
      </c>
      <c r="F19" s="167">
        <f>ROUND(VALUE(SUBSTITUTE(実質収支比率等に係る経年分析!J$48,"▲","-")),2)</f>
        <v>3.19</v>
      </c>
    </row>
    <row r="20" spans="1:11" x14ac:dyDescent="0.2">
      <c r="A20" s="167" t="s">
        <v>55</v>
      </c>
      <c r="B20" s="167">
        <f>ROUND(VALUE(SUBSTITUTE(実質収支比率等に係る経年分析!F$47,"▲","-")),2)</f>
        <v>2.52</v>
      </c>
      <c r="C20" s="167">
        <f>ROUND(VALUE(SUBSTITUTE(実質収支比率等に係る経年分析!G$47,"▲","-")),2)</f>
        <v>2.5</v>
      </c>
      <c r="D20" s="167">
        <f>ROUND(VALUE(SUBSTITUTE(実質収支比率等に係る経年分析!H$47,"▲","-")),2)</f>
        <v>2.12</v>
      </c>
      <c r="E20" s="167">
        <f>ROUND(VALUE(SUBSTITUTE(実質収支比率等に係る経年分析!I$47,"▲","-")),2)</f>
        <v>1.89</v>
      </c>
      <c r="F20" s="167">
        <f>ROUND(VALUE(SUBSTITUTE(実質収支比率等に係る経年分析!J$47,"▲","-")),2)</f>
        <v>1.77</v>
      </c>
    </row>
    <row r="21" spans="1:11" x14ac:dyDescent="0.2">
      <c r="A21" s="167" t="s">
        <v>56</v>
      </c>
      <c r="B21" s="167">
        <f>IF(ISNUMBER(VALUE(SUBSTITUTE(実質収支比率等に係る経年分析!F$49,"▲","-"))),ROUND(VALUE(SUBSTITUTE(実質収支比率等に係る経年分析!F$49,"▲","-")),2),NA())</f>
        <v>-0.6</v>
      </c>
      <c r="C21" s="167">
        <f>IF(ISNUMBER(VALUE(SUBSTITUTE(実質収支比率等に係る経年分析!G$49,"▲","-"))),ROUND(VALUE(SUBSTITUTE(実質収支比率等に係る経年分析!G$49,"▲","-")),2),NA())</f>
        <v>0.09</v>
      </c>
      <c r="D21" s="167">
        <f>IF(ISNUMBER(VALUE(SUBSTITUTE(実質収支比率等に係る経年分析!H$49,"▲","-"))),ROUND(VALUE(SUBSTITUTE(実質収支比率等に係る経年分析!H$49,"▲","-")),2),NA())</f>
        <v>-0.22</v>
      </c>
      <c r="E21" s="167">
        <f>IF(ISNUMBER(VALUE(SUBSTITUTE(実質収支比率等に係る経年分析!I$49,"▲","-"))),ROUND(VALUE(SUBSTITUTE(実質収支比率等に係る経年分析!I$49,"▲","-")),2),NA())</f>
        <v>-0.78</v>
      </c>
      <c r="F21" s="167">
        <f>IF(ISNUMBER(VALUE(SUBSTITUTE(実質収支比率等に係る経年分析!J$49,"▲","-"))),ROUND(VALUE(SUBSTITUTE(実質収支比率等に係る経年分析!J$49,"▲","-")),2),NA())</f>
        <v>0.54</v>
      </c>
    </row>
    <row r="24" spans="1:11" x14ac:dyDescent="0.2">
      <c r="A24" s="137" t="s">
        <v>57</v>
      </c>
    </row>
    <row r="25" spans="1:11" x14ac:dyDescent="0.2">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2">
      <c r="A26" s="168"/>
      <c r="B26" s="168" t="s">
        <v>58</v>
      </c>
      <c r="C26" s="168" t="s">
        <v>59</v>
      </c>
      <c r="D26" s="168" t="s">
        <v>58</v>
      </c>
      <c r="E26" s="168" t="s">
        <v>59</v>
      </c>
      <c r="F26" s="168" t="s">
        <v>58</v>
      </c>
      <c r="G26" s="168" t="s">
        <v>59</v>
      </c>
      <c r="H26" s="168" t="s">
        <v>58</v>
      </c>
      <c r="I26" s="168" t="s">
        <v>59</v>
      </c>
      <c r="J26" s="168" t="s">
        <v>58</v>
      </c>
      <c r="K26" s="168" t="s">
        <v>59</v>
      </c>
    </row>
    <row r="27" spans="1:11" x14ac:dyDescent="0.2">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0.23</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0.16</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0.23</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0.25</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0.19</v>
      </c>
    </row>
    <row r="28" spans="1:11" x14ac:dyDescent="0.2">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2">
      <c r="A29" s="168" t="str">
        <f>IF(連結実質赤字比率に係る赤字・黒字の構成分析!C$41="",NA(),連結実質赤字比率に係る赤字・黒字の構成分析!C$41)</f>
        <v>母子父子寡婦福祉資金貸付事業会計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0.11</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0.11</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0.11</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0.11</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0.13</v>
      </c>
    </row>
    <row r="30" spans="1:11" x14ac:dyDescent="0.2">
      <c r="A30" s="168" t="str">
        <f>IF(連結実質赤字比率に係る赤字・黒字の構成分析!C$40="",NA(),連結実質赤字比率に係る赤字・黒字の構成分析!C$40)</f>
        <v>後期高齢者医療会計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0.15</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0.15</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0.15</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0.16</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0.15</v>
      </c>
    </row>
    <row r="31" spans="1:11" x14ac:dyDescent="0.2">
      <c r="A31" s="168" t="str">
        <f>IF(連結実質赤字比率に係る赤字・黒字の構成分析!C$39="",NA(),連結実質赤字比率に係る赤字・黒字の構成分析!C$39)</f>
        <v>交通事業会計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0.6</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0.65</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0.67</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0.43</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0.3</v>
      </c>
    </row>
    <row r="32" spans="1:11" x14ac:dyDescent="0.2">
      <c r="A32" s="168" t="str">
        <f>IF(連結実質赤字比率に係る赤字・黒字の構成分析!C$38="",NA(),連結実質赤字比率に係る赤字・黒字の構成分析!C$38)</f>
        <v>国民健康保険会計</v>
      </c>
      <c r="B32" s="168">
        <f>IF(ROUND(VALUE(SUBSTITUTE(連結実質赤字比率に係る赤字・黒字の構成分析!F$38,"▲", "-")), 2) &lt; 0, ABS(ROUND(VALUE(SUBSTITUTE(連結実質赤字比率に係る赤字・黒字の構成分析!F$38,"▲", "-")), 2)), NA())</f>
        <v>1.26</v>
      </c>
      <c r="C32" s="168" t="e">
        <f>IF(ROUND(VALUE(SUBSTITUTE(連結実質赤字比率に係る赤字・黒字の構成分析!F$38,"▲", "-")), 2) &gt;= 0, ABS(ROUND(VALUE(SUBSTITUTE(連結実質赤字比率に係る赤字・黒字の構成分析!F$38,"▲", "-")), 2)), NA())</f>
        <v>#N/A</v>
      </c>
      <c r="D32" s="168">
        <f>IF(ROUND(VALUE(SUBSTITUTE(連結実質赤字比率に係る赤字・黒字の構成分析!G$38,"▲", "-")), 2) &lt; 0, ABS(ROUND(VALUE(SUBSTITUTE(連結実質赤字比率に係る赤字・黒字の構成分析!G$38,"▲", "-")), 2)), NA())</f>
        <v>1.29</v>
      </c>
      <c r="E32" s="168" t="e">
        <f>IF(ROUND(VALUE(SUBSTITUTE(連結実質赤字比率に係る赤字・黒字の構成分析!G$38,"▲", "-")), 2) &gt;= 0, ABS(ROUND(VALUE(SUBSTITUTE(連結実質赤字比率に係る赤字・黒字の構成分析!G$38,"▲", "-")), 2)), NA())</f>
        <v>#N/A</v>
      </c>
      <c r="F32" s="168">
        <f>IF(ROUND(VALUE(SUBSTITUTE(連結実質赤字比率に係る赤字・黒字の構成分析!H$38,"▲", "-")), 2) &lt; 0, ABS(ROUND(VALUE(SUBSTITUTE(連結実質赤字比率に係る赤字・黒字の構成分析!H$38,"▲", "-")), 2)), NA())</f>
        <v>0.43</v>
      </c>
      <c r="G32" s="168" t="e">
        <f>IF(ROUND(VALUE(SUBSTITUTE(連結実質赤字比率に係る赤字・黒字の構成分析!H$38,"▲", "-")), 2) &gt;= 0, ABS(ROUND(VALUE(SUBSTITUTE(連結実質赤字比率に係る赤字・黒字の構成分析!H$38,"▲", "-")), 2)), NA())</f>
        <v>#N/A</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0.2</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0.7</v>
      </c>
    </row>
    <row r="33" spans="1:16" x14ac:dyDescent="0.2">
      <c r="A33" s="168" t="str">
        <f>IF(連結実質赤字比率に係る赤字・黒字の構成分析!C$37="",NA(),連結実質赤字比率に係る赤字・黒字の構成分析!C$37)</f>
        <v>介護保険会計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0.97</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2.0099999999999998</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2.4900000000000002</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3.52</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1.0900000000000001</v>
      </c>
    </row>
    <row r="34" spans="1:16" x14ac:dyDescent="0.2">
      <c r="A34" s="168" t="str">
        <f>IF(連結実質赤字比率に係る赤字・黒字の構成分析!C$36="",NA(),連結実質赤字比率に係る赤字・黒字の構成分析!C$36)</f>
        <v>一般会計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3.07</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3.12</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3.22</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2.6</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2.95</v>
      </c>
    </row>
    <row r="35" spans="1:16" x14ac:dyDescent="0.2">
      <c r="A35" s="168" t="str">
        <f>IF(連結実質赤字比率に係る赤字・黒字の構成分析!C$35="",NA(),連結実質赤字比率に係る赤字・黒字の構成分析!C$35)</f>
        <v>下水道事業会計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5.34</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5.5</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5.91</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5.48</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4.0199999999999996</v>
      </c>
    </row>
    <row r="36" spans="1:16" x14ac:dyDescent="0.2">
      <c r="A36" s="168" t="str">
        <f>IF(連結実質赤字比率に係る赤字・黒字の構成分析!C$34="",NA(),連結実質赤字比率に係る赤字・黒字の構成分析!C$34)</f>
        <v>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6.56</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6.89</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7.54</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7.27</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7.4</v>
      </c>
    </row>
    <row r="39" spans="1:16" x14ac:dyDescent="0.2">
      <c r="A39" s="137" t="s">
        <v>60</v>
      </c>
    </row>
    <row r="40" spans="1:16" x14ac:dyDescent="0.2">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2">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2">
      <c r="A42" s="169" t="s">
        <v>63</v>
      </c>
      <c r="B42" s="169"/>
      <c r="C42" s="169"/>
      <c r="D42" s="169">
        <f>'実質公債費比率（分子）の構造'!K$52</f>
        <v>26294</v>
      </c>
      <c r="E42" s="169"/>
      <c r="F42" s="169"/>
      <c r="G42" s="169">
        <f>'実質公債費比率（分子）の構造'!L$52</f>
        <v>27272</v>
      </c>
      <c r="H42" s="169"/>
      <c r="I42" s="169"/>
      <c r="J42" s="169">
        <f>'実質公債費比率（分子）の構造'!M$52</f>
        <v>32428</v>
      </c>
      <c r="K42" s="169"/>
      <c r="L42" s="169"/>
      <c r="M42" s="169">
        <f>'実質公債費比率（分子）の構造'!N$52</f>
        <v>26360</v>
      </c>
      <c r="N42" s="169"/>
      <c r="O42" s="169"/>
      <c r="P42" s="169">
        <f>'実質公債費比率（分子）の構造'!O$52</f>
        <v>30763</v>
      </c>
    </row>
    <row r="43" spans="1:16" x14ac:dyDescent="0.2">
      <c r="A43" s="169" t="s">
        <v>64</v>
      </c>
      <c r="B43" s="169">
        <f>'実質公債費比率（分子）の構造'!K$51</f>
        <v>1</v>
      </c>
      <c r="C43" s="169"/>
      <c r="D43" s="169"/>
      <c r="E43" s="169" t="str">
        <f>'実質公債費比率（分子）の構造'!L$51</f>
        <v>-</v>
      </c>
      <c r="F43" s="169"/>
      <c r="G43" s="169"/>
      <c r="H43" s="169">
        <f>'実質公債費比率（分子）の構造'!M$51</f>
        <v>1</v>
      </c>
      <c r="I43" s="169"/>
      <c r="J43" s="169"/>
      <c r="K43" s="169">
        <f>'実質公債費比率（分子）の構造'!N$51</f>
        <v>0</v>
      </c>
      <c r="L43" s="169"/>
      <c r="M43" s="169"/>
      <c r="N43" s="169" t="str">
        <f>'実質公債費比率（分子）の構造'!O$51</f>
        <v>-</v>
      </c>
      <c r="O43" s="169"/>
      <c r="P43" s="169"/>
    </row>
    <row r="44" spans="1:16" x14ac:dyDescent="0.2">
      <c r="A44" s="169" t="s">
        <v>65</v>
      </c>
      <c r="B44" s="169">
        <f>'実質公債費比率（分子）の構造'!K$50</f>
        <v>221</v>
      </c>
      <c r="C44" s="169"/>
      <c r="D44" s="169"/>
      <c r="E44" s="169">
        <f>'実質公債費比率（分子）の構造'!L$50</f>
        <v>193</v>
      </c>
      <c r="F44" s="169"/>
      <c r="G44" s="169"/>
      <c r="H44" s="169">
        <f>'実質公債費比率（分子）の構造'!M$50</f>
        <v>104</v>
      </c>
      <c r="I44" s="169"/>
      <c r="J44" s="169"/>
      <c r="K44" s="169">
        <f>'実質公債費比率（分子）の構造'!N$50</f>
        <v>194</v>
      </c>
      <c r="L44" s="169"/>
      <c r="M44" s="169"/>
      <c r="N44" s="169">
        <f>'実質公債費比率（分子）の構造'!O$50</f>
        <v>229</v>
      </c>
      <c r="O44" s="169"/>
      <c r="P44" s="169"/>
    </row>
    <row r="45" spans="1:16" x14ac:dyDescent="0.2">
      <c r="A45" s="169" t="s">
        <v>66</v>
      </c>
      <c r="B45" s="169">
        <f>'実質公債費比率（分子）の構造'!K$49</f>
        <v>50</v>
      </c>
      <c r="C45" s="169"/>
      <c r="D45" s="169"/>
      <c r="E45" s="169">
        <f>'実質公債費比率（分子）の構造'!L$49</f>
        <v>0</v>
      </c>
      <c r="F45" s="169"/>
      <c r="G45" s="169"/>
      <c r="H45" s="169">
        <f>'実質公債費比率（分子）の構造'!M$49</f>
        <v>0</v>
      </c>
      <c r="I45" s="169"/>
      <c r="J45" s="169"/>
      <c r="K45" s="169">
        <f>'実質公債費比率（分子）の構造'!N$49</f>
        <v>0</v>
      </c>
      <c r="L45" s="169"/>
      <c r="M45" s="169"/>
      <c r="N45" s="169">
        <f>'実質公債費比率（分子）の構造'!O$49</f>
        <v>0</v>
      </c>
      <c r="O45" s="169"/>
      <c r="P45" s="169"/>
    </row>
    <row r="46" spans="1:16" x14ac:dyDescent="0.2">
      <c r="A46" s="169" t="s">
        <v>67</v>
      </c>
      <c r="B46" s="169">
        <f>'実質公債費比率（分子）の構造'!K$48</f>
        <v>6418</v>
      </c>
      <c r="C46" s="169"/>
      <c r="D46" s="169"/>
      <c r="E46" s="169">
        <f>'実質公債費比率（分子）の構造'!L$48</f>
        <v>5383</v>
      </c>
      <c r="F46" s="169"/>
      <c r="G46" s="169"/>
      <c r="H46" s="169">
        <f>'実質公債費比率（分子）の構造'!M$48</f>
        <v>4994</v>
      </c>
      <c r="I46" s="169"/>
      <c r="J46" s="169"/>
      <c r="K46" s="169">
        <f>'実質公債費比率（分子）の構造'!N$48</f>
        <v>4903</v>
      </c>
      <c r="L46" s="169"/>
      <c r="M46" s="169"/>
      <c r="N46" s="169">
        <f>'実質公債費比率（分子）の構造'!O$48</f>
        <v>4966</v>
      </c>
      <c r="O46" s="169"/>
      <c r="P46" s="169"/>
    </row>
    <row r="47" spans="1:16" x14ac:dyDescent="0.2">
      <c r="A47" s="169" t="s">
        <v>68</v>
      </c>
      <c r="B47" s="169">
        <f>'実質公債費比率（分子）の構造'!K$47</f>
        <v>1667</v>
      </c>
      <c r="C47" s="169"/>
      <c r="D47" s="169"/>
      <c r="E47" s="169">
        <f>'実質公債費比率（分子）の構造'!L$47</f>
        <v>2000</v>
      </c>
      <c r="F47" s="169"/>
      <c r="G47" s="169"/>
      <c r="H47" s="169">
        <f>'実質公債費比率（分子）の構造'!M$47</f>
        <v>2333</v>
      </c>
      <c r="I47" s="169"/>
      <c r="J47" s="169"/>
      <c r="K47" s="169">
        <f>'実質公債費比率（分子）の構造'!N$47</f>
        <v>2667</v>
      </c>
      <c r="L47" s="169"/>
      <c r="M47" s="169"/>
      <c r="N47" s="169">
        <f>'実質公債費比率（分子）の構造'!O$47</f>
        <v>3000</v>
      </c>
      <c r="O47" s="169"/>
      <c r="P47" s="169"/>
    </row>
    <row r="48" spans="1:16" x14ac:dyDescent="0.2">
      <c r="A48" s="169" t="s">
        <v>69</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2">
      <c r="A49" s="169" t="s">
        <v>70</v>
      </c>
      <c r="B49" s="169">
        <f>'実質公債費比率（分子）の構造'!K$45</f>
        <v>30941</v>
      </c>
      <c r="C49" s="169"/>
      <c r="D49" s="169"/>
      <c r="E49" s="169">
        <f>'実質公債費比率（分子）の構造'!L$45</f>
        <v>30780</v>
      </c>
      <c r="F49" s="169"/>
      <c r="G49" s="169"/>
      <c r="H49" s="169">
        <f>'実質公債費比率（分子）の構造'!M$45</f>
        <v>35115</v>
      </c>
      <c r="I49" s="169"/>
      <c r="J49" s="169"/>
      <c r="K49" s="169">
        <f>'実質公債費比率（分子）の構造'!N$45</f>
        <v>28559</v>
      </c>
      <c r="L49" s="169"/>
      <c r="M49" s="169"/>
      <c r="N49" s="169">
        <f>'実質公債費比率（分子）の構造'!O$45</f>
        <v>31368</v>
      </c>
      <c r="O49" s="169"/>
      <c r="P49" s="169"/>
    </row>
    <row r="50" spans="1:16" x14ac:dyDescent="0.2">
      <c r="A50" s="169" t="s">
        <v>71</v>
      </c>
      <c r="B50" s="169" t="e">
        <f>NA()</f>
        <v>#N/A</v>
      </c>
      <c r="C50" s="169">
        <f>IF(ISNUMBER('実質公債費比率（分子）の構造'!K$53),'実質公債費比率（分子）の構造'!K$53,NA())</f>
        <v>13004</v>
      </c>
      <c r="D50" s="169" t="e">
        <f>NA()</f>
        <v>#N/A</v>
      </c>
      <c r="E50" s="169" t="e">
        <f>NA()</f>
        <v>#N/A</v>
      </c>
      <c r="F50" s="169">
        <f>IF(ISNUMBER('実質公債費比率（分子）の構造'!L$53),'実質公債費比率（分子）の構造'!L$53,NA())</f>
        <v>11084</v>
      </c>
      <c r="G50" s="169" t="e">
        <f>NA()</f>
        <v>#N/A</v>
      </c>
      <c r="H50" s="169" t="e">
        <f>NA()</f>
        <v>#N/A</v>
      </c>
      <c r="I50" s="169">
        <f>IF(ISNUMBER('実質公債費比率（分子）の構造'!M$53),'実質公債費比率（分子）の構造'!M$53,NA())</f>
        <v>10119</v>
      </c>
      <c r="J50" s="169" t="e">
        <f>NA()</f>
        <v>#N/A</v>
      </c>
      <c r="K50" s="169" t="e">
        <f>NA()</f>
        <v>#N/A</v>
      </c>
      <c r="L50" s="169">
        <f>IF(ISNUMBER('実質公債費比率（分子）の構造'!N$53),'実質公債費比率（分子）の構造'!N$53,NA())</f>
        <v>9963</v>
      </c>
      <c r="M50" s="169" t="e">
        <f>NA()</f>
        <v>#N/A</v>
      </c>
      <c r="N50" s="169" t="e">
        <f>NA()</f>
        <v>#N/A</v>
      </c>
      <c r="O50" s="169">
        <f>IF(ISNUMBER('実質公債費比率（分子）の構造'!O$53),'実質公債費比率（分子）の構造'!O$53,NA())</f>
        <v>8800</v>
      </c>
      <c r="P50" s="169" t="e">
        <f>NA()</f>
        <v>#N/A</v>
      </c>
    </row>
    <row r="53" spans="1:16" x14ac:dyDescent="0.2">
      <c r="A53" s="137" t="s">
        <v>72</v>
      </c>
    </row>
    <row r="54" spans="1:16" x14ac:dyDescent="0.2">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2">
      <c r="A55" s="168"/>
      <c r="B55" s="168" t="s">
        <v>73</v>
      </c>
      <c r="C55" s="168"/>
      <c r="D55" s="168" t="s">
        <v>74</v>
      </c>
      <c r="E55" s="168" t="s">
        <v>73</v>
      </c>
      <c r="F55" s="168"/>
      <c r="G55" s="168" t="s">
        <v>74</v>
      </c>
      <c r="H55" s="168" t="s">
        <v>73</v>
      </c>
      <c r="I55" s="168"/>
      <c r="J55" s="168" t="s">
        <v>74</v>
      </c>
      <c r="K55" s="168" t="s">
        <v>73</v>
      </c>
      <c r="L55" s="168"/>
      <c r="M55" s="168" t="s">
        <v>74</v>
      </c>
      <c r="N55" s="168" t="s">
        <v>73</v>
      </c>
      <c r="O55" s="168"/>
      <c r="P55" s="168" t="s">
        <v>74</v>
      </c>
    </row>
    <row r="56" spans="1:16" x14ac:dyDescent="0.2">
      <c r="A56" s="168" t="s">
        <v>43</v>
      </c>
      <c r="B56" s="168"/>
      <c r="C56" s="168"/>
      <c r="D56" s="168">
        <f>'将来負担比率（分子）の構造'!I$52</f>
        <v>327057</v>
      </c>
      <c r="E56" s="168"/>
      <c r="F56" s="168"/>
      <c r="G56" s="168">
        <f>'将来負担比率（分子）の構造'!J$52</f>
        <v>347856</v>
      </c>
      <c r="H56" s="168"/>
      <c r="I56" s="168"/>
      <c r="J56" s="168">
        <f>'将来負担比率（分子）の構造'!K$52</f>
        <v>357674</v>
      </c>
      <c r="K56" s="168"/>
      <c r="L56" s="168"/>
      <c r="M56" s="168">
        <f>'将来負担比率（分子）の構造'!L$52</f>
        <v>366350</v>
      </c>
      <c r="N56" s="168"/>
      <c r="O56" s="168"/>
      <c r="P56" s="168">
        <f>'将来負担比率（分子）の構造'!M$52</f>
        <v>372310</v>
      </c>
    </row>
    <row r="57" spans="1:16" x14ac:dyDescent="0.2">
      <c r="A57" s="168" t="s">
        <v>42</v>
      </c>
      <c r="B57" s="168"/>
      <c r="C57" s="168"/>
      <c r="D57" s="168">
        <f>'将来負担比率（分子）の構造'!I$51</f>
        <v>32191</v>
      </c>
      <c r="E57" s="168"/>
      <c r="F57" s="168"/>
      <c r="G57" s="168">
        <f>'将来負担比率（分子）の構造'!J$51</f>
        <v>31561</v>
      </c>
      <c r="H57" s="168"/>
      <c r="I57" s="168"/>
      <c r="J57" s="168">
        <f>'将来負担比率（分子）の構造'!K$51</f>
        <v>28793</v>
      </c>
      <c r="K57" s="168"/>
      <c r="L57" s="168"/>
      <c r="M57" s="168">
        <f>'将来負担比率（分子）の構造'!L$51</f>
        <v>29581</v>
      </c>
      <c r="N57" s="168"/>
      <c r="O57" s="168"/>
      <c r="P57" s="168">
        <f>'将来負担比率（分子）の構造'!M$51</f>
        <v>37212</v>
      </c>
    </row>
    <row r="58" spans="1:16" x14ac:dyDescent="0.2">
      <c r="A58" s="168" t="s">
        <v>41</v>
      </c>
      <c r="B58" s="168"/>
      <c r="C58" s="168"/>
      <c r="D58" s="168">
        <f>'将来負担比率（分子）の構造'!I$50</f>
        <v>18732</v>
      </c>
      <c r="E58" s="168"/>
      <c r="F58" s="168"/>
      <c r="G58" s="168">
        <f>'将来負担比率（分子）の構造'!J$50</f>
        <v>22511</v>
      </c>
      <c r="H58" s="168"/>
      <c r="I58" s="168"/>
      <c r="J58" s="168">
        <f>'将来負担比率（分子）の構造'!K$50</f>
        <v>22532</v>
      </c>
      <c r="K58" s="168"/>
      <c r="L58" s="168"/>
      <c r="M58" s="168">
        <f>'将来負担比率（分子）の構造'!L$50</f>
        <v>28210</v>
      </c>
      <c r="N58" s="168"/>
      <c r="O58" s="168"/>
      <c r="P58" s="168">
        <f>'将来負担比率（分子）の構造'!M$50</f>
        <v>39349</v>
      </c>
    </row>
    <row r="59" spans="1:16" x14ac:dyDescent="0.2">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2">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2">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2">
      <c r="A62" s="168" t="s">
        <v>35</v>
      </c>
      <c r="B62" s="168">
        <f>'将来負担比率（分子）の構造'!I$45</f>
        <v>75498</v>
      </c>
      <c r="C62" s="168"/>
      <c r="D62" s="168"/>
      <c r="E62" s="168">
        <f>'将来負担比率（分子）の構造'!J$45</f>
        <v>74247</v>
      </c>
      <c r="F62" s="168"/>
      <c r="G62" s="168"/>
      <c r="H62" s="168">
        <f>'将来負担比率（分子）の構造'!K$45</f>
        <v>72459</v>
      </c>
      <c r="I62" s="168"/>
      <c r="J62" s="168"/>
      <c r="K62" s="168">
        <f>'将来負担比率（分子）の構造'!L$45</f>
        <v>69225</v>
      </c>
      <c r="L62" s="168"/>
      <c r="M62" s="168"/>
      <c r="N62" s="168">
        <f>'将来負担比率（分子）の構造'!M$45</f>
        <v>66494</v>
      </c>
      <c r="O62" s="168"/>
      <c r="P62" s="168"/>
    </row>
    <row r="63" spans="1:16" x14ac:dyDescent="0.2">
      <c r="A63" s="168" t="s">
        <v>34</v>
      </c>
      <c r="B63" s="168">
        <f>'将来負担比率（分子）の構造'!I$44</f>
        <v>3</v>
      </c>
      <c r="C63" s="168"/>
      <c r="D63" s="168"/>
      <c r="E63" s="168">
        <f>'将来負担比率（分子）の構造'!J$44</f>
        <v>2</v>
      </c>
      <c r="F63" s="168"/>
      <c r="G63" s="168"/>
      <c r="H63" s="168">
        <f>'将来負担比率（分子）の構造'!K$44</f>
        <v>1</v>
      </c>
      <c r="I63" s="168"/>
      <c r="J63" s="168"/>
      <c r="K63" s="168">
        <f>'将来負担比率（分子）の構造'!L$44</f>
        <v>19</v>
      </c>
      <c r="L63" s="168"/>
      <c r="M63" s="168"/>
      <c r="N63" s="168">
        <f>'将来負担比率（分子）の構造'!M$44</f>
        <v>35</v>
      </c>
      <c r="O63" s="168"/>
      <c r="P63" s="168"/>
    </row>
    <row r="64" spans="1:16" x14ac:dyDescent="0.2">
      <c r="A64" s="168" t="s">
        <v>33</v>
      </c>
      <c r="B64" s="168">
        <f>'将来負担比率（分子）の構造'!I$43</f>
        <v>73298</v>
      </c>
      <c r="C64" s="168"/>
      <c r="D64" s="168"/>
      <c r="E64" s="168">
        <f>'将来負担比率（分子）の構造'!J$43</f>
        <v>70909</v>
      </c>
      <c r="F64" s="168"/>
      <c r="G64" s="168"/>
      <c r="H64" s="168">
        <f>'将来負担比率（分子）の構造'!K$43</f>
        <v>72308</v>
      </c>
      <c r="I64" s="168"/>
      <c r="J64" s="168"/>
      <c r="K64" s="168">
        <f>'将来負担比率（分子）の構造'!L$43</f>
        <v>70323</v>
      </c>
      <c r="L64" s="168"/>
      <c r="M64" s="168"/>
      <c r="N64" s="168">
        <f>'将来負担比率（分子）の構造'!M$43</f>
        <v>67653</v>
      </c>
      <c r="O64" s="168"/>
      <c r="P64" s="168"/>
    </row>
    <row r="65" spans="1:16" x14ac:dyDescent="0.2">
      <c r="A65" s="168" t="s">
        <v>32</v>
      </c>
      <c r="B65" s="168">
        <f>'将来負担比率（分子）の構造'!I$42</f>
        <v>1902</v>
      </c>
      <c r="C65" s="168"/>
      <c r="D65" s="168"/>
      <c r="E65" s="168">
        <f>'将来負担比率（分子）の構造'!J$42</f>
        <v>1707</v>
      </c>
      <c r="F65" s="168"/>
      <c r="G65" s="168"/>
      <c r="H65" s="168">
        <f>'将来負担比率（分子）の構造'!K$42</f>
        <v>1538</v>
      </c>
      <c r="I65" s="168"/>
      <c r="J65" s="168"/>
      <c r="K65" s="168">
        <f>'将来負担比率（分子）の構造'!L$42</f>
        <v>1353</v>
      </c>
      <c r="L65" s="168"/>
      <c r="M65" s="168"/>
      <c r="N65" s="168">
        <f>'将来負担比率（分子）の構造'!M$42</f>
        <v>1184</v>
      </c>
      <c r="O65" s="168"/>
      <c r="P65" s="168"/>
    </row>
    <row r="66" spans="1:16" x14ac:dyDescent="0.2">
      <c r="A66" s="168" t="s">
        <v>31</v>
      </c>
      <c r="B66" s="168">
        <f>'将来負担比率（分子）の構造'!I$41</f>
        <v>443111</v>
      </c>
      <c r="C66" s="168"/>
      <c r="D66" s="168"/>
      <c r="E66" s="168">
        <f>'将来負担比率（分子）の構造'!J$41</f>
        <v>454325</v>
      </c>
      <c r="F66" s="168"/>
      <c r="G66" s="168"/>
      <c r="H66" s="168">
        <f>'将来負担比率（分子）の構造'!K$41</f>
        <v>481313</v>
      </c>
      <c r="I66" s="168"/>
      <c r="J66" s="168"/>
      <c r="K66" s="168">
        <f>'将来負担比率（分子）の構造'!L$41</f>
        <v>496551</v>
      </c>
      <c r="L66" s="168"/>
      <c r="M66" s="168"/>
      <c r="N66" s="168">
        <f>'将来負担比率（分子）の構造'!M$41</f>
        <v>508448</v>
      </c>
      <c r="O66" s="168"/>
      <c r="P66" s="168"/>
    </row>
    <row r="67" spans="1:16" x14ac:dyDescent="0.2">
      <c r="A67" s="168" t="s">
        <v>75</v>
      </c>
      <c r="B67" s="168" t="e">
        <f>NA()</f>
        <v>#N/A</v>
      </c>
      <c r="C67" s="168">
        <f>IF(ISNUMBER('将来負担比率（分子）の構造'!I$53), IF('将来負担比率（分子）の構造'!I$53 &lt; 0, 0, '将来負担比率（分子）の構造'!I$53), NA())</f>
        <v>215831</v>
      </c>
      <c r="D67" s="168" t="e">
        <f>NA()</f>
        <v>#N/A</v>
      </c>
      <c r="E67" s="168" t="e">
        <f>NA()</f>
        <v>#N/A</v>
      </c>
      <c r="F67" s="168">
        <f>IF(ISNUMBER('将来負担比率（分子）の構造'!J$53), IF('将来負担比率（分子）の構造'!J$53 &lt; 0, 0, '将来負担比率（分子）の構造'!J$53), NA())</f>
        <v>199261</v>
      </c>
      <c r="G67" s="168" t="e">
        <f>NA()</f>
        <v>#N/A</v>
      </c>
      <c r="H67" s="168" t="e">
        <f>NA()</f>
        <v>#N/A</v>
      </c>
      <c r="I67" s="168">
        <f>IF(ISNUMBER('将来負担比率（分子）の構造'!K$53), IF('将来負担比率（分子）の構造'!K$53 &lt; 0, 0, '将来負担比率（分子）の構造'!K$53), NA())</f>
        <v>218620</v>
      </c>
      <c r="J67" s="168" t="e">
        <f>NA()</f>
        <v>#N/A</v>
      </c>
      <c r="K67" s="168" t="e">
        <f>NA()</f>
        <v>#N/A</v>
      </c>
      <c r="L67" s="168">
        <f>IF(ISNUMBER('将来負担比率（分子）の構造'!L$53), IF('将来負担比率（分子）の構造'!L$53 &lt; 0, 0, '将来負担比率（分子）の構造'!L$53), NA())</f>
        <v>213330</v>
      </c>
      <c r="M67" s="168" t="e">
        <f>NA()</f>
        <v>#N/A</v>
      </c>
      <c r="N67" s="168" t="e">
        <f>NA()</f>
        <v>#N/A</v>
      </c>
      <c r="O67" s="168">
        <f>IF(ISNUMBER('将来負担比率（分子）の構造'!M$53), IF('将来負担比率（分子）の構造'!M$53 &lt; 0, 0, '将来負担比率（分子）の構造'!M$53), NA())</f>
        <v>194944</v>
      </c>
      <c r="P67" s="168" t="e">
        <f>NA()</f>
        <v>#N/A</v>
      </c>
    </row>
    <row r="70" spans="1:16" x14ac:dyDescent="0.2">
      <c r="A70" s="170" t="s">
        <v>76</v>
      </c>
      <c r="B70" s="170"/>
      <c r="C70" s="170"/>
      <c r="D70" s="170"/>
      <c r="E70" s="170"/>
      <c r="F70" s="170"/>
    </row>
    <row r="71" spans="1:16" x14ac:dyDescent="0.2">
      <c r="A71" s="171"/>
      <c r="B71" s="171" t="str">
        <f>基金残高に係る経年分析!F54</f>
        <v>R01</v>
      </c>
      <c r="C71" s="171" t="str">
        <f>基金残高に係る経年分析!G54</f>
        <v>R02</v>
      </c>
      <c r="D71" s="171" t="str">
        <f>基金残高に係る経年分析!H54</f>
        <v>R03</v>
      </c>
    </row>
    <row r="72" spans="1:16" x14ac:dyDescent="0.2">
      <c r="A72" s="171" t="s">
        <v>77</v>
      </c>
      <c r="B72" s="172">
        <f>基金残高に係る経年分析!F55</f>
        <v>4096</v>
      </c>
      <c r="C72" s="172">
        <f>基金残高に係る経年分析!G55</f>
        <v>3699</v>
      </c>
      <c r="D72" s="172">
        <f>基金残高に係る経年分析!H55</f>
        <v>3703</v>
      </c>
    </row>
    <row r="73" spans="1:16" x14ac:dyDescent="0.2">
      <c r="A73" s="171" t="s">
        <v>78</v>
      </c>
      <c r="B73" s="172">
        <f>基金残高に係る経年分析!F56</f>
        <v>6306</v>
      </c>
      <c r="C73" s="172">
        <f>基金残高に係る経年分析!G56</f>
        <v>6309</v>
      </c>
      <c r="D73" s="172">
        <f>基金残高に係る経年分析!H56</f>
        <v>6240</v>
      </c>
    </row>
    <row r="74" spans="1:16" x14ac:dyDescent="0.2">
      <c r="A74" s="171" t="s">
        <v>79</v>
      </c>
      <c r="B74" s="172">
        <f>基金残高に係る経年分析!F57</f>
        <v>12490</v>
      </c>
      <c r="C74" s="172">
        <f>基金残高に係る経年分析!G57</f>
        <v>15126</v>
      </c>
      <c r="D74" s="172">
        <f>基金残高に係る経年分析!H57</f>
        <v>16368</v>
      </c>
    </row>
  </sheetData>
  <sheetProtection algorithmName="SHA-512" hashValue="/woqm59OcqNbVYJ1+QvXipAK96V8YZ+01eQ+D3r5KAScu56cNn6bUwKQ5HtkkPiobLkmJlcEtoGTrKyNG096Lg==" saltValue="IRV9/2zH1H5SMVFkQuSp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5" customWidth="1"/>
    <col min="134" max="143" width="1.6328125" style="208" customWidth="1"/>
    <col min="144" max="16384" width="0" style="208" hidden="1"/>
  </cols>
  <sheetData>
    <row r="1" spans="2:143" ht="22.5" customHeight="1" thickBot="1" x14ac:dyDescent="0.25">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606" t="s">
        <v>213</v>
      </c>
      <c r="DI1" s="607"/>
      <c r="DJ1" s="607"/>
      <c r="DK1" s="607"/>
      <c r="DL1" s="607"/>
      <c r="DM1" s="607"/>
      <c r="DN1" s="608"/>
      <c r="DO1" s="208"/>
      <c r="DP1" s="606" t="s">
        <v>214</v>
      </c>
      <c r="DQ1" s="607"/>
      <c r="DR1" s="607"/>
      <c r="DS1" s="607"/>
      <c r="DT1" s="607"/>
      <c r="DU1" s="607"/>
      <c r="DV1" s="607"/>
      <c r="DW1" s="607"/>
      <c r="DX1" s="607"/>
      <c r="DY1" s="607"/>
      <c r="DZ1" s="607"/>
      <c r="EA1" s="607"/>
      <c r="EB1" s="607"/>
      <c r="EC1" s="608"/>
      <c r="ED1" s="206"/>
      <c r="EE1" s="206"/>
      <c r="EF1" s="206"/>
      <c r="EG1" s="206"/>
      <c r="EH1" s="206"/>
      <c r="EI1" s="206"/>
      <c r="EJ1" s="206"/>
      <c r="EK1" s="206"/>
      <c r="EL1" s="206"/>
      <c r="EM1" s="206"/>
    </row>
    <row r="2" spans="2:143" ht="22.5" customHeight="1" x14ac:dyDescent="0.2">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09" t="s">
        <v>216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219</v>
      </c>
      <c r="S4" s="610"/>
      <c r="T4" s="610"/>
      <c r="U4" s="610"/>
      <c r="V4" s="610"/>
      <c r="W4" s="610"/>
      <c r="X4" s="610"/>
      <c r="Y4" s="611"/>
      <c r="Z4" s="609" t="s">
        <v>220</v>
      </c>
      <c r="AA4" s="610"/>
      <c r="AB4" s="610"/>
      <c r="AC4" s="611"/>
      <c r="AD4" s="609" t="s">
        <v>221</v>
      </c>
      <c r="AE4" s="610"/>
      <c r="AF4" s="610"/>
      <c r="AG4" s="610"/>
      <c r="AH4" s="610"/>
      <c r="AI4" s="610"/>
      <c r="AJ4" s="610"/>
      <c r="AK4" s="611"/>
      <c r="AL4" s="609" t="s">
        <v>220</v>
      </c>
      <c r="AM4" s="610"/>
      <c r="AN4" s="610"/>
      <c r="AO4" s="611"/>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2" customFormat="1" ht="11.25" customHeight="1" x14ac:dyDescent="0.2">
      <c r="B5" s="616" t="s">
        <v>226</v>
      </c>
      <c r="C5" s="617"/>
      <c r="D5" s="617"/>
      <c r="E5" s="617"/>
      <c r="F5" s="617"/>
      <c r="G5" s="617"/>
      <c r="H5" s="617"/>
      <c r="I5" s="617"/>
      <c r="J5" s="617"/>
      <c r="K5" s="617"/>
      <c r="L5" s="617"/>
      <c r="M5" s="617"/>
      <c r="N5" s="617"/>
      <c r="O5" s="617"/>
      <c r="P5" s="617"/>
      <c r="Q5" s="618"/>
      <c r="R5" s="619">
        <v>120679722</v>
      </c>
      <c r="S5" s="620"/>
      <c r="T5" s="620"/>
      <c r="U5" s="620"/>
      <c r="V5" s="620"/>
      <c r="W5" s="620"/>
      <c r="X5" s="620"/>
      <c r="Y5" s="621"/>
      <c r="Z5" s="622">
        <v>28</v>
      </c>
      <c r="AA5" s="622"/>
      <c r="AB5" s="622"/>
      <c r="AC5" s="622"/>
      <c r="AD5" s="623">
        <v>112443812</v>
      </c>
      <c r="AE5" s="623"/>
      <c r="AF5" s="623"/>
      <c r="AG5" s="623"/>
      <c r="AH5" s="623"/>
      <c r="AI5" s="623"/>
      <c r="AJ5" s="623"/>
      <c r="AK5" s="623"/>
      <c r="AL5" s="624">
        <v>58.4</v>
      </c>
      <c r="AM5" s="625"/>
      <c r="AN5" s="625"/>
      <c r="AO5" s="626"/>
      <c r="AP5" s="616" t="s">
        <v>227</v>
      </c>
      <c r="AQ5" s="617"/>
      <c r="AR5" s="617"/>
      <c r="AS5" s="617"/>
      <c r="AT5" s="617"/>
      <c r="AU5" s="617"/>
      <c r="AV5" s="617"/>
      <c r="AW5" s="617"/>
      <c r="AX5" s="617"/>
      <c r="AY5" s="617"/>
      <c r="AZ5" s="617"/>
      <c r="BA5" s="617"/>
      <c r="BB5" s="617"/>
      <c r="BC5" s="617"/>
      <c r="BD5" s="617"/>
      <c r="BE5" s="617"/>
      <c r="BF5" s="618"/>
      <c r="BG5" s="630">
        <v>109931289</v>
      </c>
      <c r="BH5" s="631"/>
      <c r="BI5" s="631"/>
      <c r="BJ5" s="631"/>
      <c r="BK5" s="631"/>
      <c r="BL5" s="631"/>
      <c r="BM5" s="631"/>
      <c r="BN5" s="632"/>
      <c r="BO5" s="633">
        <v>91.1</v>
      </c>
      <c r="BP5" s="633"/>
      <c r="BQ5" s="633"/>
      <c r="BR5" s="633"/>
      <c r="BS5" s="634">
        <v>2139478</v>
      </c>
      <c r="BT5" s="634"/>
      <c r="BU5" s="634"/>
      <c r="BV5" s="634"/>
      <c r="BW5" s="634"/>
      <c r="BX5" s="634"/>
      <c r="BY5" s="634"/>
      <c r="BZ5" s="634"/>
      <c r="CA5" s="634"/>
      <c r="CB5" s="638"/>
      <c r="CD5" s="612" t="s">
        <v>222</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220</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2">
      <c r="B6" s="627" t="s">
        <v>231</v>
      </c>
      <c r="C6" s="628"/>
      <c r="D6" s="628"/>
      <c r="E6" s="628"/>
      <c r="F6" s="628"/>
      <c r="G6" s="628"/>
      <c r="H6" s="628"/>
      <c r="I6" s="628"/>
      <c r="J6" s="628"/>
      <c r="K6" s="628"/>
      <c r="L6" s="628"/>
      <c r="M6" s="628"/>
      <c r="N6" s="628"/>
      <c r="O6" s="628"/>
      <c r="P6" s="628"/>
      <c r="Q6" s="629"/>
      <c r="R6" s="630">
        <v>2270680</v>
      </c>
      <c r="S6" s="631"/>
      <c r="T6" s="631"/>
      <c r="U6" s="631"/>
      <c r="V6" s="631"/>
      <c r="W6" s="631"/>
      <c r="X6" s="631"/>
      <c r="Y6" s="632"/>
      <c r="Z6" s="633">
        <v>0.5</v>
      </c>
      <c r="AA6" s="633"/>
      <c r="AB6" s="633"/>
      <c r="AC6" s="633"/>
      <c r="AD6" s="634">
        <v>2270680</v>
      </c>
      <c r="AE6" s="634"/>
      <c r="AF6" s="634"/>
      <c r="AG6" s="634"/>
      <c r="AH6" s="634"/>
      <c r="AI6" s="634"/>
      <c r="AJ6" s="634"/>
      <c r="AK6" s="634"/>
      <c r="AL6" s="635">
        <v>1.2</v>
      </c>
      <c r="AM6" s="636"/>
      <c r="AN6" s="636"/>
      <c r="AO6" s="637"/>
      <c r="AP6" s="627" t="s">
        <v>232</v>
      </c>
      <c r="AQ6" s="628"/>
      <c r="AR6" s="628"/>
      <c r="AS6" s="628"/>
      <c r="AT6" s="628"/>
      <c r="AU6" s="628"/>
      <c r="AV6" s="628"/>
      <c r="AW6" s="628"/>
      <c r="AX6" s="628"/>
      <c r="AY6" s="628"/>
      <c r="AZ6" s="628"/>
      <c r="BA6" s="628"/>
      <c r="BB6" s="628"/>
      <c r="BC6" s="628"/>
      <c r="BD6" s="628"/>
      <c r="BE6" s="628"/>
      <c r="BF6" s="629"/>
      <c r="BG6" s="630">
        <v>109931289</v>
      </c>
      <c r="BH6" s="631"/>
      <c r="BI6" s="631"/>
      <c r="BJ6" s="631"/>
      <c r="BK6" s="631"/>
      <c r="BL6" s="631"/>
      <c r="BM6" s="631"/>
      <c r="BN6" s="632"/>
      <c r="BO6" s="633">
        <v>91.1</v>
      </c>
      <c r="BP6" s="633"/>
      <c r="BQ6" s="633"/>
      <c r="BR6" s="633"/>
      <c r="BS6" s="634">
        <v>2139478</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1028183</v>
      </c>
      <c r="CS6" s="631"/>
      <c r="CT6" s="631"/>
      <c r="CU6" s="631"/>
      <c r="CV6" s="631"/>
      <c r="CW6" s="631"/>
      <c r="CX6" s="631"/>
      <c r="CY6" s="632"/>
      <c r="CZ6" s="624">
        <v>0.2</v>
      </c>
      <c r="DA6" s="625"/>
      <c r="DB6" s="625"/>
      <c r="DC6" s="644"/>
      <c r="DD6" s="639" t="s">
        <v>234</v>
      </c>
      <c r="DE6" s="631"/>
      <c r="DF6" s="631"/>
      <c r="DG6" s="631"/>
      <c r="DH6" s="631"/>
      <c r="DI6" s="631"/>
      <c r="DJ6" s="631"/>
      <c r="DK6" s="631"/>
      <c r="DL6" s="631"/>
      <c r="DM6" s="631"/>
      <c r="DN6" s="631"/>
      <c r="DO6" s="631"/>
      <c r="DP6" s="632"/>
      <c r="DQ6" s="639">
        <v>1027067</v>
      </c>
      <c r="DR6" s="631"/>
      <c r="DS6" s="631"/>
      <c r="DT6" s="631"/>
      <c r="DU6" s="631"/>
      <c r="DV6" s="631"/>
      <c r="DW6" s="631"/>
      <c r="DX6" s="631"/>
      <c r="DY6" s="631"/>
      <c r="DZ6" s="631"/>
      <c r="EA6" s="631"/>
      <c r="EB6" s="631"/>
      <c r="EC6" s="640"/>
    </row>
    <row r="7" spans="2:143" ht="11.25" customHeight="1" x14ac:dyDescent="0.2">
      <c r="B7" s="627" t="s">
        <v>235</v>
      </c>
      <c r="C7" s="628"/>
      <c r="D7" s="628"/>
      <c r="E7" s="628"/>
      <c r="F7" s="628"/>
      <c r="G7" s="628"/>
      <c r="H7" s="628"/>
      <c r="I7" s="628"/>
      <c r="J7" s="628"/>
      <c r="K7" s="628"/>
      <c r="L7" s="628"/>
      <c r="M7" s="628"/>
      <c r="N7" s="628"/>
      <c r="O7" s="628"/>
      <c r="P7" s="628"/>
      <c r="Q7" s="629"/>
      <c r="R7" s="630">
        <v>56917</v>
      </c>
      <c r="S7" s="631"/>
      <c r="T7" s="631"/>
      <c r="U7" s="631"/>
      <c r="V7" s="631"/>
      <c r="W7" s="631"/>
      <c r="X7" s="631"/>
      <c r="Y7" s="632"/>
      <c r="Z7" s="633">
        <v>0</v>
      </c>
      <c r="AA7" s="633"/>
      <c r="AB7" s="633"/>
      <c r="AC7" s="633"/>
      <c r="AD7" s="634">
        <v>56917</v>
      </c>
      <c r="AE7" s="634"/>
      <c r="AF7" s="634"/>
      <c r="AG7" s="634"/>
      <c r="AH7" s="634"/>
      <c r="AI7" s="634"/>
      <c r="AJ7" s="634"/>
      <c r="AK7" s="634"/>
      <c r="AL7" s="635">
        <v>0</v>
      </c>
      <c r="AM7" s="636"/>
      <c r="AN7" s="636"/>
      <c r="AO7" s="637"/>
      <c r="AP7" s="627" t="s">
        <v>236</v>
      </c>
      <c r="AQ7" s="628"/>
      <c r="AR7" s="628"/>
      <c r="AS7" s="628"/>
      <c r="AT7" s="628"/>
      <c r="AU7" s="628"/>
      <c r="AV7" s="628"/>
      <c r="AW7" s="628"/>
      <c r="AX7" s="628"/>
      <c r="AY7" s="628"/>
      <c r="AZ7" s="628"/>
      <c r="BA7" s="628"/>
      <c r="BB7" s="628"/>
      <c r="BC7" s="628"/>
      <c r="BD7" s="628"/>
      <c r="BE7" s="628"/>
      <c r="BF7" s="629"/>
      <c r="BG7" s="630">
        <v>60520305</v>
      </c>
      <c r="BH7" s="631"/>
      <c r="BI7" s="631"/>
      <c r="BJ7" s="631"/>
      <c r="BK7" s="631"/>
      <c r="BL7" s="631"/>
      <c r="BM7" s="631"/>
      <c r="BN7" s="632"/>
      <c r="BO7" s="633">
        <v>50.1</v>
      </c>
      <c r="BP7" s="633"/>
      <c r="BQ7" s="633"/>
      <c r="BR7" s="633"/>
      <c r="BS7" s="634">
        <v>2139478</v>
      </c>
      <c r="BT7" s="634"/>
      <c r="BU7" s="634"/>
      <c r="BV7" s="634"/>
      <c r="BW7" s="634"/>
      <c r="BX7" s="634"/>
      <c r="BY7" s="634"/>
      <c r="BZ7" s="634"/>
      <c r="CA7" s="634"/>
      <c r="CB7" s="638"/>
      <c r="CD7" s="645" t="s">
        <v>237</v>
      </c>
      <c r="CE7" s="646"/>
      <c r="CF7" s="646"/>
      <c r="CG7" s="646"/>
      <c r="CH7" s="646"/>
      <c r="CI7" s="646"/>
      <c r="CJ7" s="646"/>
      <c r="CK7" s="646"/>
      <c r="CL7" s="646"/>
      <c r="CM7" s="646"/>
      <c r="CN7" s="646"/>
      <c r="CO7" s="646"/>
      <c r="CP7" s="646"/>
      <c r="CQ7" s="647"/>
      <c r="CR7" s="630">
        <v>30817215</v>
      </c>
      <c r="CS7" s="631"/>
      <c r="CT7" s="631"/>
      <c r="CU7" s="631"/>
      <c r="CV7" s="631"/>
      <c r="CW7" s="631"/>
      <c r="CX7" s="631"/>
      <c r="CY7" s="632"/>
      <c r="CZ7" s="633">
        <v>7.3</v>
      </c>
      <c r="DA7" s="633"/>
      <c r="DB7" s="633"/>
      <c r="DC7" s="633"/>
      <c r="DD7" s="639">
        <v>1355866</v>
      </c>
      <c r="DE7" s="631"/>
      <c r="DF7" s="631"/>
      <c r="DG7" s="631"/>
      <c r="DH7" s="631"/>
      <c r="DI7" s="631"/>
      <c r="DJ7" s="631"/>
      <c r="DK7" s="631"/>
      <c r="DL7" s="631"/>
      <c r="DM7" s="631"/>
      <c r="DN7" s="631"/>
      <c r="DO7" s="631"/>
      <c r="DP7" s="632"/>
      <c r="DQ7" s="639">
        <v>26615970</v>
      </c>
      <c r="DR7" s="631"/>
      <c r="DS7" s="631"/>
      <c r="DT7" s="631"/>
      <c r="DU7" s="631"/>
      <c r="DV7" s="631"/>
      <c r="DW7" s="631"/>
      <c r="DX7" s="631"/>
      <c r="DY7" s="631"/>
      <c r="DZ7" s="631"/>
      <c r="EA7" s="631"/>
      <c r="EB7" s="631"/>
      <c r="EC7" s="640"/>
    </row>
    <row r="8" spans="2:143" ht="11.25" customHeight="1" x14ac:dyDescent="0.2">
      <c r="B8" s="627" t="s">
        <v>238</v>
      </c>
      <c r="C8" s="628"/>
      <c r="D8" s="628"/>
      <c r="E8" s="628"/>
      <c r="F8" s="628"/>
      <c r="G8" s="628"/>
      <c r="H8" s="628"/>
      <c r="I8" s="628"/>
      <c r="J8" s="628"/>
      <c r="K8" s="628"/>
      <c r="L8" s="628"/>
      <c r="M8" s="628"/>
      <c r="N8" s="628"/>
      <c r="O8" s="628"/>
      <c r="P8" s="628"/>
      <c r="Q8" s="629"/>
      <c r="R8" s="630">
        <v>260430</v>
      </c>
      <c r="S8" s="631"/>
      <c r="T8" s="631"/>
      <c r="U8" s="631"/>
      <c r="V8" s="631"/>
      <c r="W8" s="631"/>
      <c r="X8" s="631"/>
      <c r="Y8" s="632"/>
      <c r="Z8" s="633">
        <v>0.1</v>
      </c>
      <c r="AA8" s="633"/>
      <c r="AB8" s="633"/>
      <c r="AC8" s="633"/>
      <c r="AD8" s="634">
        <v>260430</v>
      </c>
      <c r="AE8" s="634"/>
      <c r="AF8" s="634"/>
      <c r="AG8" s="634"/>
      <c r="AH8" s="634"/>
      <c r="AI8" s="634"/>
      <c r="AJ8" s="634"/>
      <c r="AK8" s="634"/>
      <c r="AL8" s="635">
        <v>0.1</v>
      </c>
      <c r="AM8" s="636"/>
      <c r="AN8" s="636"/>
      <c r="AO8" s="637"/>
      <c r="AP8" s="627" t="s">
        <v>239</v>
      </c>
      <c r="AQ8" s="628"/>
      <c r="AR8" s="628"/>
      <c r="AS8" s="628"/>
      <c r="AT8" s="628"/>
      <c r="AU8" s="628"/>
      <c r="AV8" s="628"/>
      <c r="AW8" s="628"/>
      <c r="AX8" s="628"/>
      <c r="AY8" s="628"/>
      <c r="AZ8" s="628"/>
      <c r="BA8" s="628"/>
      <c r="BB8" s="628"/>
      <c r="BC8" s="628"/>
      <c r="BD8" s="628"/>
      <c r="BE8" s="628"/>
      <c r="BF8" s="629"/>
      <c r="BG8" s="630">
        <v>1255726</v>
      </c>
      <c r="BH8" s="631"/>
      <c r="BI8" s="631"/>
      <c r="BJ8" s="631"/>
      <c r="BK8" s="631"/>
      <c r="BL8" s="631"/>
      <c r="BM8" s="631"/>
      <c r="BN8" s="632"/>
      <c r="BO8" s="633">
        <v>1</v>
      </c>
      <c r="BP8" s="633"/>
      <c r="BQ8" s="633"/>
      <c r="BR8" s="633"/>
      <c r="BS8" s="634" t="s">
        <v>234</v>
      </c>
      <c r="BT8" s="634"/>
      <c r="BU8" s="634"/>
      <c r="BV8" s="634"/>
      <c r="BW8" s="634"/>
      <c r="BX8" s="634"/>
      <c r="BY8" s="634"/>
      <c r="BZ8" s="634"/>
      <c r="CA8" s="634"/>
      <c r="CB8" s="638"/>
      <c r="CD8" s="645" t="s">
        <v>240</v>
      </c>
      <c r="CE8" s="646"/>
      <c r="CF8" s="646"/>
      <c r="CG8" s="646"/>
      <c r="CH8" s="646"/>
      <c r="CI8" s="646"/>
      <c r="CJ8" s="646"/>
      <c r="CK8" s="646"/>
      <c r="CL8" s="646"/>
      <c r="CM8" s="646"/>
      <c r="CN8" s="646"/>
      <c r="CO8" s="646"/>
      <c r="CP8" s="646"/>
      <c r="CQ8" s="647"/>
      <c r="CR8" s="630">
        <v>165118343</v>
      </c>
      <c r="CS8" s="631"/>
      <c r="CT8" s="631"/>
      <c r="CU8" s="631"/>
      <c r="CV8" s="631"/>
      <c r="CW8" s="631"/>
      <c r="CX8" s="631"/>
      <c r="CY8" s="632"/>
      <c r="CZ8" s="633">
        <v>39.299999999999997</v>
      </c>
      <c r="DA8" s="633"/>
      <c r="DB8" s="633"/>
      <c r="DC8" s="633"/>
      <c r="DD8" s="639">
        <v>2667050</v>
      </c>
      <c r="DE8" s="631"/>
      <c r="DF8" s="631"/>
      <c r="DG8" s="631"/>
      <c r="DH8" s="631"/>
      <c r="DI8" s="631"/>
      <c r="DJ8" s="631"/>
      <c r="DK8" s="631"/>
      <c r="DL8" s="631"/>
      <c r="DM8" s="631"/>
      <c r="DN8" s="631"/>
      <c r="DO8" s="631"/>
      <c r="DP8" s="632"/>
      <c r="DQ8" s="639">
        <v>66489055</v>
      </c>
      <c r="DR8" s="631"/>
      <c r="DS8" s="631"/>
      <c r="DT8" s="631"/>
      <c r="DU8" s="631"/>
      <c r="DV8" s="631"/>
      <c r="DW8" s="631"/>
      <c r="DX8" s="631"/>
      <c r="DY8" s="631"/>
      <c r="DZ8" s="631"/>
      <c r="EA8" s="631"/>
      <c r="EB8" s="631"/>
      <c r="EC8" s="640"/>
    </row>
    <row r="9" spans="2:143" ht="11.25" customHeight="1" x14ac:dyDescent="0.2">
      <c r="B9" s="627" t="s">
        <v>241</v>
      </c>
      <c r="C9" s="628"/>
      <c r="D9" s="628"/>
      <c r="E9" s="628"/>
      <c r="F9" s="628"/>
      <c r="G9" s="628"/>
      <c r="H9" s="628"/>
      <c r="I9" s="628"/>
      <c r="J9" s="628"/>
      <c r="K9" s="628"/>
      <c r="L9" s="628"/>
      <c r="M9" s="628"/>
      <c r="N9" s="628"/>
      <c r="O9" s="628"/>
      <c r="P9" s="628"/>
      <c r="Q9" s="629"/>
      <c r="R9" s="630">
        <v>524894</v>
      </c>
      <c r="S9" s="631"/>
      <c r="T9" s="631"/>
      <c r="U9" s="631"/>
      <c r="V9" s="631"/>
      <c r="W9" s="631"/>
      <c r="X9" s="631"/>
      <c r="Y9" s="632"/>
      <c r="Z9" s="633">
        <v>0.1</v>
      </c>
      <c r="AA9" s="633"/>
      <c r="AB9" s="633"/>
      <c r="AC9" s="633"/>
      <c r="AD9" s="634">
        <v>524894</v>
      </c>
      <c r="AE9" s="634"/>
      <c r="AF9" s="634"/>
      <c r="AG9" s="634"/>
      <c r="AH9" s="634"/>
      <c r="AI9" s="634"/>
      <c r="AJ9" s="634"/>
      <c r="AK9" s="634"/>
      <c r="AL9" s="635">
        <v>0.3</v>
      </c>
      <c r="AM9" s="636"/>
      <c r="AN9" s="636"/>
      <c r="AO9" s="637"/>
      <c r="AP9" s="627" t="s">
        <v>242</v>
      </c>
      <c r="AQ9" s="628"/>
      <c r="AR9" s="628"/>
      <c r="AS9" s="628"/>
      <c r="AT9" s="628"/>
      <c r="AU9" s="628"/>
      <c r="AV9" s="628"/>
      <c r="AW9" s="628"/>
      <c r="AX9" s="628"/>
      <c r="AY9" s="628"/>
      <c r="AZ9" s="628"/>
      <c r="BA9" s="628"/>
      <c r="BB9" s="628"/>
      <c r="BC9" s="628"/>
      <c r="BD9" s="628"/>
      <c r="BE9" s="628"/>
      <c r="BF9" s="629"/>
      <c r="BG9" s="630">
        <v>50486781</v>
      </c>
      <c r="BH9" s="631"/>
      <c r="BI9" s="631"/>
      <c r="BJ9" s="631"/>
      <c r="BK9" s="631"/>
      <c r="BL9" s="631"/>
      <c r="BM9" s="631"/>
      <c r="BN9" s="632"/>
      <c r="BO9" s="633">
        <v>41.8</v>
      </c>
      <c r="BP9" s="633"/>
      <c r="BQ9" s="633"/>
      <c r="BR9" s="633"/>
      <c r="BS9" s="634" t="s">
        <v>180</v>
      </c>
      <c r="BT9" s="634"/>
      <c r="BU9" s="634"/>
      <c r="BV9" s="634"/>
      <c r="BW9" s="634"/>
      <c r="BX9" s="634"/>
      <c r="BY9" s="634"/>
      <c r="BZ9" s="634"/>
      <c r="CA9" s="634"/>
      <c r="CB9" s="638"/>
      <c r="CD9" s="645" t="s">
        <v>243</v>
      </c>
      <c r="CE9" s="646"/>
      <c r="CF9" s="646"/>
      <c r="CG9" s="646"/>
      <c r="CH9" s="646"/>
      <c r="CI9" s="646"/>
      <c r="CJ9" s="646"/>
      <c r="CK9" s="646"/>
      <c r="CL9" s="646"/>
      <c r="CM9" s="646"/>
      <c r="CN9" s="646"/>
      <c r="CO9" s="646"/>
      <c r="CP9" s="646"/>
      <c r="CQ9" s="647"/>
      <c r="CR9" s="630">
        <v>31271355</v>
      </c>
      <c r="CS9" s="631"/>
      <c r="CT9" s="631"/>
      <c r="CU9" s="631"/>
      <c r="CV9" s="631"/>
      <c r="CW9" s="631"/>
      <c r="CX9" s="631"/>
      <c r="CY9" s="632"/>
      <c r="CZ9" s="633">
        <v>7.4</v>
      </c>
      <c r="DA9" s="633"/>
      <c r="DB9" s="633"/>
      <c r="DC9" s="633"/>
      <c r="DD9" s="639">
        <v>523950</v>
      </c>
      <c r="DE9" s="631"/>
      <c r="DF9" s="631"/>
      <c r="DG9" s="631"/>
      <c r="DH9" s="631"/>
      <c r="DI9" s="631"/>
      <c r="DJ9" s="631"/>
      <c r="DK9" s="631"/>
      <c r="DL9" s="631"/>
      <c r="DM9" s="631"/>
      <c r="DN9" s="631"/>
      <c r="DO9" s="631"/>
      <c r="DP9" s="632"/>
      <c r="DQ9" s="639">
        <v>17936919</v>
      </c>
      <c r="DR9" s="631"/>
      <c r="DS9" s="631"/>
      <c r="DT9" s="631"/>
      <c r="DU9" s="631"/>
      <c r="DV9" s="631"/>
      <c r="DW9" s="631"/>
      <c r="DX9" s="631"/>
      <c r="DY9" s="631"/>
      <c r="DZ9" s="631"/>
      <c r="EA9" s="631"/>
      <c r="EB9" s="631"/>
      <c r="EC9" s="640"/>
    </row>
    <row r="10" spans="2:143" ht="11.25" customHeight="1" x14ac:dyDescent="0.2">
      <c r="B10" s="627" t="s">
        <v>244</v>
      </c>
      <c r="C10" s="628"/>
      <c r="D10" s="628"/>
      <c r="E10" s="628"/>
      <c r="F10" s="628"/>
      <c r="G10" s="628"/>
      <c r="H10" s="628"/>
      <c r="I10" s="628"/>
      <c r="J10" s="628"/>
      <c r="K10" s="628"/>
      <c r="L10" s="628"/>
      <c r="M10" s="628"/>
      <c r="N10" s="628"/>
      <c r="O10" s="628"/>
      <c r="P10" s="628"/>
      <c r="Q10" s="629"/>
      <c r="R10" s="630">
        <v>136524</v>
      </c>
      <c r="S10" s="631"/>
      <c r="T10" s="631"/>
      <c r="U10" s="631"/>
      <c r="V10" s="631"/>
      <c r="W10" s="631"/>
      <c r="X10" s="631"/>
      <c r="Y10" s="632"/>
      <c r="Z10" s="633">
        <v>0</v>
      </c>
      <c r="AA10" s="633"/>
      <c r="AB10" s="633"/>
      <c r="AC10" s="633"/>
      <c r="AD10" s="634">
        <v>136524</v>
      </c>
      <c r="AE10" s="634"/>
      <c r="AF10" s="634"/>
      <c r="AG10" s="634"/>
      <c r="AH10" s="634"/>
      <c r="AI10" s="634"/>
      <c r="AJ10" s="634"/>
      <c r="AK10" s="634"/>
      <c r="AL10" s="635">
        <v>0.1</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2945922</v>
      </c>
      <c r="BH10" s="631"/>
      <c r="BI10" s="631"/>
      <c r="BJ10" s="631"/>
      <c r="BK10" s="631"/>
      <c r="BL10" s="631"/>
      <c r="BM10" s="631"/>
      <c r="BN10" s="632"/>
      <c r="BO10" s="633">
        <v>2.4</v>
      </c>
      <c r="BP10" s="633"/>
      <c r="BQ10" s="633"/>
      <c r="BR10" s="633"/>
      <c r="BS10" s="634">
        <v>487786</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284185</v>
      </c>
      <c r="CS10" s="631"/>
      <c r="CT10" s="631"/>
      <c r="CU10" s="631"/>
      <c r="CV10" s="631"/>
      <c r="CW10" s="631"/>
      <c r="CX10" s="631"/>
      <c r="CY10" s="632"/>
      <c r="CZ10" s="633">
        <v>0.1</v>
      </c>
      <c r="DA10" s="633"/>
      <c r="DB10" s="633"/>
      <c r="DC10" s="633"/>
      <c r="DD10" s="639" t="s">
        <v>234</v>
      </c>
      <c r="DE10" s="631"/>
      <c r="DF10" s="631"/>
      <c r="DG10" s="631"/>
      <c r="DH10" s="631"/>
      <c r="DI10" s="631"/>
      <c r="DJ10" s="631"/>
      <c r="DK10" s="631"/>
      <c r="DL10" s="631"/>
      <c r="DM10" s="631"/>
      <c r="DN10" s="631"/>
      <c r="DO10" s="631"/>
      <c r="DP10" s="632"/>
      <c r="DQ10" s="639">
        <v>242009</v>
      </c>
      <c r="DR10" s="631"/>
      <c r="DS10" s="631"/>
      <c r="DT10" s="631"/>
      <c r="DU10" s="631"/>
      <c r="DV10" s="631"/>
      <c r="DW10" s="631"/>
      <c r="DX10" s="631"/>
      <c r="DY10" s="631"/>
      <c r="DZ10" s="631"/>
      <c r="EA10" s="631"/>
      <c r="EB10" s="631"/>
      <c r="EC10" s="640"/>
    </row>
    <row r="11" spans="2:143" ht="11.25" customHeight="1" x14ac:dyDescent="0.2">
      <c r="B11" s="627" t="s">
        <v>247</v>
      </c>
      <c r="C11" s="628"/>
      <c r="D11" s="628"/>
      <c r="E11" s="628"/>
      <c r="F11" s="628"/>
      <c r="G11" s="628"/>
      <c r="H11" s="628"/>
      <c r="I11" s="628"/>
      <c r="J11" s="628"/>
      <c r="K11" s="628"/>
      <c r="L11" s="628"/>
      <c r="M11" s="628"/>
      <c r="N11" s="628"/>
      <c r="O11" s="628"/>
      <c r="P11" s="628"/>
      <c r="Q11" s="629"/>
      <c r="R11" s="630">
        <v>17749187</v>
      </c>
      <c r="S11" s="631"/>
      <c r="T11" s="631"/>
      <c r="U11" s="631"/>
      <c r="V11" s="631"/>
      <c r="W11" s="631"/>
      <c r="X11" s="631"/>
      <c r="Y11" s="632"/>
      <c r="Z11" s="635">
        <v>4.0999999999999996</v>
      </c>
      <c r="AA11" s="636"/>
      <c r="AB11" s="636"/>
      <c r="AC11" s="648"/>
      <c r="AD11" s="639">
        <v>17749187</v>
      </c>
      <c r="AE11" s="631"/>
      <c r="AF11" s="631"/>
      <c r="AG11" s="631"/>
      <c r="AH11" s="631"/>
      <c r="AI11" s="631"/>
      <c r="AJ11" s="631"/>
      <c r="AK11" s="632"/>
      <c r="AL11" s="635">
        <v>9.1999999999999993</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5831876</v>
      </c>
      <c r="BH11" s="631"/>
      <c r="BI11" s="631"/>
      <c r="BJ11" s="631"/>
      <c r="BK11" s="631"/>
      <c r="BL11" s="631"/>
      <c r="BM11" s="631"/>
      <c r="BN11" s="632"/>
      <c r="BO11" s="633">
        <v>4.8</v>
      </c>
      <c r="BP11" s="633"/>
      <c r="BQ11" s="633"/>
      <c r="BR11" s="633"/>
      <c r="BS11" s="634">
        <v>1651692</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8294341</v>
      </c>
      <c r="CS11" s="631"/>
      <c r="CT11" s="631"/>
      <c r="CU11" s="631"/>
      <c r="CV11" s="631"/>
      <c r="CW11" s="631"/>
      <c r="CX11" s="631"/>
      <c r="CY11" s="632"/>
      <c r="CZ11" s="633">
        <v>2</v>
      </c>
      <c r="DA11" s="633"/>
      <c r="DB11" s="633"/>
      <c r="DC11" s="633"/>
      <c r="DD11" s="639">
        <v>5215877</v>
      </c>
      <c r="DE11" s="631"/>
      <c r="DF11" s="631"/>
      <c r="DG11" s="631"/>
      <c r="DH11" s="631"/>
      <c r="DI11" s="631"/>
      <c r="DJ11" s="631"/>
      <c r="DK11" s="631"/>
      <c r="DL11" s="631"/>
      <c r="DM11" s="631"/>
      <c r="DN11" s="631"/>
      <c r="DO11" s="631"/>
      <c r="DP11" s="632"/>
      <c r="DQ11" s="639">
        <v>2916489</v>
      </c>
      <c r="DR11" s="631"/>
      <c r="DS11" s="631"/>
      <c r="DT11" s="631"/>
      <c r="DU11" s="631"/>
      <c r="DV11" s="631"/>
      <c r="DW11" s="631"/>
      <c r="DX11" s="631"/>
      <c r="DY11" s="631"/>
      <c r="DZ11" s="631"/>
      <c r="EA11" s="631"/>
      <c r="EB11" s="631"/>
      <c r="EC11" s="640"/>
    </row>
    <row r="12" spans="2:143" ht="11.25" customHeight="1" x14ac:dyDescent="0.2">
      <c r="B12" s="627" t="s">
        <v>250</v>
      </c>
      <c r="C12" s="628"/>
      <c r="D12" s="628"/>
      <c r="E12" s="628"/>
      <c r="F12" s="628"/>
      <c r="G12" s="628"/>
      <c r="H12" s="628"/>
      <c r="I12" s="628"/>
      <c r="J12" s="628"/>
      <c r="K12" s="628"/>
      <c r="L12" s="628"/>
      <c r="M12" s="628"/>
      <c r="N12" s="628"/>
      <c r="O12" s="628"/>
      <c r="P12" s="628"/>
      <c r="Q12" s="629"/>
      <c r="R12" s="630">
        <v>11623</v>
      </c>
      <c r="S12" s="631"/>
      <c r="T12" s="631"/>
      <c r="U12" s="631"/>
      <c r="V12" s="631"/>
      <c r="W12" s="631"/>
      <c r="X12" s="631"/>
      <c r="Y12" s="632"/>
      <c r="Z12" s="633">
        <v>0</v>
      </c>
      <c r="AA12" s="633"/>
      <c r="AB12" s="633"/>
      <c r="AC12" s="633"/>
      <c r="AD12" s="634">
        <v>11623</v>
      </c>
      <c r="AE12" s="634"/>
      <c r="AF12" s="634"/>
      <c r="AG12" s="634"/>
      <c r="AH12" s="634"/>
      <c r="AI12" s="634"/>
      <c r="AJ12" s="634"/>
      <c r="AK12" s="634"/>
      <c r="AL12" s="635">
        <v>0</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42306703</v>
      </c>
      <c r="BH12" s="631"/>
      <c r="BI12" s="631"/>
      <c r="BJ12" s="631"/>
      <c r="BK12" s="631"/>
      <c r="BL12" s="631"/>
      <c r="BM12" s="631"/>
      <c r="BN12" s="632"/>
      <c r="BO12" s="633">
        <v>35.1</v>
      </c>
      <c r="BP12" s="633"/>
      <c r="BQ12" s="633"/>
      <c r="BR12" s="633"/>
      <c r="BS12" s="634" t="s">
        <v>180</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12842927</v>
      </c>
      <c r="CS12" s="631"/>
      <c r="CT12" s="631"/>
      <c r="CU12" s="631"/>
      <c r="CV12" s="631"/>
      <c r="CW12" s="631"/>
      <c r="CX12" s="631"/>
      <c r="CY12" s="632"/>
      <c r="CZ12" s="633">
        <v>3.1</v>
      </c>
      <c r="DA12" s="633"/>
      <c r="DB12" s="633"/>
      <c r="DC12" s="633"/>
      <c r="DD12" s="639">
        <v>1813379</v>
      </c>
      <c r="DE12" s="631"/>
      <c r="DF12" s="631"/>
      <c r="DG12" s="631"/>
      <c r="DH12" s="631"/>
      <c r="DI12" s="631"/>
      <c r="DJ12" s="631"/>
      <c r="DK12" s="631"/>
      <c r="DL12" s="631"/>
      <c r="DM12" s="631"/>
      <c r="DN12" s="631"/>
      <c r="DO12" s="631"/>
      <c r="DP12" s="632"/>
      <c r="DQ12" s="639">
        <v>5658113</v>
      </c>
      <c r="DR12" s="631"/>
      <c r="DS12" s="631"/>
      <c r="DT12" s="631"/>
      <c r="DU12" s="631"/>
      <c r="DV12" s="631"/>
      <c r="DW12" s="631"/>
      <c r="DX12" s="631"/>
      <c r="DY12" s="631"/>
      <c r="DZ12" s="631"/>
      <c r="EA12" s="631"/>
      <c r="EB12" s="631"/>
      <c r="EC12" s="640"/>
    </row>
    <row r="13" spans="2:143" ht="11.25" customHeight="1" x14ac:dyDescent="0.2">
      <c r="B13" s="627" t="s">
        <v>253</v>
      </c>
      <c r="C13" s="628"/>
      <c r="D13" s="628"/>
      <c r="E13" s="628"/>
      <c r="F13" s="628"/>
      <c r="G13" s="628"/>
      <c r="H13" s="628"/>
      <c r="I13" s="628"/>
      <c r="J13" s="628"/>
      <c r="K13" s="628"/>
      <c r="L13" s="628"/>
      <c r="M13" s="628"/>
      <c r="N13" s="628"/>
      <c r="O13" s="628"/>
      <c r="P13" s="628"/>
      <c r="Q13" s="629"/>
      <c r="R13" s="630" t="s">
        <v>234</v>
      </c>
      <c r="S13" s="631"/>
      <c r="T13" s="631"/>
      <c r="U13" s="631"/>
      <c r="V13" s="631"/>
      <c r="W13" s="631"/>
      <c r="X13" s="631"/>
      <c r="Y13" s="632"/>
      <c r="Z13" s="633" t="s">
        <v>234</v>
      </c>
      <c r="AA13" s="633"/>
      <c r="AB13" s="633"/>
      <c r="AC13" s="633"/>
      <c r="AD13" s="634" t="s">
        <v>234</v>
      </c>
      <c r="AE13" s="634"/>
      <c r="AF13" s="634"/>
      <c r="AG13" s="634"/>
      <c r="AH13" s="634"/>
      <c r="AI13" s="634"/>
      <c r="AJ13" s="634"/>
      <c r="AK13" s="634"/>
      <c r="AL13" s="635" t="s">
        <v>234</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42001512</v>
      </c>
      <c r="BH13" s="631"/>
      <c r="BI13" s="631"/>
      <c r="BJ13" s="631"/>
      <c r="BK13" s="631"/>
      <c r="BL13" s="631"/>
      <c r="BM13" s="631"/>
      <c r="BN13" s="632"/>
      <c r="BO13" s="633">
        <v>34.799999999999997</v>
      </c>
      <c r="BP13" s="633"/>
      <c r="BQ13" s="633"/>
      <c r="BR13" s="633"/>
      <c r="BS13" s="634" t="s">
        <v>234</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53029370</v>
      </c>
      <c r="CS13" s="631"/>
      <c r="CT13" s="631"/>
      <c r="CU13" s="631"/>
      <c r="CV13" s="631"/>
      <c r="CW13" s="631"/>
      <c r="CX13" s="631"/>
      <c r="CY13" s="632"/>
      <c r="CZ13" s="633">
        <v>12.6</v>
      </c>
      <c r="DA13" s="633"/>
      <c r="DB13" s="633"/>
      <c r="DC13" s="633"/>
      <c r="DD13" s="639">
        <v>34269275</v>
      </c>
      <c r="DE13" s="631"/>
      <c r="DF13" s="631"/>
      <c r="DG13" s="631"/>
      <c r="DH13" s="631"/>
      <c r="DI13" s="631"/>
      <c r="DJ13" s="631"/>
      <c r="DK13" s="631"/>
      <c r="DL13" s="631"/>
      <c r="DM13" s="631"/>
      <c r="DN13" s="631"/>
      <c r="DO13" s="631"/>
      <c r="DP13" s="632"/>
      <c r="DQ13" s="639">
        <v>22620987</v>
      </c>
      <c r="DR13" s="631"/>
      <c r="DS13" s="631"/>
      <c r="DT13" s="631"/>
      <c r="DU13" s="631"/>
      <c r="DV13" s="631"/>
      <c r="DW13" s="631"/>
      <c r="DX13" s="631"/>
      <c r="DY13" s="631"/>
      <c r="DZ13" s="631"/>
      <c r="EA13" s="631"/>
      <c r="EB13" s="631"/>
      <c r="EC13" s="640"/>
    </row>
    <row r="14" spans="2:143" ht="11.25" customHeight="1" x14ac:dyDescent="0.2">
      <c r="B14" s="627" t="s">
        <v>256</v>
      </c>
      <c r="C14" s="628"/>
      <c r="D14" s="628"/>
      <c r="E14" s="628"/>
      <c r="F14" s="628"/>
      <c r="G14" s="628"/>
      <c r="H14" s="628"/>
      <c r="I14" s="628"/>
      <c r="J14" s="628"/>
      <c r="K14" s="628"/>
      <c r="L14" s="628"/>
      <c r="M14" s="628"/>
      <c r="N14" s="628"/>
      <c r="O14" s="628"/>
      <c r="P14" s="628"/>
      <c r="Q14" s="629"/>
      <c r="R14" s="630" t="s">
        <v>180</v>
      </c>
      <c r="S14" s="631"/>
      <c r="T14" s="631"/>
      <c r="U14" s="631"/>
      <c r="V14" s="631"/>
      <c r="W14" s="631"/>
      <c r="X14" s="631"/>
      <c r="Y14" s="632"/>
      <c r="Z14" s="633" t="s">
        <v>234</v>
      </c>
      <c r="AA14" s="633"/>
      <c r="AB14" s="633"/>
      <c r="AC14" s="633"/>
      <c r="AD14" s="634" t="s">
        <v>234</v>
      </c>
      <c r="AE14" s="634"/>
      <c r="AF14" s="634"/>
      <c r="AG14" s="634"/>
      <c r="AH14" s="634"/>
      <c r="AI14" s="634"/>
      <c r="AJ14" s="634"/>
      <c r="AK14" s="634"/>
      <c r="AL14" s="635" t="s">
        <v>234</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2015052</v>
      </c>
      <c r="BH14" s="631"/>
      <c r="BI14" s="631"/>
      <c r="BJ14" s="631"/>
      <c r="BK14" s="631"/>
      <c r="BL14" s="631"/>
      <c r="BM14" s="631"/>
      <c r="BN14" s="632"/>
      <c r="BO14" s="633">
        <v>1.7</v>
      </c>
      <c r="BP14" s="633"/>
      <c r="BQ14" s="633"/>
      <c r="BR14" s="633"/>
      <c r="BS14" s="634" t="s">
        <v>234</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8159330</v>
      </c>
      <c r="CS14" s="631"/>
      <c r="CT14" s="631"/>
      <c r="CU14" s="631"/>
      <c r="CV14" s="631"/>
      <c r="CW14" s="631"/>
      <c r="CX14" s="631"/>
      <c r="CY14" s="632"/>
      <c r="CZ14" s="633">
        <v>1.9</v>
      </c>
      <c r="DA14" s="633"/>
      <c r="DB14" s="633"/>
      <c r="DC14" s="633"/>
      <c r="DD14" s="639">
        <v>595727</v>
      </c>
      <c r="DE14" s="631"/>
      <c r="DF14" s="631"/>
      <c r="DG14" s="631"/>
      <c r="DH14" s="631"/>
      <c r="DI14" s="631"/>
      <c r="DJ14" s="631"/>
      <c r="DK14" s="631"/>
      <c r="DL14" s="631"/>
      <c r="DM14" s="631"/>
      <c r="DN14" s="631"/>
      <c r="DO14" s="631"/>
      <c r="DP14" s="632"/>
      <c r="DQ14" s="639">
        <v>7012531</v>
      </c>
      <c r="DR14" s="631"/>
      <c r="DS14" s="631"/>
      <c r="DT14" s="631"/>
      <c r="DU14" s="631"/>
      <c r="DV14" s="631"/>
      <c r="DW14" s="631"/>
      <c r="DX14" s="631"/>
      <c r="DY14" s="631"/>
      <c r="DZ14" s="631"/>
      <c r="EA14" s="631"/>
      <c r="EB14" s="631"/>
      <c r="EC14" s="640"/>
    </row>
    <row r="15" spans="2:143" ht="11.25" customHeight="1" x14ac:dyDescent="0.2">
      <c r="B15" s="627" t="s">
        <v>259</v>
      </c>
      <c r="C15" s="628"/>
      <c r="D15" s="628"/>
      <c r="E15" s="628"/>
      <c r="F15" s="628"/>
      <c r="G15" s="628"/>
      <c r="H15" s="628"/>
      <c r="I15" s="628"/>
      <c r="J15" s="628"/>
      <c r="K15" s="628"/>
      <c r="L15" s="628"/>
      <c r="M15" s="628"/>
      <c r="N15" s="628"/>
      <c r="O15" s="628"/>
      <c r="P15" s="628"/>
      <c r="Q15" s="629"/>
      <c r="R15" s="630">
        <v>3576652</v>
      </c>
      <c r="S15" s="631"/>
      <c r="T15" s="631"/>
      <c r="U15" s="631"/>
      <c r="V15" s="631"/>
      <c r="W15" s="631"/>
      <c r="X15" s="631"/>
      <c r="Y15" s="632"/>
      <c r="Z15" s="633">
        <v>0.8</v>
      </c>
      <c r="AA15" s="633"/>
      <c r="AB15" s="633"/>
      <c r="AC15" s="633"/>
      <c r="AD15" s="634">
        <v>3576652</v>
      </c>
      <c r="AE15" s="634"/>
      <c r="AF15" s="634"/>
      <c r="AG15" s="634"/>
      <c r="AH15" s="634"/>
      <c r="AI15" s="634"/>
      <c r="AJ15" s="634"/>
      <c r="AK15" s="634"/>
      <c r="AL15" s="635">
        <v>1.9</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5089229</v>
      </c>
      <c r="BH15" s="631"/>
      <c r="BI15" s="631"/>
      <c r="BJ15" s="631"/>
      <c r="BK15" s="631"/>
      <c r="BL15" s="631"/>
      <c r="BM15" s="631"/>
      <c r="BN15" s="632"/>
      <c r="BO15" s="633">
        <v>4.2</v>
      </c>
      <c r="BP15" s="633"/>
      <c r="BQ15" s="633"/>
      <c r="BR15" s="633"/>
      <c r="BS15" s="634" t="s">
        <v>234</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71978619</v>
      </c>
      <c r="CS15" s="631"/>
      <c r="CT15" s="631"/>
      <c r="CU15" s="631"/>
      <c r="CV15" s="631"/>
      <c r="CW15" s="631"/>
      <c r="CX15" s="631"/>
      <c r="CY15" s="632"/>
      <c r="CZ15" s="633">
        <v>17.100000000000001</v>
      </c>
      <c r="DA15" s="633"/>
      <c r="DB15" s="633"/>
      <c r="DC15" s="633"/>
      <c r="DD15" s="639">
        <v>6167467</v>
      </c>
      <c r="DE15" s="631"/>
      <c r="DF15" s="631"/>
      <c r="DG15" s="631"/>
      <c r="DH15" s="631"/>
      <c r="DI15" s="631"/>
      <c r="DJ15" s="631"/>
      <c r="DK15" s="631"/>
      <c r="DL15" s="631"/>
      <c r="DM15" s="631"/>
      <c r="DN15" s="631"/>
      <c r="DO15" s="631"/>
      <c r="DP15" s="632"/>
      <c r="DQ15" s="639">
        <v>49625328</v>
      </c>
      <c r="DR15" s="631"/>
      <c r="DS15" s="631"/>
      <c r="DT15" s="631"/>
      <c r="DU15" s="631"/>
      <c r="DV15" s="631"/>
      <c r="DW15" s="631"/>
      <c r="DX15" s="631"/>
      <c r="DY15" s="631"/>
      <c r="DZ15" s="631"/>
      <c r="EA15" s="631"/>
      <c r="EB15" s="631"/>
      <c r="EC15" s="640"/>
    </row>
    <row r="16" spans="2:143" ht="11.25" customHeight="1" x14ac:dyDescent="0.2">
      <c r="B16" s="627" t="s">
        <v>262</v>
      </c>
      <c r="C16" s="628"/>
      <c r="D16" s="628"/>
      <c r="E16" s="628"/>
      <c r="F16" s="628"/>
      <c r="G16" s="628"/>
      <c r="H16" s="628"/>
      <c r="I16" s="628"/>
      <c r="J16" s="628"/>
      <c r="K16" s="628"/>
      <c r="L16" s="628"/>
      <c r="M16" s="628"/>
      <c r="N16" s="628"/>
      <c r="O16" s="628"/>
      <c r="P16" s="628"/>
      <c r="Q16" s="629"/>
      <c r="R16" s="630">
        <v>188737</v>
      </c>
      <c r="S16" s="631"/>
      <c r="T16" s="631"/>
      <c r="U16" s="631"/>
      <c r="V16" s="631"/>
      <c r="W16" s="631"/>
      <c r="X16" s="631"/>
      <c r="Y16" s="632"/>
      <c r="Z16" s="633">
        <v>0</v>
      </c>
      <c r="AA16" s="633"/>
      <c r="AB16" s="633"/>
      <c r="AC16" s="633"/>
      <c r="AD16" s="634">
        <v>188737</v>
      </c>
      <c r="AE16" s="634"/>
      <c r="AF16" s="634"/>
      <c r="AG16" s="634"/>
      <c r="AH16" s="634"/>
      <c r="AI16" s="634"/>
      <c r="AJ16" s="634"/>
      <c r="AK16" s="634"/>
      <c r="AL16" s="635">
        <v>0.1</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234</v>
      </c>
      <c r="BH16" s="631"/>
      <c r="BI16" s="631"/>
      <c r="BJ16" s="631"/>
      <c r="BK16" s="631"/>
      <c r="BL16" s="631"/>
      <c r="BM16" s="631"/>
      <c r="BN16" s="632"/>
      <c r="BO16" s="633" t="s">
        <v>234</v>
      </c>
      <c r="BP16" s="633"/>
      <c r="BQ16" s="633"/>
      <c r="BR16" s="633"/>
      <c r="BS16" s="634" t="s">
        <v>234</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v>3004392</v>
      </c>
      <c r="CS16" s="631"/>
      <c r="CT16" s="631"/>
      <c r="CU16" s="631"/>
      <c r="CV16" s="631"/>
      <c r="CW16" s="631"/>
      <c r="CX16" s="631"/>
      <c r="CY16" s="632"/>
      <c r="CZ16" s="633">
        <v>0.7</v>
      </c>
      <c r="DA16" s="633"/>
      <c r="DB16" s="633"/>
      <c r="DC16" s="633"/>
      <c r="DD16" s="639" t="s">
        <v>234</v>
      </c>
      <c r="DE16" s="631"/>
      <c r="DF16" s="631"/>
      <c r="DG16" s="631"/>
      <c r="DH16" s="631"/>
      <c r="DI16" s="631"/>
      <c r="DJ16" s="631"/>
      <c r="DK16" s="631"/>
      <c r="DL16" s="631"/>
      <c r="DM16" s="631"/>
      <c r="DN16" s="631"/>
      <c r="DO16" s="631"/>
      <c r="DP16" s="632"/>
      <c r="DQ16" s="639">
        <v>79023</v>
      </c>
      <c r="DR16" s="631"/>
      <c r="DS16" s="631"/>
      <c r="DT16" s="631"/>
      <c r="DU16" s="631"/>
      <c r="DV16" s="631"/>
      <c r="DW16" s="631"/>
      <c r="DX16" s="631"/>
      <c r="DY16" s="631"/>
      <c r="DZ16" s="631"/>
      <c r="EA16" s="631"/>
      <c r="EB16" s="631"/>
      <c r="EC16" s="640"/>
    </row>
    <row r="17" spans="2:133" ht="11.25" customHeight="1" x14ac:dyDescent="0.2">
      <c r="B17" s="627" t="s">
        <v>265</v>
      </c>
      <c r="C17" s="628"/>
      <c r="D17" s="628"/>
      <c r="E17" s="628"/>
      <c r="F17" s="628"/>
      <c r="G17" s="628"/>
      <c r="H17" s="628"/>
      <c r="I17" s="628"/>
      <c r="J17" s="628"/>
      <c r="K17" s="628"/>
      <c r="L17" s="628"/>
      <c r="M17" s="628"/>
      <c r="N17" s="628"/>
      <c r="O17" s="628"/>
      <c r="P17" s="628"/>
      <c r="Q17" s="629"/>
      <c r="R17" s="630">
        <v>1452388</v>
      </c>
      <c r="S17" s="631"/>
      <c r="T17" s="631"/>
      <c r="U17" s="631"/>
      <c r="V17" s="631"/>
      <c r="W17" s="631"/>
      <c r="X17" s="631"/>
      <c r="Y17" s="632"/>
      <c r="Z17" s="633">
        <v>0.3</v>
      </c>
      <c r="AA17" s="633"/>
      <c r="AB17" s="633"/>
      <c r="AC17" s="633"/>
      <c r="AD17" s="634">
        <v>1452388</v>
      </c>
      <c r="AE17" s="634"/>
      <c r="AF17" s="634"/>
      <c r="AG17" s="634"/>
      <c r="AH17" s="634"/>
      <c r="AI17" s="634"/>
      <c r="AJ17" s="634"/>
      <c r="AK17" s="634"/>
      <c r="AL17" s="635">
        <v>0.8</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234</v>
      </c>
      <c r="BH17" s="631"/>
      <c r="BI17" s="631"/>
      <c r="BJ17" s="631"/>
      <c r="BK17" s="631"/>
      <c r="BL17" s="631"/>
      <c r="BM17" s="631"/>
      <c r="BN17" s="632"/>
      <c r="BO17" s="633" t="s">
        <v>234</v>
      </c>
      <c r="BP17" s="633"/>
      <c r="BQ17" s="633"/>
      <c r="BR17" s="633"/>
      <c r="BS17" s="634" t="s">
        <v>234</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33733659</v>
      </c>
      <c r="CS17" s="631"/>
      <c r="CT17" s="631"/>
      <c r="CU17" s="631"/>
      <c r="CV17" s="631"/>
      <c r="CW17" s="631"/>
      <c r="CX17" s="631"/>
      <c r="CY17" s="632"/>
      <c r="CZ17" s="633">
        <v>8</v>
      </c>
      <c r="DA17" s="633"/>
      <c r="DB17" s="633"/>
      <c r="DC17" s="633"/>
      <c r="DD17" s="639" t="s">
        <v>180</v>
      </c>
      <c r="DE17" s="631"/>
      <c r="DF17" s="631"/>
      <c r="DG17" s="631"/>
      <c r="DH17" s="631"/>
      <c r="DI17" s="631"/>
      <c r="DJ17" s="631"/>
      <c r="DK17" s="631"/>
      <c r="DL17" s="631"/>
      <c r="DM17" s="631"/>
      <c r="DN17" s="631"/>
      <c r="DO17" s="631"/>
      <c r="DP17" s="632"/>
      <c r="DQ17" s="639">
        <v>32003087</v>
      </c>
      <c r="DR17" s="631"/>
      <c r="DS17" s="631"/>
      <c r="DT17" s="631"/>
      <c r="DU17" s="631"/>
      <c r="DV17" s="631"/>
      <c r="DW17" s="631"/>
      <c r="DX17" s="631"/>
      <c r="DY17" s="631"/>
      <c r="DZ17" s="631"/>
      <c r="EA17" s="631"/>
      <c r="EB17" s="631"/>
      <c r="EC17" s="640"/>
    </row>
    <row r="18" spans="2:133" ht="11.25" customHeight="1" x14ac:dyDescent="0.2">
      <c r="B18" s="627" t="s">
        <v>268</v>
      </c>
      <c r="C18" s="628"/>
      <c r="D18" s="628"/>
      <c r="E18" s="628"/>
      <c r="F18" s="628"/>
      <c r="G18" s="628"/>
      <c r="H18" s="628"/>
      <c r="I18" s="628"/>
      <c r="J18" s="628"/>
      <c r="K18" s="628"/>
      <c r="L18" s="628"/>
      <c r="M18" s="628"/>
      <c r="N18" s="628"/>
      <c r="O18" s="628"/>
      <c r="P18" s="628"/>
      <c r="Q18" s="629"/>
      <c r="R18" s="630">
        <v>2394090</v>
      </c>
      <c r="S18" s="631"/>
      <c r="T18" s="631"/>
      <c r="U18" s="631"/>
      <c r="V18" s="631"/>
      <c r="W18" s="631"/>
      <c r="X18" s="631"/>
      <c r="Y18" s="632"/>
      <c r="Z18" s="633">
        <v>0.6</v>
      </c>
      <c r="AA18" s="633"/>
      <c r="AB18" s="633"/>
      <c r="AC18" s="633"/>
      <c r="AD18" s="634">
        <v>2223808</v>
      </c>
      <c r="AE18" s="634"/>
      <c r="AF18" s="634"/>
      <c r="AG18" s="634"/>
      <c r="AH18" s="634"/>
      <c r="AI18" s="634"/>
      <c r="AJ18" s="634"/>
      <c r="AK18" s="634"/>
      <c r="AL18" s="635">
        <v>1.2000000476837158</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234</v>
      </c>
      <c r="BH18" s="631"/>
      <c r="BI18" s="631"/>
      <c r="BJ18" s="631"/>
      <c r="BK18" s="631"/>
      <c r="BL18" s="631"/>
      <c r="BM18" s="631"/>
      <c r="BN18" s="632"/>
      <c r="BO18" s="633" t="s">
        <v>234</v>
      </c>
      <c r="BP18" s="633"/>
      <c r="BQ18" s="633"/>
      <c r="BR18" s="633"/>
      <c r="BS18" s="634" t="s">
        <v>180</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v>707500</v>
      </c>
      <c r="CS18" s="631"/>
      <c r="CT18" s="631"/>
      <c r="CU18" s="631"/>
      <c r="CV18" s="631"/>
      <c r="CW18" s="631"/>
      <c r="CX18" s="631"/>
      <c r="CY18" s="632"/>
      <c r="CZ18" s="633">
        <v>0.2</v>
      </c>
      <c r="DA18" s="633"/>
      <c r="DB18" s="633"/>
      <c r="DC18" s="633"/>
      <c r="DD18" s="639" t="s">
        <v>180</v>
      </c>
      <c r="DE18" s="631"/>
      <c r="DF18" s="631"/>
      <c r="DG18" s="631"/>
      <c r="DH18" s="631"/>
      <c r="DI18" s="631"/>
      <c r="DJ18" s="631"/>
      <c r="DK18" s="631"/>
      <c r="DL18" s="631"/>
      <c r="DM18" s="631"/>
      <c r="DN18" s="631"/>
      <c r="DO18" s="631"/>
      <c r="DP18" s="632"/>
      <c r="DQ18" s="639">
        <v>707500</v>
      </c>
      <c r="DR18" s="631"/>
      <c r="DS18" s="631"/>
      <c r="DT18" s="631"/>
      <c r="DU18" s="631"/>
      <c r="DV18" s="631"/>
      <c r="DW18" s="631"/>
      <c r="DX18" s="631"/>
      <c r="DY18" s="631"/>
      <c r="DZ18" s="631"/>
      <c r="EA18" s="631"/>
      <c r="EB18" s="631"/>
      <c r="EC18" s="640"/>
    </row>
    <row r="19" spans="2:133" ht="11.25" customHeight="1" x14ac:dyDescent="0.2">
      <c r="B19" s="627" t="s">
        <v>271</v>
      </c>
      <c r="C19" s="628"/>
      <c r="D19" s="628"/>
      <c r="E19" s="628"/>
      <c r="F19" s="628"/>
      <c r="G19" s="628"/>
      <c r="H19" s="628"/>
      <c r="I19" s="628"/>
      <c r="J19" s="628"/>
      <c r="K19" s="628"/>
      <c r="L19" s="628"/>
      <c r="M19" s="628"/>
      <c r="N19" s="628"/>
      <c r="O19" s="628"/>
      <c r="P19" s="628"/>
      <c r="Q19" s="629"/>
      <c r="R19" s="630">
        <v>976292</v>
      </c>
      <c r="S19" s="631"/>
      <c r="T19" s="631"/>
      <c r="U19" s="631"/>
      <c r="V19" s="631"/>
      <c r="W19" s="631"/>
      <c r="X19" s="631"/>
      <c r="Y19" s="632"/>
      <c r="Z19" s="633">
        <v>0.2</v>
      </c>
      <c r="AA19" s="633"/>
      <c r="AB19" s="633"/>
      <c r="AC19" s="633"/>
      <c r="AD19" s="634">
        <v>976292</v>
      </c>
      <c r="AE19" s="634"/>
      <c r="AF19" s="634"/>
      <c r="AG19" s="634"/>
      <c r="AH19" s="634"/>
      <c r="AI19" s="634"/>
      <c r="AJ19" s="634"/>
      <c r="AK19" s="634"/>
      <c r="AL19" s="635">
        <v>0.5</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v>10748433</v>
      </c>
      <c r="BH19" s="631"/>
      <c r="BI19" s="631"/>
      <c r="BJ19" s="631"/>
      <c r="BK19" s="631"/>
      <c r="BL19" s="631"/>
      <c r="BM19" s="631"/>
      <c r="BN19" s="632"/>
      <c r="BO19" s="633">
        <v>8.9</v>
      </c>
      <c r="BP19" s="633"/>
      <c r="BQ19" s="633"/>
      <c r="BR19" s="633"/>
      <c r="BS19" s="634" t="s">
        <v>234</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234</v>
      </c>
      <c r="CS19" s="631"/>
      <c r="CT19" s="631"/>
      <c r="CU19" s="631"/>
      <c r="CV19" s="631"/>
      <c r="CW19" s="631"/>
      <c r="CX19" s="631"/>
      <c r="CY19" s="632"/>
      <c r="CZ19" s="633" t="s">
        <v>234</v>
      </c>
      <c r="DA19" s="633"/>
      <c r="DB19" s="633"/>
      <c r="DC19" s="633"/>
      <c r="DD19" s="639" t="s">
        <v>234</v>
      </c>
      <c r="DE19" s="631"/>
      <c r="DF19" s="631"/>
      <c r="DG19" s="631"/>
      <c r="DH19" s="631"/>
      <c r="DI19" s="631"/>
      <c r="DJ19" s="631"/>
      <c r="DK19" s="631"/>
      <c r="DL19" s="631"/>
      <c r="DM19" s="631"/>
      <c r="DN19" s="631"/>
      <c r="DO19" s="631"/>
      <c r="DP19" s="632"/>
      <c r="DQ19" s="639" t="s">
        <v>234</v>
      </c>
      <c r="DR19" s="631"/>
      <c r="DS19" s="631"/>
      <c r="DT19" s="631"/>
      <c r="DU19" s="631"/>
      <c r="DV19" s="631"/>
      <c r="DW19" s="631"/>
      <c r="DX19" s="631"/>
      <c r="DY19" s="631"/>
      <c r="DZ19" s="631"/>
      <c r="EA19" s="631"/>
      <c r="EB19" s="631"/>
      <c r="EC19" s="640"/>
    </row>
    <row r="20" spans="2:133" ht="11.25" customHeight="1" x14ac:dyDescent="0.2">
      <c r="B20" s="627" t="s">
        <v>274</v>
      </c>
      <c r="C20" s="628"/>
      <c r="D20" s="628"/>
      <c r="E20" s="628"/>
      <c r="F20" s="628"/>
      <c r="G20" s="628"/>
      <c r="H20" s="628"/>
      <c r="I20" s="628"/>
      <c r="J20" s="628"/>
      <c r="K20" s="628"/>
      <c r="L20" s="628"/>
      <c r="M20" s="628"/>
      <c r="N20" s="628"/>
      <c r="O20" s="628"/>
      <c r="P20" s="628"/>
      <c r="Q20" s="629"/>
      <c r="R20" s="630">
        <v>62279</v>
      </c>
      <c r="S20" s="631"/>
      <c r="T20" s="631"/>
      <c r="U20" s="631"/>
      <c r="V20" s="631"/>
      <c r="W20" s="631"/>
      <c r="X20" s="631"/>
      <c r="Y20" s="632"/>
      <c r="Z20" s="633">
        <v>0</v>
      </c>
      <c r="AA20" s="633"/>
      <c r="AB20" s="633"/>
      <c r="AC20" s="633"/>
      <c r="AD20" s="634">
        <v>62279</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v>10748433</v>
      </c>
      <c r="BH20" s="631"/>
      <c r="BI20" s="631"/>
      <c r="BJ20" s="631"/>
      <c r="BK20" s="631"/>
      <c r="BL20" s="631"/>
      <c r="BM20" s="631"/>
      <c r="BN20" s="632"/>
      <c r="BO20" s="633">
        <v>8.9</v>
      </c>
      <c r="BP20" s="633"/>
      <c r="BQ20" s="633"/>
      <c r="BR20" s="633"/>
      <c r="BS20" s="634" t="s">
        <v>234</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420269419</v>
      </c>
      <c r="CS20" s="631"/>
      <c r="CT20" s="631"/>
      <c r="CU20" s="631"/>
      <c r="CV20" s="631"/>
      <c r="CW20" s="631"/>
      <c r="CX20" s="631"/>
      <c r="CY20" s="632"/>
      <c r="CZ20" s="633">
        <v>100</v>
      </c>
      <c r="DA20" s="633"/>
      <c r="DB20" s="633"/>
      <c r="DC20" s="633"/>
      <c r="DD20" s="639">
        <v>52608591</v>
      </c>
      <c r="DE20" s="631"/>
      <c r="DF20" s="631"/>
      <c r="DG20" s="631"/>
      <c r="DH20" s="631"/>
      <c r="DI20" s="631"/>
      <c r="DJ20" s="631"/>
      <c r="DK20" s="631"/>
      <c r="DL20" s="631"/>
      <c r="DM20" s="631"/>
      <c r="DN20" s="631"/>
      <c r="DO20" s="631"/>
      <c r="DP20" s="632"/>
      <c r="DQ20" s="639">
        <v>232934078</v>
      </c>
      <c r="DR20" s="631"/>
      <c r="DS20" s="631"/>
      <c r="DT20" s="631"/>
      <c r="DU20" s="631"/>
      <c r="DV20" s="631"/>
      <c r="DW20" s="631"/>
      <c r="DX20" s="631"/>
      <c r="DY20" s="631"/>
      <c r="DZ20" s="631"/>
      <c r="EA20" s="631"/>
      <c r="EB20" s="631"/>
      <c r="EC20" s="640"/>
    </row>
    <row r="21" spans="2:133" ht="11.25" customHeight="1" x14ac:dyDescent="0.2">
      <c r="B21" s="627" t="s">
        <v>277</v>
      </c>
      <c r="C21" s="628"/>
      <c r="D21" s="628"/>
      <c r="E21" s="628"/>
      <c r="F21" s="628"/>
      <c r="G21" s="628"/>
      <c r="H21" s="628"/>
      <c r="I21" s="628"/>
      <c r="J21" s="628"/>
      <c r="K21" s="628"/>
      <c r="L21" s="628"/>
      <c r="M21" s="628"/>
      <c r="N21" s="628"/>
      <c r="O21" s="628"/>
      <c r="P21" s="628"/>
      <c r="Q21" s="629"/>
      <c r="R21" s="630">
        <v>30084</v>
      </c>
      <c r="S21" s="631"/>
      <c r="T21" s="631"/>
      <c r="U21" s="631"/>
      <c r="V21" s="631"/>
      <c r="W21" s="631"/>
      <c r="X21" s="631"/>
      <c r="Y21" s="632"/>
      <c r="Z21" s="633">
        <v>0</v>
      </c>
      <c r="AA21" s="633"/>
      <c r="AB21" s="633"/>
      <c r="AC21" s="633"/>
      <c r="AD21" s="634">
        <v>30084</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v>17688</v>
      </c>
      <c r="BH21" s="631"/>
      <c r="BI21" s="631"/>
      <c r="BJ21" s="631"/>
      <c r="BK21" s="631"/>
      <c r="BL21" s="631"/>
      <c r="BM21" s="631"/>
      <c r="BN21" s="632"/>
      <c r="BO21" s="633">
        <v>0</v>
      </c>
      <c r="BP21" s="633"/>
      <c r="BQ21" s="633"/>
      <c r="BR21" s="633"/>
      <c r="BS21" s="634" t="s">
        <v>234</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279</v>
      </c>
      <c r="C22" s="667"/>
      <c r="D22" s="667"/>
      <c r="E22" s="667"/>
      <c r="F22" s="667"/>
      <c r="G22" s="667"/>
      <c r="H22" s="667"/>
      <c r="I22" s="667"/>
      <c r="J22" s="667"/>
      <c r="K22" s="667"/>
      <c r="L22" s="667"/>
      <c r="M22" s="667"/>
      <c r="N22" s="667"/>
      <c r="O22" s="667"/>
      <c r="P22" s="667"/>
      <c r="Q22" s="668"/>
      <c r="R22" s="630">
        <v>1325435</v>
      </c>
      <c r="S22" s="631"/>
      <c r="T22" s="631"/>
      <c r="U22" s="631"/>
      <c r="V22" s="631"/>
      <c r="W22" s="631"/>
      <c r="X22" s="631"/>
      <c r="Y22" s="632"/>
      <c r="Z22" s="633">
        <v>0.3</v>
      </c>
      <c r="AA22" s="633"/>
      <c r="AB22" s="633"/>
      <c r="AC22" s="633"/>
      <c r="AD22" s="634">
        <v>1155153</v>
      </c>
      <c r="AE22" s="634"/>
      <c r="AF22" s="634"/>
      <c r="AG22" s="634"/>
      <c r="AH22" s="634"/>
      <c r="AI22" s="634"/>
      <c r="AJ22" s="634"/>
      <c r="AK22" s="634"/>
      <c r="AL22" s="635">
        <v>0.60000002384185791</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v>2494835</v>
      </c>
      <c r="BH22" s="631"/>
      <c r="BI22" s="631"/>
      <c r="BJ22" s="631"/>
      <c r="BK22" s="631"/>
      <c r="BL22" s="631"/>
      <c r="BM22" s="631"/>
      <c r="BN22" s="632"/>
      <c r="BO22" s="633">
        <v>2.1</v>
      </c>
      <c r="BP22" s="633"/>
      <c r="BQ22" s="633"/>
      <c r="BR22" s="633"/>
      <c r="BS22" s="634" t="s">
        <v>234</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282</v>
      </c>
      <c r="C23" s="628"/>
      <c r="D23" s="628"/>
      <c r="E23" s="628"/>
      <c r="F23" s="628"/>
      <c r="G23" s="628"/>
      <c r="H23" s="628"/>
      <c r="I23" s="628"/>
      <c r="J23" s="628"/>
      <c r="K23" s="628"/>
      <c r="L23" s="628"/>
      <c r="M23" s="628"/>
      <c r="N23" s="628"/>
      <c r="O23" s="628"/>
      <c r="P23" s="628"/>
      <c r="Q23" s="629"/>
      <c r="R23" s="630">
        <v>53825313</v>
      </c>
      <c r="S23" s="631"/>
      <c r="T23" s="631"/>
      <c r="U23" s="631"/>
      <c r="V23" s="631"/>
      <c r="W23" s="631"/>
      <c r="X23" s="631"/>
      <c r="Y23" s="632"/>
      <c r="Z23" s="633">
        <v>12.5</v>
      </c>
      <c r="AA23" s="633"/>
      <c r="AB23" s="633"/>
      <c r="AC23" s="633"/>
      <c r="AD23" s="634">
        <v>50846016</v>
      </c>
      <c r="AE23" s="634"/>
      <c r="AF23" s="634"/>
      <c r="AG23" s="634"/>
      <c r="AH23" s="634"/>
      <c r="AI23" s="634"/>
      <c r="AJ23" s="634"/>
      <c r="AK23" s="634"/>
      <c r="AL23" s="635">
        <v>26.4</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v>8235910</v>
      </c>
      <c r="BH23" s="631"/>
      <c r="BI23" s="631"/>
      <c r="BJ23" s="631"/>
      <c r="BK23" s="631"/>
      <c r="BL23" s="631"/>
      <c r="BM23" s="631"/>
      <c r="BN23" s="632"/>
      <c r="BO23" s="633">
        <v>6.8</v>
      </c>
      <c r="BP23" s="633"/>
      <c r="BQ23" s="633"/>
      <c r="BR23" s="633"/>
      <c r="BS23" s="634" t="s">
        <v>234</v>
      </c>
      <c r="BT23" s="634"/>
      <c r="BU23" s="634"/>
      <c r="BV23" s="634"/>
      <c r="BW23" s="634"/>
      <c r="BX23" s="634"/>
      <c r="BY23" s="634"/>
      <c r="BZ23" s="634"/>
      <c r="CA23" s="634"/>
      <c r="CB23" s="638"/>
      <c r="CD23" s="612" t="s">
        <v>222</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1" t="s">
        <v>287</v>
      </c>
      <c r="DM23" s="662"/>
      <c r="DN23" s="662"/>
      <c r="DO23" s="662"/>
      <c r="DP23" s="662"/>
      <c r="DQ23" s="662"/>
      <c r="DR23" s="662"/>
      <c r="DS23" s="662"/>
      <c r="DT23" s="662"/>
      <c r="DU23" s="662"/>
      <c r="DV23" s="663"/>
      <c r="DW23" s="612" t="s">
        <v>288</v>
      </c>
      <c r="DX23" s="613"/>
      <c r="DY23" s="613"/>
      <c r="DZ23" s="613"/>
      <c r="EA23" s="613"/>
      <c r="EB23" s="613"/>
      <c r="EC23" s="614"/>
    </row>
    <row r="24" spans="2:133" ht="11.25" customHeight="1" x14ac:dyDescent="0.2">
      <c r="B24" s="627" t="s">
        <v>289</v>
      </c>
      <c r="C24" s="628"/>
      <c r="D24" s="628"/>
      <c r="E24" s="628"/>
      <c r="F24" s="628"/>
      <c r="G24" s="628"/>
      <c r="H24" s="628"/>
      <c r="I24" s="628"/>
      <c r="J24" s="628"/>
      <c r="K24" s="628"/>
      <c r="L24" s="628"/>
      <c r="M24" s="628"/>
      <c r="N24" s="628"/>
      <c r="O24" s="628"/>
      <c r="P24" s="628"/>
      <c r="Q24" s="629"/>
      <c r="R24" s="630">
        <v>50846016</v>
      </c>
      <c r="S24" s="631"/>
      <c r="T24" s="631"/>
      <c r="U24" s="631"/>
      <c r="V24" s="631"/>
      <c r="W24" s="631"/>
      <c r="X24" s="631"/>
      <c r="Y24" s="632"/>
      <c r="Z24" s="633">
        <v>11.8</v>
      </c>
      <c r="AA24" s="633"/>
      <c r="AB24" s="633"/>
      <c r="AC24" s="633"/>
      <c r="AD24" s="634">
        <v>50846016</v>
      </c>
      <c r="AE24" s="634"/>
      <c r="AF24" s="634"/>
      <c r="AG24" s="634"/>
      <c r="AH24" s="634"/>
      <c r="AI24" s="634"/>
      <c r="AJ24" s="634"/>
      <c r="AK24" s="634"/>
      <c r="AL24" s="635">
        <v>26.4</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234</v>
      </c>
      <c r="BH24" s="631"/>
      <c r="BI24" s="631"/>
      <c r="BJ24" s="631"/>
      <c r="BK24" s="631"/>
      <c r="BL24" s="631"/>
      <c r="BM24" s="631"/>
      <c r="BN24" s="632"/>
      <c r="BO24" s="633" t="s">
        <v>234</v>
      </c>
      <c r="BP24" s="633"/>
      <c r="BQ24" s="633"/>
      <c r="BR24" s="633"/>
      <c r="BS24" s="634" t="s">
        <v>234</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246360349</v>
      </c>
      <c r="CS24" s="620"/>
      <c r="CT24" s="620"/>
      <c r="CU24" s="620"/>
      <c r="CV24" s="620"/>
      <c r="CW24" s="620"/>
      <c r="CX24" s="620"/>
      <c r="CY24" s="621"/>
      <c r="CZ24" s="624">
        <v>58.6</v>
      </c>
      <c r="DA24" s="625"/>
      <c r="DB24" s="625"/>
      <c r="DC24" s="644"/>
      <c r="DD24" s="672">
        <v>141040607</v>
      </c>
      <c r="DE24" s="620"/>
      <c r="DF24" s="620"/>
      <c r="DG24" s="620"/>
      <c r="DH24" s="620"/>
      <c r="DI24" s="620"/>
      <c r="DJ24" s="620"/>
      <c r="DK24" s="621"/>
      <c r="DL24" s="672">
        <v>135737498</v>
      </c>
      <c r="DM24" s="620"/>
      <c r="DN24" s="620"/>
      <c r="DO24" s="620"/>
      <c r="DP24" s="620"/>
      <c r="DQ24" s="620"/>
      <c r="DR24" s="620"/>
      <c r="DS24" s="620"/>
      <c r="DT24" s="620"/>
      <c r="DU24" s="620"/>
      <c r="DV24" s="621"/>
      <c r="DW24" s="624">
        <v>64.8</v>
      </c>
      <c r="DX24" s="625"/>
      <c r="DY24" s="625"/>
      <c r="DZ24" s="625"/>
      <c r="EA24" s="625"/>
      <c r="EB24" s="625"/>
      <c r="EC24" s="626"/>
    </row>
    <row r="25" spans="2:133" ht="11.25" customHeight="1" x14ac:dyDescent="0.2">
      <c r="B25" s="627" t="s">
        <v>292</v>
      </c>
      <c r="C25" s="628"/>
      <c r="D25" s="628"/>
      <c r="E25" s="628"/>
      <c r="F25" s="628"/>
      <c r="G25" s="628"/>
      <c r="H25" s="628"/>
      <c r="I25" s="628"/>
      <c r="J25" s="628"/>
      <c r="K25" s="628"/>
      <c r="L25" s="628"/>
      <c r="M25" s="628"/>
      <c r="N25" s="628"/>
      <c r="O25" s="628"/>
      <c r="P25" s="628"/>
      <c r="Q25" s="629"/>
      <c r="R25" s="630">
        <v>2979297</v>
      </c>
      <c r="S25" s="631"/>
      <c r="T25" s="631"/>
      <c r="U25" s="631"/>
      <c r="V25" s="631"/>
      <c r="W25" s="631"/>
      <c r="X25" s="631"/>
      <c r="Y25" s="632"/>
      <c r="Z25" s="633">
        <v>0.7</v>
      </c>
      <c r="AA25" s="633"/>
      <c r="AB25" s="633"/>
      <c r="AC25" s="633"/>
      <c r="AD25" s="634" t="s">
        <v>234</v>
      </c>
      <c r="AE25" s="634"/>
      <c r="AF25" s="634"/>
      <c r="AG25" s="634"/>
      <c r="AH25" s="634"/>
      <c r="AI25" s="634"/>
      <c r="AJ25" s="634"/>
      <c r="AK25" s="634"/>
      <c r="AL25" s="635" t="s">
        <v>234</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180</v>
      </c>
      <c r="BH25" s="631"/>
      <c r="BI25" s="631"/>
      <c r="BJ25" s="631"/>
      <c r="BK25" s="631"/>
      <c r="BL25" s="631"/>
      <c r="BM25" s="631"/>
      <c r="BN25" s="632"/>
      <c r="BO25" s="633" t="s">
        <v>180</v>
      </c>
      <c r="BP25" s="633"/>
      <c r="BQ25" s="633"/>
      <c r="BR25" s="633"/>
      <c r="BS25" s="634" t="s">
        <v>234</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85846550</v>
      </c>
      <c r="CS25" s="669"/>
      <c r="CT25" s="669"/>
      <c r="CU25" s="669"/>
      <c r="CV25" s="669"/>
      <c r="CW25" s="669"/>
      <c r="CX25" s="669"/>
      <c r="CY25" s="670"/>
      <c r="CZ25" s="635">
        <v>20.399999999999999</v>
      </c>
      <c r="DA25" s="664"/>
      <c r="DB25" s="664"/>
      <c r="DC25" s="671"/>
      <c r="DD25" s="639">
        <v>73660635</v>
      </c>
      <c r="DE25" s="669"/>
      <c r="DF25" s="669"/>
      <c r="DG25" s="669"/>
      <c r="DH25" s="669"/>
      <c r="DI25" s="669"/>
      <c r="DJ25" s="669"/>
      <c r="DK25" s="670"/>
      <c r="DL25" s="639">
        <v>71045038</v>
      </c>
      <c r="DM25" s="669"/>
      <c r="DN25" s="669"/>
      <c r="DO25" s="669"/>
      <c r="DP25" s="669"/>
      <c r="DQ25" s="669"/>
      <c r="DR25" s="669"/>
      <c r="DS25" s="669"/>
      <c r="DT25" s="669"/>
      <c r="DU25" s="669"/>
      <c r="DV25" s="670"/>
      <c r="DW25" s="635">
        <v>33.9</v>
      </c>
      <c r="DX25" s="664"/>
      <c r="DY25" s="664"/>
      <c r="DZ25" s="664"/>
      <c r="EA25" s="664"/>
      <c r="EB25" s="664"/>
      <c r="EC25" s="665"/>
    </row>
    <row r="26" spans="2:133" ht="11.25" customHeight="1" x14ac:dyDescent="0.2">
      <c r="B26" s="627" t="s">
        <v>295</v>
      </c>
      <c r="C26" s="628"/>
      <c r="D26" s="628"/>
      <c r="E26" s="628"/>
      <c r="F26" s="628"/>
      <c r="G26" s="628"/>
      <c r="H26" s="628"/>
      <c r="I26" s="628"/>
      <c r="J26" s="628"/>
      <c r="K26" s="628"/>
      <c r="L26" s="628"/>
      <c r="M26" s="628"/>
      <c r="N26" s="628"/>
      <c r="O26" s="628"/>
      <c r="P26" s="628"/>
      <c r="Q26" s="629"/>
      <c r="R26" s="630" t="s">
        <v>234</v>
      </c>
      <c r="S26" s="631"/>
      <c r="T26" s="631"/>
      <c r="U26" s="631"/>
      <c r="V26" s="631"/>
      <c r="W26" s="631"/>
      <c r="X26" s="631"/>
      <c r="Y26" s="632"/>
      <c r="Z26" s="633" t="s">
        <v>180</v>
      </c>
      <c r="AA26" s="633"/>
      <c r="AB26" s="633"/>
      <c r="AC26" s="633"/>
      <c r="AD26" s="634" t="s">
        <v>234</v>
      </c>
      <c r="AE26" s="634"/>
      <c r="AF26" s="634"/>
      <c r="AG26" s="634"/>
      <c r="AH26" s="634"/>
      <c r="AI26" s="634"/>
      <c r="AJ26" s="634"/>
      <c r="AK26" s="634"/>
      <c r="AL26" s="635" t="s">
        <v>234</v>
      </c>
      <c r="AM26" s="636"/>
      <c r="AN26" s="636"/>
      <c r="AO26" s="637"/>
      <c r="AP26" s="649" t="s">
        <v>296</v>
      </c>
      <c r="AQ26" s="679"/>
      <c r="AR26" s="679"/>
      <c r="AS26" s="679"/>
      <c r="AT26" s="679"/>
      <c r="AU26" s="679"/>
      <c r="AV26" s="679"/>
      <c r="AW26" s="679"/>
      <c r="AX26" s="679"/>
      <c r="AY26" s="679"/>
      <c r="AZ26" s="679"/>
      <c r="BA26" s="679"/>
      <c r="BB26" s="679"/>
      <c r="BC26" s="679"/>
      <c r="BD26" s="679"/>
      <c r="BE26" s="679"/>
      <c r="BF26" s="651"/>
      <c r="BG26" s="630" t="s">
        <v>234</v>
      </c>
      <c r="BH26" s="631"/>
      <c r="BI26" s="631"/>
      <c r="BJ26" s="631"/>
      <c r="BK26" s="631"/>
      <c r="BL26" s="631"/>
      <c r="BM26" s="631"/>
      <c r="BN26" s="632"/>
      <c r="BO26" s="633" t="s">
        <v>234</v>
      </c>
      <c r="BP26" s="633"/>
      <c r="BQ26" s="633"/>
      <c r="BR26" s="633"/>
      <c r="BS26" s="634" t="s">
        <v>234</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57569708</v>
      </c>
      <c r="CS26" s="631"/>
      <c r="CT26" s="631"/>
      <c r="CU26" s="631"/>
      <c r="CV26" s="631"/>
      <c r="CW26" s="631"/>
      <c r="CX26" s="631"/>
      <c r="CY26" s="632"/>
      <c r="CZ26" s="635">
        <v>13.7</v>
      </c>
      <c r="DA26" s="664"/>
      <c r="DB26" s="664"/>
      <c r="DC26" s="671"/>
      <c r="DD26" s="639">
        <v>47551962</v>
      </c>
      <c r="DE26" s="631"/>
      <c r="DF26" s="631"/>
      <c r="DG26" s="631"/>
      <c r="DH26" s="631"/>
      <c r="DI26" s="631"/>
      <c r="DJ26" s="631"/>
      <c r="DK26" s="632"/>
      <c r="DL26" s="639" t="s">
        <v>180</v>
      </c>
      <c r="DM26" s="631"/>
      <c r="DN26" s="631"/>
      <c r="DO26" s="631"/>
      <c r="DP26" s="631"/>
      <c r="DQ26" s="631"/>
      <c r="DR26" s="631"/>
      <c r="DS26" s="631"/>
      <c r="DT26" s="631"/>
      <c r="DU26" s="631"/>
      <c r="DV26" s="632"/>
      <c r="DW26" s="635" t="s">
        <v>234</v>
      </c>
      <c r="DX26" s="664"/>
      <c r="DY26" s="664"/>
      <c r="DZ26" s="664"/>
      <c r="EA26" s="664"/>
      <c r="EB26" s="664"/>
      <c r="EC26" s="665"/>
    </row>
    <row r="27" spans="2:133" ht="11.25" customHeight="1" x14ac:dyDescent="0.2">
      <c r="B27" s="627" t="s">
        <v>298</v>
      </c>
      <c r="C27" s="628"/>
      <c r="D27" s="628"/>
      <c r="E27" s="628"/>
      <c r="F27" s="628"/>
      <c r="G27" s="628"/>
      <c r="H27" s="628"/>
      <c r="I27" s="628"/>
      <c r="J27" s="628"/>
      <c r="K27" s="628"/>
      <c r="L27" s="628"/>
      <c r="M27" s="628"/>
      <c r="N27" s="628"/>
      <c r="O27" s="628"/>
      <c r="P27" s="628"/>
      <c r="Q27" s="629"/>
      <c r="R27" s="630">
        <v>203127157</v>
      </c>
      <c r="S27" s="631"/>
      <c r="T27" s="631"/>
      <c r="U27" s="631"/>
      <c r="V27" s="631"/>
      <c r="W27" s="631"/>
      <c r="X27" s="631"/>
      <c r="Y27" s="632"/>
      <c r="Z27" s="633">
        <v>47.2</v>
      </c>
      <c r="AA27" s="633"/>
      <c r="AB27" s="633"/>
      <c r="AC27" s="633"/>
      <c r="AD27" s="634">
        <v>191741668</v>
      </c>
      <c r="AE27" s="634"/>
      <c r="AF27" s="634"/>
      <c r="AG27" s="634"/>
      <c r="AH27" s="634"/>
      <c r="AI27" s="634"/>
      <c r="AJ27" s="634"/>
      <c r="AK27" s="634"/>
      <c r="AL27" s="635">
        <v>99.599998474121094</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120679722</v>
      </c>
      <c r="BH27" s="631"/>
      <c r="BI27" s="631"/>
      <c r="BJ27" s="631"/>
      <c r="BK27" s="631"/>
      <c r="BL27" s="631"/>
      <c r="BM27" s="631"/>
      <c r="BN27" s="632"/>
      <c r="BO27" s="633">
        <v>100</v>
      </c>
      <c r="BP27" s="633"/>
      <c r="BQ27" s="633"/>
      <c r="BR27" s="633"/>
      <c r="BS27" s="634">
        <v>2139478</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126819197</v>
      </c>
      <c r="CS27" s="669"/>
      <c r="CT27" s="669"/>
      <c r="CU27" s="669"/>
      <c r="CV27" s="669"/>
      <c r="CW27" s="669"/>
      <c r="CX27" s="669"/>
      <c r="CY27" s="670"/>
      <c r="CZ27" s="635">
        <v>30.2</v>
      </c>
      <c r="DA27" s="664"/>
      <c r="DB27" s="664"/>
      <c r="DC27" s="671"/>
      <c r="DD27" s="639">
        <v>35415942</v>
      </c>
      <c r="DE27" s="669"/>
      <c r="DF27" s="669"/>
      <c r="DG27" s="669"/>
      <c r="DH27" s="669"/>
      <c r="DI27" s="669"/>
      <c r="DJ27" s="669"/>
      <c r="DK27" s="670"/>
      <c r="DL27" s="639">
        <v>32728430</v>
      </c>
      <c r="DM27" s="669"/>
      <c r="DN27" s="669"/>
      <c r="DO27" s="669"/>
      <c r="DP27" s="669"/>
      <c r="DQ27" s="669"/>
      <c r="DR27" s="669"/>
      <c r="DS27" s="669"/>
      <c r="DT27" s="669"/>
      <c r="DU27" s="669"/>
      <c r="DV27" s="670"/>
      <c r="DW27" s="635">
        <v>15.6</v>
      </c>
      <c r="DX27" s="664"/>
      <c r="DY27" s="664"/>
      <c r="DZ27" s="664"/>
      <c r="EA27" s="664"/>
      <c r="EB27" s="664"/>
      <c r="EC27" s="665"/>
    </row>
    <row r="28" spans="2:133" ht="11.25" customHeight="1" x14ac:dyDescent="0.2">
      <c r="B28" s="627" t="s">
        <v>301</v>
      </c>
      <c r="C28" s="628"/>
      <c r="D28" s="628"/>
      <c r="E28" s="628"/>
      <c r="F28" s="628"/>
      <c r="G28" s="628"/>
      <c r="H28" s="628"/>
      <c r="I28" s="628"/>
      <c r="J28" s="628"/>
      <c r="K28" s="628"/>
      <c r="L28" s="628"/>
      <c r="M28" s="628"/>
      <c r="N28" s="628"/>
      <c r="O28" s="628"/>
      <c r="P28" s="628"/>
      <c r="Q28" s="629"/>
      <c r="R28" s="630">
        <v>229955</v>
      </c>
      <c r="S28" s="631"/>
      <c r="T28" s="631"/>
      <c r="U28" s="631"/>
      <c r="V28" s="631"/>
      <c r="W28" s="631"/>
      <c r="X28" s="631"/>
      <c r="Y28" s="632"/>
      <c r="Z28" s="633">
        <v>0.1</v>
      </c>
      <c r="AA28" s="633"/>
      <c r="AB28" s="633"/>
      <c r="AC28" s="633"/>
      <c r="AD28" s="634">
        <v>229955</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33694602</v>
      </c>
      <c r="CS28" s="631"/>
      <c r="CT28" s="631"/>
      <c r="CU28" s="631"/>
      <c r="CV28" s="631"/>
      <c r="CW28" s="631"/>
      <c r="CX28" s="631"/>
      <c r="CY28" s="632"/>
      <c r="CZ28" s="635">
        <v>8</v>
      </c>
      <c r="DA28" s="664"/>
      <c r="DB28" s="664"/>
      <c r="DC28" s="671"/>
      <c r="DD28" s="639">
        <v>31964030</v>
      </c>
      <c r="DE28" s="631"/>
      <c r="DF28" s="631"/>
      <c r="DG28" s="631"/>
      <c r="DH28" s="631"/>
      <c r="DI28" s="631"/>
      <c r="DJ28" s="631"/>
      <c r="DK28" s="632"/>
      <c r="DL28" s="639">
        <v>31964030</v>
      </c>
      <c r="DM28" s="631"/>
      <c r="DN28" s="631"/>
      <c r="DO28" s="631"/>
      <c r="DP28" s="631"/>
      <c r="DQ28" s="631"/>
      <c r="DR28" s="631"/>
      <c r="DS28" s="631"/>
      <c r="DT28" s="631"/>
      <c r="DU28" s="631"/>
      <c r="DV28" s="632"/>
      <c r="DW28" s="635">
        <v>15.3</v>
      </c>
      <c r="DX28" s="664"/>
      <c r="DY28" s="664"/>
      <c r="DZ28" s="664"/>
      <c r="EA28" s="664"/>
      <c r="EB28" s="664"/>
      <c r="EC28" s="665"/>
    </row>
    <row r="29" spans="2:133" ht="11.25" customHeight="1" x14ac:dyDescent="0.2">
      <c r="B29" s="627" t="s">
        <v>303</v>
      </c>
      <c r="C29" s="628"/>
      <c r="D29" s="628"/>
      <c r="E29" s="628"/>
      <c r="F29" s="628"/>
      <c r="G29" s="628"/>
      <c r="H29" s="628"/>
      <c r="I29" s="628"/>
      <c r="J29" s="628"/>
      <c r="K29" s="628"/>
      <c r="L29" s="628"/>
      <c r="M29" s="628"/>
      <c r="N29" s="628"/>
      <c r="O29" s="628"/>
      <c r="P29" s="628"/>
      <c r="Q29" s="629"/>
      <c r="R29" s="630">
        <v>1846008</v>
      </c>
      <c r="S29" s="631"/>
      <c r="T29" s="631"/>
      <c r="U29" s="631"/>
      <c r="V29" s="631"/>
      <c r="W29" s="631"/>
      <c r="X29" s="631"/>
      <c r="Y29" s="632"/>
      <c r="Z29" s="633">
        <v>0.4</v>
      </c>
      <c r="AA29" s="633"/>
      <c r="AB29" s="633"/>
      <c r="AC29" s="633"/>
      <c r="AD29" s="634" t="s">
        <v>234</v>
      </c>
      <c r="AE29" s="634"/>
      <c r="AF29" s="634"/>
      <c r="AG29" s="634"/>
      <c r="AH29" s="634"/>
      <c r="AI29" s="634"/>
      <c r="AJ29" s="634"/>
      <c r="AK29" s="634"/>
      <c r="AL29" s="635" t="s">
        <v>180</v>
      </c>
      <c r="AM29" s="636"/>
      <c r="AN29" s="636"/>
      <c r="AO29" s="637"/>
      <c r="AP29" s="680"/>
      <c r="AQ29" s="681"/>
      <c r="AR29" s="681"/>
      <c r="AS29" s="681"/>
      <c r="AT29" s="681"/>
      <c r="AU29" s="681"/>
      <c r="AV29" s="681"/>
      <c r="AW29" s="681"/>
      <c r="AX29" s="681"/>
      <c r="AY29" s="681"/>
      <c r="AZ29" s="681"/>
      <c r="BA29" s="681"/>
      <c r="BB29" s="681"/>
      <c r="BC29" s="681"/>
      <c r="BD29" s="681"/>
      <c r="BE29" s="681"/>
      <c r="BF29" s="682"/>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304</v>
      </c>
      <c r="CE29" s="674"/>
      <c r="CF29" s="645" t="s">
        <v>305</v>
      </c>
      <c r="CG29" s="646"/>
      <c r="CH29" s="646"/>
      <c r="CI29" s="646"/>
      <c r="CJ29" s="646"/>
      <c r="CK29" s="646"/>
      <c r="CL29" s="646"/>
      <c r="CM29" s="646"/>
      <c r="CN29" s="646"/>
      <c r="CO29" s="646"/>
      <c r="CP29" s="646"/>
      <c r="CQ29" s="647"/>
      <c r="CR29" s="630">
        <v>33694466</v>
      </c>
      <c r="CS29" s="669"/>
      <c r="CT29" s="669"/>
      <c r="CU29" s="669"/>
      <c r="CV29" s="669"/>
      <c r="CW29" s="669"/>
      <c r="CX29" s="669"/>
      <c r="CY29" s="670"/>
      <c r="CZ29" s="635">
        <v>8</v>
      </c>
      <c r="DA29" s="664"/>
      <c r="DB29" s="664"/>
      <c r="DC29" s="671"/>
      <c r="DD29" s="639">
        <v>31963894</v>
      </c>
      <c r="DE29" s="669"/>
      <c r="DF29" s="669"/>
      <c r="DG29" s="669"/>
      <c r="DH29" s="669"/>
      <c r="DI29" s="669"/>
      <c r="DJ29" s="669"/>
      <c r="DK29" s="670"/>
      <c r="DL29" s="639">
        <v>31963894</v>
      </c>
      <c r="DM29" s="669"/>
      <c r="DN29" s="669"/>
      <c r="DO29" s="669"/>
      <c r="DP29" s="669"/>
      <c r="DQ29" s="669"/>
      <c r="DR29" s="669"/>
      <c r="DS29" s="669"/>
      <c r="DT29" s="669"/>
      <c r="DU29" s="669"/>
      <c r="DV29" s="670"/>
      <c r="DW29" s="635">
        <v>15.3</v>
      </c>
      <c r="DX29" s="664"/>
      <c r="DY29" s="664"/>
      <c r="DZ29" s="664"/>
      <c r="EA29" s="664"/>
      <c r="EB29" s="664"/>
      <c r="EC29" s="665"/>
    </row>
    <row r="30" spans="2:133" ht="11.25" customHeight="1" x14ac:dyDescent="0.2">
      <c r="B30" s="627" t="s">
        <v>306</v>
      </c>
      <c r="C30" s="628"/>
      <c r="D30" s="628"/>
      <c r="E30" s="628"/>
      <c r="F30" s="628"/>
      <c r="G30" s="628"/>
      <c r="H30" s="628"/>
      <c r="I30" s="628"/>
      <c r="J30" s="628"/>
      <c r="K30" s="628"/>
      <c r="L30" s="628"/>
      <c r="M30" s="628"/>
      <c r="N30" s="628"/>
      <c r="O30" s="628"/>
      <c r="P30" s="628"/>
      <c r="Q30" s="629"/>
      <c r="R30" s="630">
        <v>5041165</v>
      </c>
      <c r="S30" s="631"/>
      <c r="T30" s="631"/>
      <c r="U30" s="631"/>
      <c r="V30" s="631"/>
      <c r="W30" s="631"/>
      <c r="X30" s="631"/>
      <c r="Y30" s="632"/>
      <c r="Z30" s="633">
        <v>1.2</v>
      </c>
      <c r="AA30" s="633"/>
      <c r="AB30" s="633"/>
      <c r="AC30" s="633"/>
      <c r="AD30" s="634">
        <v>394607</v>
      </c>
      <c r="AE30" s="634"/>
      <c r="AF30" s="634"/>
      <c r="AG30" s="634"/>
      <c r="AH30" s="634"/>
      <c r="AI30" s="634"/>
      <c r="AJ30" s="634"/>
      <c r="AK30" s="634"/>
      <c r="AL30" s="635">
        <v>0.2</v>
      </c>
      <c r="AM30" s="636"/>
      <c r="AN30" s="636"/>
      <c r="AO30" s="637"/>
      <c r="AP30" s="609" t="s">
        <v>222</v>
      </c>
      <c r="AQ30" s="610"/>
      <c r="AR30" s="610"/>
      <c r="AS30" s="610"/>
      <c r="AT30" s="610"/>
      <c r="AU30" s="610"/>
      <c r="AV30" s="610"/>
      <c r="AW30" s="610"/>
      <c r="AX30" s="610"/>
      <c r="AY30" s="610"/>
      <c r="AZ30" s="610"/>
      <c r="BA30" s="610"/>
      <c r="BB30" s="610"/>
      <c r="BC30" s="610"/>
      <c r="BD30" s="610"/>
      <c r="BE30" s="610"/>
      <c r="BF30" s="611"/>
      <c r="BG30" s="609" t="s">
        <v>307</v>
      </c>
      <c r="BH30" s="683"/>
      <c r="BI30" s="683"/>
      <c r="BJ30" s="683"/>
      <c r="BK30" s="683"/>
      <c r="BL30" s="683"/>
      <c r="BM30" s="683"/>
      <c r="BN30" s="683"/>
      <c r="BO30" s="683"/>
      <c r="BP30" s="683"/>
      <c r="BQ30" s="684"/>
      <c r="BR30" s="609" t="s">
        <v>308</v>
      </c>
      <c r="BS30" s="683"/>
      <c r="BT30" s="683"/>
      <c r="BU30" s="683"/>
      <c r="BV30" s="683"/>
      <c r="BW30" s="683"/>
      <c r="BX30" s="683"/>
      <c r="BY30" s="683"/>
      <c r="BZ30" s="683"/>
      <c r="CA30" s="683"/>
      <c r="CB30" s="684"/>
      <c r="CD30" s="675"/>
      <c r="CE30" s="676"/>
      <c r="CF30" s="645" t="s">
        <v>309</v>
      </c>
      <c r="CG30" s="646"/>
      <c r="CH30" s="646"/>
      <c r="CI30" s="646"/>
      <c r="CJ30" s="646"/>
      <c r="CK30" s="646"/>
      <c r="CL30" s="646"/>
      <c r="CM30" s="646"/>
      <c r="CN30" s="646"/>
      <c r="CO30" s="646"/>
      <c r="CP30" s="646"/>
      <c r="CQ30" s="647"/>
      <c r="CR30" s="630">
        <v>31759797</v>
      </c>
      <c r="CS30" s="631"/>
      <c r="CT30" s="631"/>
      <c r="CU30" s="631"/>
      <c r="CV30" s="631"/>
      <c r="CW30" s="631"/>
      <c r="CX30" s="631"/>
      <c r="CY30" s="632"/>
      <c r="CZ30" s="635">
        <v>7.6</v>
      </c>
      <c r="DA30" s="664"/>
      <c r="DB30" s="664"/>
      <c r="DC30" s="671"/>
      <c r="DD30" s="639">
        <v>30029225</v>
      </c>
      <c r="DE30" s="631"/>
      <c r="DF30" s="631"/>
      <c r="DG30" s="631"/>
      <c r="DH30" s="631"/>
      <c r="DI30" s="631"/>
      <c r="DJ30" s="631"/>
      <c r="DK30" s="632"/>
      <c r="DL30" s="639">
        <v>30029225</v>
      </c>
      <c r="DM30" s="631"/>
      <c r="DN30" s="631"/>
      <c r="DO30" s="631"/>
      <c r="DP30" s="631"/>
      <c r="DQ30" s="631"/>
      <c r="DR30" s="631"/>
      <c r="DS30" s="631"/>
      <c r="DT30" s="631"/>
      <c r="DU30" s="631"/>
      <c r="DV30" s="632"/>
      <c r="DW30" s="635">
        <v>14.3</v>
      </c>
      <c r="DX30" s="664"/>
      <c r="DY30" s="664"/>
      <c r="DZ30" s="664"/>
      <c r="EA30" s="664"/>
      <c r="EB30" s="664"/>
      <c r="EC30" s="665"/>
    </row>
    <row r="31" spans="2:133" ht="11.25" customHeight="1" x14ac:dyDescent="0.2">
      <c r="B31" s="627" t="s">
        <v>310</v>
      </c>
      <c r="C31" s="628"/>
      <c r="D31" s="628"/>
      <c r="E31" s="628"/>
      <c r="F31" s="628"/>
      <c r="G31" s="628"/>
      <c r="H31" s="628"/>
      <c r="I31" s="628"/>
      <c r="J31" s="628"/>
      <c r="K31" s="628"/>
      <c r="L31" s="628"/>
      <c r="M31" s="628"/>
      <c r="N31" s="628"/>
      <c r="O31" s="628"/>
      <c r="P31" s="628"/>
      <c r="Q31" s="629"/>
      <c r="R31" s="630">
        <v>2813415</v>
      </c>
      <c r="S31" s="631"/>
      <c r="T31" s="631"/>
      <c r="U31" s="631"/>
      <c r="V31" s="631"/>
      <c r="W31" s="631"/>
      <c r="X31" s="631"/>
      <c r="Y31" s="632"/>
      <c r="Z31" s="633">
        <v>0.7</v>
      </c>
      <c r="AA31" s="633"/>
      <c r="AB31" s="633"/>
      <c r="AC31" s="633"/>
      <c r="AD31" s="634">
        <v>89613</v>
      </c>
      <c r="AE31" s="634"/>
      <c r="AF31" s="634"/>
      <c r="AG31" s="634"/>
      <c r="AH31" s="634"/>
      <c r="AI31" s="634"/>
      <c r="AJ31" s="634"/>
      <c r="AK31" s="634"/>
      <c r="AL31" s="635">
        <v>0</v>
      </c>
      <c r="AM31" s="636"/>
      <c r="AN31" s="636"/>
      <c r="AO31" s="637"/>
      <c r="AP31" s="687" t="s">
        <v>311</v>
      </c>
      <c r="AQ31" s="688"/>
      <c r="AR31" s="688"/>
      <c r="AS31" s="688"/>
      <c r="AT31" s="693" t="s">
        <v>312</v>
      </c>
      <c r="AU31" s="213"/>
      <c r="AV31" s="213"/>
      <c r="AW31" s="213"/>
      <c r="AX31" s="616" t="s">
        <v>185</v>
      </c>
      <c r="AY31" s="617"/>
      <c r="AZ31" s="617"/>
      <c r="BA31" s="617"/>
      <c r="BB31" s="617"/>
      <c r="BC31" s="617"/>
      <c r="BD31" s="617"/>
      <c r="BE31" s="617"/>
      <c r="BF31" s="618"/>
      <c r="BG31" s="698">
        <v>99.2</v>
      </c>
      <c r="BH31" s="685"/>
      <c r="BI31" s="685"/>
      <c r="BJ31" s="685"/>
      <c r="BK31" s="685"/>
      <c r="BL31" s="685"/>
      <c r="BM31" s="625">
        <v>98.2</v>
      </c>
      <c r="BN31" s="685"/>
      <c r="BO31" s="685"/>
      <c r="BP31" s="685"/>
      <c r="BQ31" s="686"/>
      <c r="BR31" s="698">
        <v>98.5</v>
      </c>
      <c r="BS31" s="685"/>
      <c r="BT31" s="685"/>
      <c r="BU31" s="685"/>
      <c r="BV31" s="685"/>
      <c r="BW31" s="685"/>
      <c r="BX31" s="625">
        <v>97.2</v>
      </c>
      <c r="BY31" s="685"/>
      <c r="BZ31" s="685"/>
      <c r="CA31" s="685"/>
      <c r="CB31" s="686"/>
      <c r="CD31" s="675"/>
      <c r="CE31" s="676"/>
      <c r="CF31" s="645" t="s">
        <v>313</v>
      </c>
      <c r="CG31" s="646"/>
      <c r="CH31" s="646"/>
      <c r="CI31" s="646"/>
      <c r="CJ31" s="646"/>
      <c r="CK31" s="646"/>
      <c r="CL31" s="646"/>
      <c r="CM31" s="646"/>
      <c r="CN31" s="646"/>
      <c r="CO31" s="646"/>
      <c r="CP31" s="646"/>
      <c r="CQ31" s="647"/>
      <c r="CR31" s="630">
        <v>1934669</v>
      </c>
      <c r="CS31" s="669"/>
      <c r="CT31" s="669"/>
      <c r="CU31" s="669"/>
      <c r="CV31" s="669"/>
      <c r="CW31" s="669"/>
      <c r="CX31" s="669"/>
      <c r="CY31" s="670"/>
      <c r="CZ31" s="635">
        <v>0.5</v>
      </c>
      <c r="DA31" s="664"/>
      <c r="DB31" s="664"/>
      <c r="DC31" s="671"/>
      <c r="DD31" s="639">
        <v>1934669</v>
      </c>
      <c r="DE31" s="669"/>
      <c r="DF31" s="669"/>
      <c r="DG31" s="669"/>
      <c r="DH31" s="669"/>
      <c r="DI31" s="669"/>
      <c r="DJ31" s="669"/>
      <c r="DK31" s="670"/>
      <c r="DL31" s="639">
        <v>1934669</v>
      </c>
      <c r="DM31" s="669"/>
      <c r="DN31" s="669"/>
      <c r="DO31" s="669"/>
      <c r="DP31" s="669"/>
      <c r="DQ31" s="669"/>
      <c r="DR31" s="669"/>
      <c r="DS31" s="669"/>
      <c r="DT31" s="669"/>
      <c r="DU31" s="669"/>
      <c r="DV31" s="670"/>
      <c r="DW31" s="635">
        <v>0.9</v>
      </c>
      <c r="DX31" s="664"/>
      <c r="DY31" s="664"/>
      <c r="DZ31" s="664"/>
      <c r="EA31" s="664"/>
      <c r="EB31" s="664"/>
      <c r="EC31" s="665"/>
    </row>
    <row r="32" spans="2:133" ht="11.25" customHeight="1" x14ac:dyDescent="0.2">
      <c r="B32" s="627" t="s">
        <v>314</v>
      </c>
      <c r="C32" s="628"/>
      <c r="D32" s="628"/>
      <c r="E32" s="628"/>
      <c r="F32" s="628"/>
      <c r="G32" s="628"/>
      <c r="H32" s="628"/>
      <c r="I32" s="628"/>
      <c r="J32" s="628"/>
      <c r="K32" s="628"/>
      <c r="L32" s="628"/>
      <c r="M32" s="628"/>
      <c r="N32" s="628"/>
      <c r="O32" s="628"/>
      <c r="P32" s="628"/>
      <c r="Q32" s="629"/>
      <c r="R32" s="630">
        <v>119516750</v>
      </c>
      <c r="S32" s="631"/>
      <c r="T32" s="631"/>
      <c r="U32" s="631"/>
      <c r="V32" s="631"/>
      <c r="W32" s="631"/>
      <c r="X32" s="631"/>
      <c r="Y32" s="632"/>
      <c r="Z32" s="633">
        <v>27.8</v>
      </c>
      <c r="AA32" s="633"/>
      <c r="AB32" s="633"/>
      <c r="AC32" s="633"/>
      <c r="AD32" s="634" t="s">
        <v>234</v>
      </c>
      <c r="AE32" s="634"/>
      <c r="AF32" s="634"/>
      <c r="AG32" s="634"/>
      <c r="AH32" s="634"/>
      <c r="AI32" s="634"/>
      <c r="AJ32" s="634"/>
      <c r="AK32" s="634"/>
      <c r="AL32" s="635" t="s">
        <v>234</v>
      </c>
      <c r="AM32" s="636"/>
      <c r="AN32" s="636"/>
      <c r="AO32" s="637"/>
      <c r="AP32" s="689"/>
      <c r="AQ32" s="690"/>
      <c r="AR32" s="690"/>
      <c r="AS32" s="690"/>
      <c r="AT32" s="694"/>
      <c r="AU32" s="212" t="s">
        <v>315</v>
      </c>
      <c r="AV32" s="212"/>
      <c r="AW32" s="212"/>
      <c r="AX32" s="627" t="s">
        <v>316</v>
      </c>
      <c r="AY32" s="628"/>
      <c r="AZ32" s="628"/>
      <c r="BA32" s="628"/>
      <c r="BB32" s="628"/>
      <c r="BC32" s="628"/>
      <c r="BD32" s="628"/>
      <c r="BE32" s="628"/>
      <c r="BF32" s="629"/>
      <c r="BG32" s="699">
        <v>99.1</v>
      </c>
      <c r="BH32" s="669"/>
      <c r="BI32" s="669"/>
      <c r="BJ32" s="669"/>
      <c r="BK32" s="669"/>
      <c r="BL32" s="669"/>
      <c r="BM32" s="636">
        <v>97.9</v>
      </c>
      <c r="BN32" s="696"/>
      <c r="BO32" s="696"/>
      <c r="BP32" s="696"/>
      <c r="BQ32" s="697"/>
      <c r="BR32" s="699">
        <v>98.9</v>
      </c>
      <c r="BS32" s="669"/>
      <c r="BT32" s="669"/>
      <c r="BU32" s="669"/>
      <c r="BV32" s="669"/>
      <c r="BW32" s="669"/>
      <c r="BX32" s="636">
        <v>97.5</v>
      </c>
      <c r="BY32" s="696"/>
      <c r="BZ32" s="696"/>
      <c r="CA32" s="696"/>
      <c r="CB32" s="697"/>
      <c r="CD32" s="677"/>
      <c r="CE32" s="678"/>
      <c r="CF32" s="645" t="s">
        <v>317</v>
      </c>
      <c r="CG32" s="646"/>
      <c r="CH32" s="646"/>
      <c r="CI32" s="646"/>
      <c r="CJ32" s="646"/>
      <c r="CK32" s="646"/>
      <c r="CL32" s="646"/>
      <c r="CM32" s="646"/>
      <c r="CN32" s="646"/>
      <c r="CO32" s="646"/>
      <c r="CP32" s="646"/>
      <c r="CQ32" s="647"/>
      <c r="CR32" s="630">
        <v>136</v>
      </c>
      <c r="CS32" s="631"/>
      <c r="CT32" s="631"/>
      <c r="CU32" s="631"/>
      <c r="CV32" s="631"/>
      <c r="CW32" s="631"/>
      <c r="CX32" s="631"/>
      <c r="CY32" s="632"/>
      <c r="CZ32" s="635">
        <v>0</v>
      </c>
      <c r="DA32" s="664"/>
      <c r="DB32" s="664"/>
      <c r="DC32" s="671"/>
      <c r="DD32" s="639">
        <v>136</v>
      </c>
      <c r="DE32" s="631"/>
      <c r="DF32" s="631"/>
      <c r="DG32" s="631"/>
      <c r="DH32" s="631"/>
      <c r="DI32" s="631"/>
      <c r="DJ32" s="631"/>
      <c r="DK32" s="632"/>
      <c r="DL32" s="639">
        <v>136</v>
      </c>
      <c r="DM32" s="631"/>
      <c r="DN32" s="631"/>
      <c r="DO32" s="631"/>
      <c r="DP32" s="631"/>
      <c r="DQ32" s="631"/>
      <c r="DR32" s="631"/>
      <c r="DS32" s="631"/>
      <c r="DT32" s="631"/>
      <c r="DU32" s="631"/>
      <c r="DV32" s="632"/>
      <c r="DW32" s="635">
        <v>0</v>
      </c>
      <c r="DX32" s="664"/>
      <c r="DY32" s="664"/>
      <c r="DZ32" s="664"/>
      <c r="EA32" s="664"/>
      <c r="EB32" s="664"/>
      <c r="EC32" s="665"/>
    </row>
    <row r="33" spans="2:133" ht="11.25" customHeight="1" x14ac:dyDescent="0.2">
      <c r="B33" s="666" t="s">
        <v>318</v>
      </c>
      <c r="C33" s="667"/>
      <c r="D33" s="667"/>
      <c r="E33" s="667"/>
      <c r="F33" s="667"/>
      <c r="G33" s="667"/>
      <c r="H33" s="667"/>
      <c r="I33" s="667"/>
      <c r="J33" s="667"/>
      <c r="K33" s="667"/>
      <c r="L33" s="667"/>
      <c r="M33" s="667"/>
      <c r="N33" s="667"/>
      <c r="O33" s="667"/>
      <c r="P33" s="667"/>
      <c r="Q33" s="668"/>
      <c r="R33" s="630">
        <v>4505</v>
      </c>
      <c r="S33" s="631"/>
      <c r="T33" s="631"/>
      <c r="U33" s="631"/>
      <c r="V33" s="631"/>
      <c r="W33" s="631"/>
      <c r="X33" s="631"/>
      <c r="Y33" s="632"/>
      <c r="Z33" s="633">
        <v>0</v>
      </c>
      <c r="AA33" s="633"/>
      <c r="AB33" s="633"/>
      <c r="AC33" s="633"/>
      <c r="AD33" s="634">
        <v>4505</v>
      </c>
      <c r="AE33" s="634"/>
      <c r="AF33" s="634"/>
      <c r="AG33" s="634"/>
      <c r="AH33" s="634"/>
      <c r="AI33" s="634"/>
      <c r="AJ33" s="634"/>
      <c r="AK33" s="634"/>
      <c r="AL33" s="635">
        <v>0</v>
      </c>
      <c r="AM33" s="636"/>
      <c r="AN33" s="636"/>
      <c r="AO33" s="637"/>
      <c r="AP33" s="691"/>
      <c r="AQ33" s="692"/>
      <c r="AR33" s="692"/>
      <c r="AS33" s="692"/>
      <c r="AT33" s="695"/>
      <c r="AU33" s="214"/>
      <c r="AV33" s="214"/>
      <c r="AW33" s="214"/>
      <c r="AX33" s="680" t="s">
        <v>319</v>
      </c>
      <c r="AY33" s="681"/>
      <c r="AZ33" s="681"/>
      <c r="BA33" s="681"/>
      <c r="BB33" s="681"/>
      <c r="BC33" s="681"/>
      <c r="BD33" s="681"/>
      <c r="BE33" s="681"/>
      <c r="BF33" s="682"/>
      <c r="BG33" s="700">
        <v>99.3</v>
      </c>
      <c r="BH33" s="701"/>
      <c r="BI33" s="701"/>
      <c r="BJ33" s="701"/>
      <c r="BK33" s="701"/>
      <c r="BL33" s="701"/>
      <c r="BM33" s="702">
        <v>98.3</v>
      </c>
      <c r="BN33" s="701"/>
      <c r="BO33" s="701"/>
      <c r="BP33" s="701"/>
      <c r="BQ33" s="703"/>
      <c r="BR33" s="700">
        <v>97.8</v>
      </c>
      <c r="BS33" s="701"/>
      <c r="BT33" s="701"/>
      <c r="BU33" s="701"/>
      <c r="BV33" s="701"/>
      <c r="BW33" s="701"/>
      <c r="BX33" s="702">
        <v>96.6</v>
      </c>
      <c r="BY33" s="701"/>
      <c r="BZ33" s="701"/>
      <c r="CA33" s="701"/>
      <c r="CB33" s="703"/>
      <c r="CD33" s="645" t="s">
        <v>320</v>
      </c>
      <c r="CE33" s="646"/>
      <c r="CF33" s="646"/>
      <c r="CG33" s="646"/>
      <c r="CH33" s="646"/>
      <c r="CI33" s="646"/>
      <c r="CJ33" s="646"/>
      <c r="CK33" s="646"/>
      <c r="CL33" s="646"/>
      <c r="CM33" s="646"/>
      <c r="CN33" s="646"/>
      <c r="CO33" s="646"/>
      <c r="CP33" s="646"/>
      <c r="CQ33" s="647"/>
      <c r="CR33" s="630">
        <v>118296087</v>
      </c>
      <c r="CS33" s="669"/>
      <c r="CT33" s="669"/>
      <c r="CU33" s="669"/>
      <c r="CV33" s="669"/>
      <c r="CW33" s="669"/>
      <c r="CX33" s="669"/>
      <c r="CY33" s="670"/>
      <c r="CZ33" s="635">
        <v>28.1</v>
      </c>
      <c r="DA33" s="664"/>
      <c r="DB33" s="664"/>
      <c r="DC33" s="671"/>
      <c r="DD33" s="639">
        <v>82268145</v>
      </c>
      <c r="DE33" s="669"/>
      <c r="DF33" s="669"/>
      <c r="DG33" s="669"/>
      <c r="DH33" s="669"/>
      <c r="DI33" s="669"/>
      <c r="DJ33" s="669"/>
      <c r="DK33" s="670"/>
      <c r="DL33" s="639">
        <v>54471129</v>
      </c>
      <c r="DM33" s="669"/>
      <c r="DN33" s="669"/>
      <c r="DO33" s="669"/>
      <c r="DP33" s="669"/>
      <c r="DQ33" s="669"/>
      <c r="DR33" s="669"/>
      <c r="DS33" s="669"/>
      <c r="DT33" s="669"/>
      <c r="DU33" s="669"/>
      <c r="DV33" s="670"/>
      <c r="DW33" s="635">
        <v>26</v>
      </c>
      <c r="DX33" s="664"/>
      <c r="DY33" s="664"/>
      <c r="DZ33" s="664"/>
      <c r="EA33" s="664"/>
      <c r="EB33" s="664"/>
      <c r="EC33" s="665"/>
    </row>
    <row r="34" spans="2:133" ht="11.25" customHeight="1" x14ac:dyDescent="0.2">
      <c r="B34" s="627" t="s">
        <v>321</v>
      </c>
      <c r="C34" s="628"/>
      <c r="D34" s="628"/>
      <c r="E34" s="628"/>
      <c r="F34" s="628"/>
      <c r="G34" s="628"/>
      <c r="H34" s="628"/>
      <c r="I34" s="628"/>
      <c r="J34" s="628"/>
      <c r="K34" s="628"/>
      <c r="L34" s="628"/>
      <c r="M34" s="628"/>
      <c r="N34" s="628"/>
      <c r="O34" s="628"/>
      <c r="P34" s="628"/>
      <c r="Q34" s="629"/>
      <c r="R34" s="630">
        <v>26942521</v>
      </c>
      <c r="S34" s="631"/>
      <c r="T34" s="631"/>
      <c r="U34" s="631"/>
      <c r="V34" s="631"/>
      <c r="W34" s="631"/>
      <c r="X34" s="631"/>
      <c r="Y34" s="632"/>
      <c r="Z34" s="633">
        <v>6.3</v>
      </c>
      <c r="AA34" s="633"/>
      <c r="AB34" s="633"/>
      <c r="AC34" s="633"/>
      <c r="AD34" s="634" t="s">
        <v>234</v>
      </c>
      <c r="AE34" s="634"/>
      <c r="AF34" s="634"/>
      <c r="AG34" s="634"/>
      <c r="AH34" s="634"/>
      <c r="AI34" s="634"/>
      <c r="AJ34" s="634"/>
      <c r="AK34" s="634"/>
      <c r="AL34" s="635" t="s">
        <v>234</v>
      </c>
      <c r="AM34" s="636"/>
      <c r="AN34" s="636"/>
      <c r="AO34" s="637"/>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45" t="s">
        <v>322</v>
      </c>
      <c r="CE34" s="646"/>
      <c r="CF34" s="646"/>
      <c r="CG34" s="646"/>
      <c r="CH34" s="646"/>
      <c r="CI34" s="646"/>
      <c r="CJ34" s="646"/>
      <c r="CK34" s="646"/>
      <c r="CL34" s="646"/>
      <c r="CM34" s="646"/>
      <c r="CN34" s="646"/>
      <c r="CO34" s="646"/>
      <c r="CP34" s="646"/>
      <c r="CQ34" s="647"/>
      <c r="CR34" s="630">
        <v>50273250</v>
      </c>
      <c r="CS34" s="631"/>
      <c r="CT34" s="631"/>
      <c r="CU34" s="631"/>
      <c r="CV34" s="631"/>
      <c r="CW34" s="631"/>
      <c r="CX34" s="631"/>
      <c r="CY34" s="632"/>
      <c r="CZ34" s="635">
        <v>12</v>
      </c>
      <c r="DA34" s="664"/>
      <c r="DB34" s="664"/>
      <c r="DC34" s="671"/>
      <c r="DD34" s="639">
        <v>30967513</v>
      </c>
      <c r="DE34" s="631"/>
      <c r="DF34" s="631"/>
      <c r="DG34" s="631"/>
      <c r="DH34" s="631"/>
      <c r="DI34" s="631"/>
      <c r="DJ34" s="631"/>
      <c r="DK34" s="632"/>
      <c r="DL34" s="639">
        <v>21832256</v>
      </c>
      <c r="DM34" s="631"/>
      <c r="DN34" s="631"/>
      <c r="DO34" s="631"/>
      <c r="DP34" s="631"/>
      <c r="DQ34" s="631"/>
      <c r="DR34" s="631"/>
      <c r="DS34" s="631"/>
      <c r="DT34" s="631"/>
      <c r="DU34" s="631"/>
      <c r="DV34" s="632"/>
      <c r="DW34" s="635">
        <v>10.4</v>
      </c>
      <c r="DX34" s="664"/>
      <c r="DY34" s="664"/>
      <c r="DZ34" s="664"/>
      <c r="EA34" s="664"/>
      <c r="EB34" s="664"/>
      <c r="EC34" s="665"/>
    </row>
    <row r="35" spans="2:133" ht="11.25" customHeight="1" x14ac:dyDescent="0.2">
      <c r="B35" s="627" t="s">
        <v>323</v>
      </c>
      <c r="C35" s="628"/>
      <c r="D35" s="628"/>
      <c r="E35" s="628"/>
      <c r="F35" s="628"/>
      <c r="G35" s="628"/>
      <c r="H35" s="628"/>
      <c r="I35" s="628"/>
      <c r="J35" s="628"/>
      <c r="K35" s="628"/>
      <c r="L35" s="628"/>
      <c r="M35" s="628"/>
      <c r="N35" s="628"/>
      <c r="O35" s="628"/>
      <c r="P35" s="628"/>
      <c r="Q35" s="629"/>
      <c r="R35" s="630">
        <v>3783261</v>
      </c>
      <c r="S35" s="631"/>
      <c r="T35" s="631"/>
      <c r="U35" s="631"/>
      <c r="V35" s="631"/>
      <c r="W35" s="631"/>
      <c r="X35" s="631"/>
      <c r="Y35" s="632"/>
      <c r="Z35" s="633">
        <v>0.9</v>
      </c>
      <c r="AA35" s="633"/>
      <c r="AB35" s="633"/>
      <c r="AC35" s="633"/>
      <c r="AD35" s="634" t="s">
        <v>234</v>
      </c>
      <c r="AE35" s="634"/>
      <c r="AF35" s="634"/>
      <c r="AG35" s="634"/>
      <c r="AH35" s="634"/>
      <c r="AI35" s="634"/>
      <c r="AJ35" s="634"/>
      <c r="AK35" s="634"/>
      <c r="AL35" s="635" t="s">
        <v>234</v>
      </c>
      <c r="AM35" s="636"/>
      <c r="AN35" s="636"/>
      <c r="AO35" s="637"/>
      <c r="AP35" s="217"/>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2964192</v>
      </c>
      <c r="CS35" s="669"/>
      <c r="CT35" s="669"/>
      <c r="CU35" s="669"/>
      <c r="CV35" s="669"/>
      <c r="CW35" s="669"/>
      <c r="CX35" s="669"/>
      <c r="CY35" s="670"/>
      <c r="CZ35" s="635">
        <v>0.7</v>
      </c>
      <c r="DA35" s="664"/>
      <c r="DB35" s="664"/>
      <c r="DC35" s="671"/>
      <c r="DD35" s="639">
        <v>2453992</v>
      </c>
      <c r="DE35" s="669"/>
      <c r="DF35" s="669"/>
      <c r="DG35" s="669"/>
      <c r="DH35" s="669"/>
      <c r="DI35" s="669"/>
      <c r="DJ35" s="669"/>
      <c r="DK35" s="670"/>
      <c r="DL35" s="639">
        <v>2453992</v>
      </c>
      <c r="DM35" s="669"/>
      <c r="DN35" s="669"/>
      <c r="DO35" s="669"/>
      <c r="DP35" s="669"/>
      <c r="DQ35" s="669"/>
      <c r="DR35" s="669"/>
      <c r="DS35" s="669"/>
      <c r="DT35" s="669"/>
      <c r="DU35" s="669"/>
      <c r="DV35" s="670"/>
      <c r="DW35" s="635">
        <v>1.2</v>
      </c>
      <c r="DX35" s="664"/>
      <c r="DY35" s="664"/>
      <c r="DZ35" s="664"/>
      <c r="EA35" s="664"/>
      <c r="EB35" s="664"/>
      <c r="EC35" s="665"/>
    </row>
    <row r="36" spans="2:133" ht="11.25" customHeight="1" x14ac:dyDescent="0.2">
      <c r="B36" s="627" t="s">
        <v>327</v>
      </c>
      <c r="C36" s="628"/>
      <c r="D36" s="628"/>
      <c r="E36" s="628"/>
      <c r="F36" s="628"/>
      <c r="G36" s="628"/>
      <c r="H36" s="628"/>
      <c r="I36" s="628"/>
      <c r="J36" s="628"/>
      <c r="K36" s="628"/>
      <c r="L36" s="628"/>
      <c r="M36" s="628"/>
      <c r="N36" s="628"/>
      <c r="O36" s="628"/>
      <c r="P36" s="628"/>
      <c r="Q36" s="629"/>
      <c r="R36" s="630">
        <v>638731</v>
      </c>
      <c r="S36" s="631"/>
      <c r="T36" s="631"/>
      <c r="U36" s="631"/>
      <c r="V36" s="631"/>
      <c r="W36" s="631"/>
      <c r="X36" s="631"/>
      <c r="Y36" s="632"/>
      <c r="Z36" s="633">
        <v>0.1</v>
      </c>
      <c r="AA36" s="633"/>
      <c r="AB36" s="633"/>
      <c r="AC36" s="633"/>
      <c r="AD36" s="634" t="s">
        <v>234</v>
      </c>
      <c r="AE36" s="634"/>
      <c r="AF36" s="634"/>
      <c r="AG36" s="634"/>
      <c r="AH36" s="634"/>
      <c r="AI36" s="634"/>
      <c r="AJ36" s="634"/>
      <c r="AK36" s="634"/>
      <c r="AL36" s="635" t="s">
        <v>234</v>
      </c>
      <c r="AM36" s="636"/>
      <c r="AN36" s="636"/>
      <c r="AO36" s="637"/>
      <c r="AP36" s="217"/>
      <c r="AQ36" s="704" t="s">
        <v>328</v>
      </c>
      <c r="AR36" s="705"/>
      <c r="AS36" s="705"/>
      <c r="AT36" s="705"/>
      <c r="AU36" s="705"/>
      <c r="AV36" s="705"/>
      <c r="AW36" s="705"/>
      <c r="AX36" s="705"/>
      <c r="AY36" s="706"/>
      <c r="AZ36" s="619">
        <v>37583648</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1468331</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23406422</v>
      </c>
      <c r="CS36" s="631"/>
      <c r="CT36" s="631"/>
      <c r="CU36" s="631"/>
      <c r="CV36" s="631"/>
      <c r="CW36" s="631"/>
      <c r="CX36" s="631"/>
      <c r="CY36" s="632"/>
      <c r="CZ36" s="635">
        <v>5.6</v>
      </c>
      <c r="DA36" s="664"/>
      <c r="DB36" s="664"/>
      <c r="DC36" s="671"/>
      <c r="DD36" s="639">
        <v>17801787</v>
      </c>
      <c r="DE36" s="631"/>
      <c r="DF36" s="631"/>
      <c r="DG36" s="631"/>
      <c r="DH36" s="631"/>
      <c r="DI36" s="631"/>
      <c r="DJ36" s="631"/>
      <c r="DK36" s="632"/>
      <c r="DL36" s="639">
        <v>9513013</v>
      </c>
      <c r="DM36" s="631"/>
      <c r="DN36" s="631"/>
      <c r="DO36" s="631"/>
      <c r="DP36" s="631"/>
      <c r="DQ36" s="631"/>
      <c r="DR36" s="631"/>
      <c r="DS36" s="631"/>
      <c r="DT36" s="631"/>
      <c r="DU36" s="631"/>
      <c r="DV36" s="632"/>
      <c r="DW36" s="635">
        <v>4.5</v>
      </c>
      <c r="DX36" s="664"/>
      <c r="DY36" s="664"/>
      <c r="DZ36" s="664"/>
      <c r="EA36" s="664"/>
      <c r="EB36" s="664"/>
      <c r="EC36" s="665"/>
    </row>
    <row r="37" spans="2:133" ht="11.25" customHeight="1" x14ac:dyDescent="0.2">
      <c r="B37" s="627" t="s">
        <v>331</v>
      </c>
      <c r="C37" s="628"/>
      <c r="D37" s="628"/>
      <c r="E37" s="628"/>
      <c r="F37" s="628"/>
      <c r="G37" s="628"/>
      <c r="H37" s="628"/>
      <c r="I37" s="628"/>
      <c r="J37" s="628"/>
      <c r="K37" s="628"/>
      <c r="L37" s="628"/>
      <c r="M37" s="628"/>
      <c r="N37" s="628"/>
      <c r="O37" s="628"/>
      <c r="P37" s="628"/>
      <c r="Q37" s="629"/>
      <c r="R37" s="630">
        <v>5626649</v>
      </c>
      <c r="S37" s="631"/>
      <c r="T37" s="631"/>
      <c r="U37" s="631"/>
      <c r="V37" s="631"/>
      <c r="W37" s="631"/>
      <c r="X37" s="631"/>
      <c r="Y37" s="632"/>
      <c r="Z37" s="633">
        <v>1.3</v>
      </c>
      <c r="AA37" s="633"/>
      <c r="AB37" s="633"/>
      <c r="AC37" s="633"/>
      <c r="AD37" s="634" t="s">
        <v>180</v>
      </c>
      <c r="AE37" s="634"/>
      <c r="AF37" s="634"/>
      <c r="AG37" s="634"/>
      <c r="AH37" s="634"/>
      <c r="AI37" s="634"/>
      <c r="AJ37" s="634"/>
      <c r="AK37" s="634"/>
      <c r="AL37" s="635" t="s">
        <v>234</v>
      </c>
      <c r="AM37" s="636"/>
      <c r="AN37" s="636"/>
      <c r="AO37" s="637"/>
      <c r="AQ37" s="708" t="s">
        <v>332</v>
      </c>
      <c r="AR37" s="709"/>
      <c r="AS37" s="709"/>
      <c r="AT37" s="709"/>
      <c r="AU37" s="709"/>
      <c r="AV37" s="709"/>
      <c r="AW37" s="709"/>
      <c r="AX37" s="709"/>
      <c r="AY37" s="710"/>
      <c r="AZ37" s="630">
        <v>6049988</v>
      </c>
      <c r="BA37" s="631"/>
      <c r="BB37" s="631"/>
      <c r="BC37" s="631"/>
      <c r="BD37" s="669"/>
      <c r="BE37" s="669"/>
      <c r="BF37" s="697"/>
      <c r="BG37" s="645" t="s">
        <v>333</v>
      </c>
      <c r="BH37" s="646"/>
      <c r="BI37" s="646"/>
      <c r="BJ37" s="646"/>
      <c r="BK37" s="646"/>
      <c r="BL37" s="646"/>
      <c r="BM37" s="646"/>
      <c r="BN37" s="646"/>
      <c r="BO37" s="646"/>
      <c r="BP37" s="646"/>
      <c r="BQ37" s="646"/>
      <c r="BR37" s="646"/>
      <c r="BS37" s="646"/>
      <c r="BT37" s="646"/>
      <c r="BU37" s="647"/>
      <c r="BV37" s="630">
        <v>-776039</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226544</v>
      </c>
      <c r="CS37" s="669"/>
      <c r="CT37" s="669"/>
      <c r="CU37" s="669"/>
      <c r="CV37" s="669"/>
      <c r="CW37" s="669"/>
      <c r="CX37" s="669"/>
      <c r="CY37" s="670"/>
      <c r="CZ37" s="635">
        <v>0.1</v>
      </c>
      <c r="DA37" s="664"/>
      <c r="DB37" s="664"/>
      <c r="DC37" s="671"/>
      <c r="DD37" s="639">
        <v>179244</v>
      </c>
      <c r="DE37" s="669"/>
      <c r="DF37" s="669"/>
      <c r="DG37" s="669"/>
      <c r="DH37" s="669"/>
      <c r="DI37" s="669"/>
      <c r="DJ37" s="669"/>
      <c r="DK37" s="670"/>
      <c r="DL37" s="639">
        <v>179244</v>
      </c>
      <c r="DM37" s="669"/>
      <c r="DN37" s="669"/>
      <c r="DO37" s="669"/>
      <c r="DP37" s="669"/>
      <c r="DQ37" s="669"/>
      <c r="DR37" s="669"/>
      <c r="DS37" s="669"/>
      <c r="DT37" s="669"/>
      <c r="DU37" s="669"/>
      <c r="DV37" s="670"/>
      <c r="DW37" s="635">
        <v>0.1</v>
      </c>
      <c r="DX37" s="664"/>
      <c r="DY37" s="664"/>
      <c r="DZ37" s="664"/>
      <c r="EA37" s="664"/>
      <c r="EB37" s="664"/>
      <c r="EC37" s="665"/>
    </row>
    <row r="38" spans="2:133" ht="11.25" customHeight="1" x14ac:dyDescent="0.2">
      <c r="B38" s="627" t="s">
        <v>335</v>
      </c>
      <c r="C38" s="628"/>
      <c r="D38" s="628"/>
      <c r="E38" s="628"/>
      <c r="F38" s="628"/>
      <c r="G38" s="628"/>
      <c r="H38" s="628"/>
      <c r="I38" s="628"/>
      <c r="J38" s="628"/>
      <c r="K38" s="628"/>
      <c r="L38" s="628"/>
      <c r="M38" s="628"/>
      <c r="N38" s="628"/>
      <c r="O38" s="628"/>
      <c r="P38" s="628"/>
      <c r="Q38" s="629"/>
      <c r="R38" s="630">
        <v>10951339</v>
      </c>
      <c r="S38" s="631"/>
      <c r="T38" s="631"/>
      <c r="U38" s="631"/>
      <c r="V38" s="631"/>
      <c r="W38" s="631"/>
      <c r="X38" s="631"/>
      <c r="Y38" s="632"/>
      <c r="Z38" s="633">
        <v>2.5</v>
      </c>
      <c r="AA38" s="633"/>
      <c r="AB38" s="633"/>
      <c r="AC38" s="633"/>
      <c r="AD38" s="634" t="s">
        <v>234</v>
      </c>
      <c r="AE38" s="634"/>
      <c r="AF38" s="634"/>
      <c r="AG38" s="634"/>
      <c r="AH38" s="634"/>
      <c r="AI38" s="634"/>
      <c r="AJ38" s="634"/>
      <c r="AK38" s="634"/>
      <c r="AL38" s="635" t="s">
        <v>234</v>
      </c>
      <c r="AM38" s="636"/>
      <c r="AN38" s="636"/>
      <c r="AO38" s="637"/>
      <c r="AQ38" s="708" t="s">
        <v>336</v>
      </c>
      <c r="AR38" s="709"/>
      <c r="AS38" s="709"/>
      <c r="AT38" s="709"/>
      <c r="AU38" s="709"/>
      <c r="AV38" s="709"/>
      <c r="AW38" s="709"/>
      <c r="AX38" s="709"/>
      <c r="AY38" s="710"/>
      <c r="AZ38" s="630">
        <v>1521232</v>
      </c>
      <c r="BA38" s="631"/>
      <c r="BB38" s="631"/>
      <c r="BC38" s="631"/>
      <c r="BD38" s="669"/>
      <c r="BE38" s="669"/>
      <c r="BF38" s="697"/>
      <c r="BG38" s="645" t="s">
        <v>337</v>
      </c>
      <c r="BH38" s="646"/>
      <c r="BI38" s="646"/>
      <c r="BJ38" s="646"/>
      <c r="BK38" s="646"/>
      <c r="BL38" s="646"/>
      <c r="BM38" s="646"/>
      <c r="BN38" s="646"/>
      <c r="BO38" s="646"/>
      <c r="BP38" s="646"/>
      <c r="BQ38" s="646"/>
      <c r="BR38" s="646"/>
      <c r="BS38" s="646"/>
      <c r="BT38" s="646"/>
      <c r="BU38" s="647"/>
      <c r="BV38" s="630">
        <v>94306</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29475964</v>
      </c>
      <c r="CS38" s="631"/>
      <c r="CT38" s="631"/>
      <c r="CU38" s="631"/>
      <c r="CV38" s="631"/>
      <c r="CW38" s="631"/>
      <c r="CX38" s="631"/>
      <c r="CY38" s="632"/>
      <c r="CZ38" s="635">
        <v>7</v>
      </c>
      <c r="DA38" s="664"/>
      <c r="DB38" s="664"/>
      <c r="DC38" s="671"/>
      <c r="DD38" s="639">
        <v>23379764</v>
      </c>
      <c r="DE38" s="631"/>
      <c r="DF38" s="631"/>
      <c r="DG38" s="631"/>
      <c r="DH38" s="631"/>
      <c r="DI38" s="631"/>
      <c r="DJ38" s="631"/>
      <c r="DK38" s="632"/>
      <c r="DL38" s="639">
        <v>20671868</v>
      </c>
      <c r="DM38" s="631"/>
      <c r="DN38" s="631"/>
      <c r="DO38" s="631"/>
      <c r="DP38" s="631"/>
      <c r="DQ38" s="631"/>
      <c r="DR38" s="631"/>
      <c r="DS38" s="631"/>
      <c r="DT38" s="631"/>
      <c r="DU38" s="631"/>
      <c r="DV38" s="632"/>
      <c r="DW38" s="635">
        <v>9.9</v>
      </c>
      <c r="DX38" s="664"/>
      <c r="DY38" s="664"/>
      <c r="DZ38" s="664"/>
      <c r="EA38" s="664"/>
      <c r="EB38" s="664"/>
      <c r="EC38" s="665"/>
    </row>
    <row r="39" spans="2:133" ht="11.25" customHeight="1" x14ac:dyDescent="0.2">
      <c r="B39" s="627" t="s">
        <v>339</v>
      </c>
      <c r="C39" s="628"/>
      <c r="D39" s="628"/>
      <c r="E39" s="628"/>
      <c r="F39" s="628"/>
      <c r="G39" s="628"/>
      <c r="H39" s="628"/>
      <c r="I39" s="628"/>
      <c r="J39" s="628"/>
      <c r="K39" s="628"/>
      <c r="L39" s="628"/>
      <c r="M39" s="628"/>
      <c r="N39" s="628"/>
      <c r="O39" s="628"/>
      <c r="P39" s="628"/>
      <c r="Q39" s="629"/>
      <c r="R39" s="630">
        <v>8702965</v>
      </c>
      <c r="S39" s="631"/>
      <c r="T39" s="631"/>
      <c r="U39" s="631"/>
      <c r="V39" s="631"/>
      <c r="W39" s="631"/>
      <c r="X39" s="631"/>
      <c r="Y39" s="632"/>
      <c r="Z39" s="633">
        <v>2</v>
      </c>
      <c r="AA39" s="633"/>
      <c r="AB39" s="633"/>
      <c r="AC39" s="633"/>
      <c r="AD39" s="634">
        <v>277</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v>707500</v>
      </c>
      <c r="BA39" s="631"/>
      <c r="BB39" s="631"/>
      <c r="BC39" s="631"/>
      <c r="BD39" s="669"/>
      <c r="BE39" s="669"/>
      <c r="BF39" s="697"/>
      <c r="BG39" s="645" t="s">
        <v>341</v>
      </c>
      <c r="BH39" s="646"/>
      <c r="BI39" s="646"/>
      <c r="BJ39" s="646"/>
      <c r="BK39" s="646"/>
      <c r="BL39" s="646"/>
      <c r="BM39" s="646"/>
      <c r="BN39" s="646"/>
      <c r="BO39" s="646"/>
      <c r="BP39" s="646"/>
      <c r="BQ39" s="646"/>
      <c r="BR39" s="646"/>
      <c r="BS39" s="646"/>
      <c r="BT39" s="646"/>
      <c r="BU39" s="647"/>
      <c r="BV39" s="630">
        <v>144363</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6512911</v>
      </c>
      <c r="CS39" s="669"/>
      <c r="CT39" s="669"/>
      <c r="CU39" s="669"/>
      <c r="CV39" s="669"/>
      <c r="CW39" s="669"/>
      <c r="CX39" s="669"/>
      <c r="CY39" s="670"/>
      <c r="CZ39" s="635">
        <v>1.5</v>
      </c>
      <c r="DA39" s="664"/>
      <c r="DB39" s="664"/>
      <c r="DC39" s="671"/>
      <c r="DD39" s="639">
        <v>5535296</v>
      </c>
      <c r="DE39" s="669"/>
      <c r="DF39" s="669"/>
      <c r="DG39" s="669"/>
      <c r="DH39" s="669"/>
      <c r="DI39" s="669"/>
      <c r="DJ39" s="669"/>
      <c r="DK39" s="670"/>
      <c r="DL39" s="639" t="s">
        <v>234</v>
      </c>
      <c r="DM39" s="669"/>
      <c r="DN39" s="669"/>
      <c r="DO39" s="669"/>
      <c r="DP39" s="669"/>
      <c r="DQ39" s="669"/>
      <c r="DR39" s="669"/>
      <c r="DS39" s="669"/>
      <c r="DT39" s="669"/>
      <c r="DU39" s="669"/>
      <c r="DV39" s="670"/>
      <c r="DW39" s="635" t="s">
        <v>234</v>
      </c>
      <c r="DX39" s="664"/>
      <c r="DY39" s="664"/>
      <c r="DZ39" s="664"/>
      <c r="EA39" s="664"/>
      <c r="EB39" s="664"/>
      <c r="EC39" s="665"/>
    </row>
    <row r="40" spans="2:133" ht="11.25" customHeight="1" x14ac:dyDescent="0.2">
      <c r="B40" s="627" t="s">
        <v>343</v>
      </c>
      <c r="C40" s="628"/>
      <c r="D40" s="628"/>
      <c r="E40" s="628"/>
      <c r="F40" s="628"/>
      <c r="G40" s="628"/>
      <c r="H40" s="628"/>
      <c r="I40" s="628"/>
      <c r="J40" s="628"/>
      <c r="K40" s="628"/>
      <c r="L40" s="628"/>
      <c r="M40" s="628"/>
      <c r="N40" s="628"/>
      <c r="O40" s="628"/>
      <c r="P40" s="628"/>
      <c r="Q40" s="629"/>
      <c r="R40" s="630">
        <v>41326900</v>
      </c>
      <c r="S40" s="631"/>
      <c r="T40" s="631"/>
      <c r="U40" s="631"/>
      <c r="V40" s="631"/>
      <c r="W40" s="631"/>
      <c r="X40" s="631"/>
      <c r="Y40" s="632"/>
      <c r="Z40" s="633">
        <v>9.6</v>
      </c>
      <c r="AA40" s="633"/>
      <c r="AB40" s="633"/>
      <c r="AC40" s="633"/>
      <c r="AD40" s="634" t="s">
        <v>234</v>
      </c>
      <c r="AE40" s="634"/>
      <c r="AF40" s="634"/>
      <c r="AG40" s="634"/>
      <c r="AH40" s="634"/>
      <c r="AI40" s="634"/>
      <c r="AJ40" s="634"/>
      <c r="AK40" s="634"/>
      <c r="AL40" s="635" t="s">
        <v>234</v>
      </c>
      <c r="AM40" s="636"/>
      <c r="AN40" s="636"/>
      <c r="AO40" s="637"/>
      <c r="AQ40" s="708" t="s">
        <v>344</v>
      </c>
      <c r="AR40" s="709"/>
      <c r="AS40" s="709"/>
      <c r="AT40" s="709"/>
      <c r="AU40" s="709"/>
      <c r="AV40" s="709"/>
      <c r="AW40" s="709"/>
      <c r="AX40" s="709"/>
      <c r="AY40" s="710"/>
      <c r="AZ40" s="630">
        <v>98214</v>
      </c>
      <c r="BA40" s="631"/>
      <c r="BB40" s="631"/>
      <c r="BC40" s="631"/>
      <c r="BD40" s="669"/>
      <c r="BE40" s="669"/>
      <c r="BF40" s="697"/>
      <c r="BG40" s="711" t="s">
        <v>345</v>
      </c>
      <c r="BH40" s="712"/>
      <c r="BI40" s="712"/>
      <c r="BJ40" s="712"/>
      <c r="BK40" s="712"/>
      <c r="BL40" s="218"/>
      <c r="BM40" s="646" t="s">
        <v>346</v>
      </c>
      <c r="BN40" s="646"/>
      <c r="BO40" s="646"/>
      <c r="BP40" s="646"/>
      <c r="BQ40" s="646"/>
      <c r="BR40" s="646"/>
      <c r="BS40" s="646"/>
      <c r="BT40" s="646"/>
      <c r="BU40" s="647"/>
      <c r="BV40" s="630">
        <v>98</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5663348</v>
      </c>
      <c r="CS40" s="631"/>
      <c r="CT40" s="631"/>
      <c r="CU40" s="631"/>
      <c r="CV40" s="631"/>
      <c r="CW40" s="631"/>
      <c r="CX40" s="631"/>
      <c r="CY40" s="632"/>
      <c r="CZ40" s="635">
        <v>1.3</v>
      </c>
      <c r="DA40" s="664"/>
      <c r="DB40" s="664"/>
      <c r="DC40" s="671"/>
      <c r="DD40" s="639">
        <v>2129793</v>
      </c>
      <c r="DE40" s="631"/>
      <c r="DF40" s="631"/>
      <c r="DG40" s="631"/>
      <c r="DH40" s="631"/>
      <c r="DI40" s="631"/>
      <c r="DJ40" s="631"/>
      <c r="DK40" s="632"/>
      <c r="DL40" s="639" t="s">
        <v>180</v>
      </c>
      <c r="DM40" s="631"/>
      <c r="DN40" s="631"/>
      <c r="DO40" s="631"/>
      <c r="DP40" s="631"/>
      <c r="DQ40" s="631"/>
      <c r="DR40" s="631"/>
      <c r="DS40" s="631"/>
      <c r="DT40" s="631"/>
      <c r="DU40" s="631"/>
      <c r="DV40" s="632"/>
      <c r="DW40" s="635" t="s">
        <v>234</v>
      </c>
      <c r="DX40" s="664"/>
      <c r="DY40" s="664"/>
      <c r="DZ40" s="664"/>
      <c r="EA40" s="664"/>
      <c r="EB40" s="664"/>
      <c r="EC40" s="665"/>
    </row>
    <row r="41" spans="2:133" ht="11.25" customHeight="1" x14ac:dyDescent="0.2">
      <c r="B41" s="627" t="s">
        <v>348</v>
      </c>
      <c r="C41" s="628"/>
      <c r="D41" s="628"/>
      <c r="E41" s="628"/>
      <c r="F41" s="628"/>
      <c r="G41" s="628"/>
      <c r="H41" s="628"/>
      <c r="I41" s="628"/>
      <c r="J41" s="628"/>
      <c r="K41" s="628"/>
      <c r="L41" s="628"/>
      <c r="M41" s="628"/>
      <c r="N41" s="628"/>
      <c r="O41" s="628"/>
      <c r="P41" s="628"/>
      <c r="Q41" s="629"/>
      <c r="R41" s="630" t="s">
        <v>234</v>
      </c>
      <c r="S41" s="631"/>
      <c r="T41" s="631"/>
      <c r="U41" s="631"/>
      <c r="V41" s="631"/>
      <c r="W41" s="631"/>
      <c r="X41" s="631"/>
      <c r="Y41" s="632"/>
      <c r="Z41" s="633" t="s">
        <v>180</v>
      </c>
      <c r="AA41" s="633"/>
      <c r="AB41" s="633"/>
      <c r="AC41" s="633"/>
      <c r="AD41" s="634" t="s">
        <v>234</v>
      </c>
      <c r="AE41" s="634"/>
      <c r="AF41" s="634"/>
      <c r="AG41" s="634"/>
      <c r="AH41" s="634"/>
      <c r="AI41" s="634"/>
      <c r="AJ41" s="634"/>
      <c r="AK41" s="634"/>
      <c r="AL41" s="635" t="s">
        <v>180</v>
      </c>
      <c r="AM41" s="636"/>
      <c r="AN41" s="636"/>
      <c r="AO41" s="637"/>
      <c r="AQ41" s="708" t="s">
        <v>349</v>
      </c>
      <c r="AR41" s="709"/>
      <c r="AS41" s="709"/>
      <c r="AT41" s="709"/>
      <c r="AU41" s="709"/>
      <c r="AV41" s="709"/>
      <c r="AW41" s="709"/>
      <c r="AX41" s="709"/>
      <c r="AY41" s="710"/>
      <c r="AZ41" s="630">
        <v>8720530</v>
      </c>
      <c r="BA41" s="631"/>
      <c r="BB41" s="631"/>
      <c r="BC41" s="631"/>
      <c r="BD41" s="669"/>
      <c r="BE41" s="669"/>
      <c r="BF41" s="697"/>
      <c r="BG41" s="711"/>
      <c r="BH41" s="712"/>
      <c r="BI41" s="712"/>
      <c r="BJ41" s="712"/>
      <c r="BK41" s="712"/>
      <c r="BL41" s="218"/>
      <c r="BM41" s="646" t="s">
        <v>350</v>
      </c>
      <c r="BN41" s="646"/>
      <c r="BO41" s="646"/>
      <c r="BP41" s="646"/>
      <c r="BQ41" s="646"/>
      <c r="BR41" s="646"/>
      <c r="BS41" s="646"/>
      <c r="BT41" s="646"/>
      <c r="BU41" s="647"/>
      <c r="BV41" s="630">
        <v>1</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234</v>
      </c>
      <c r="CS41" s="669"/>
      <c r="CT41" s="669"/>
      <c r="CU41" s="669"/>
      <c r="CV41" s="669"/>
      <c r="CW41" s="669"/>
      <c r="CX41" s="669"/>
      <c r="CY41" s="670"/>
      <c r="CZ41" s="635" t="s">
        <v>234</v>
      </c>
      <c r="DA41" s="664"/>
      <c r="DB41" s="664"/>
      <c r="DC41" s="671"/>
      <c r="DD41" s="639" t="s">
        <v>234</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352</v>
      </c>
      <c r="C42" s="628"/>
      <c r="D42" s="628"/>
      <c r="E42" s="628"/>
      <c r="F42" s="628"/>
      <c r="G42" s="628"/>
      <c r="H42" s="628"/>
      <c r="I42" s="628"/>
      <c r="J42" s="628"/>
      <c r="K42" s="628"/>
      <c r="L42" s="628"/>
      <c r="M42" s="628"/>
      <c r="N42" s="628"/>
      <c r="O42" s="628"/>
      <c r="P42" s="628"/>
      <c r="Q42" s="629"/>
      <c r="R42" s="630" t="s">
        <v>180</v>
      </c>
      <c r="S42" s="631"/>
      <c r="T42" s="631"/>
      <c r="U42" s="631"/>
      <c r="V42" s="631"/>
      <c r="W42" s="631"/>
      <c r="X42" s="631"/>
      <c r="Y42" s="632"/>
      <c r="Z42" s="633" t="s">
        <v>234</v>
      </c>
      <c r="AA42" s="633"/>
      <c r="AB42" s="633"/>
      <c r="AC42" s="633"/>
      <c r="AD42" s="634" t="s">
        <v>234</v>
      </c>
      <c r="AE42" s="634"/>
      <c r="AF42" s="634"/>
      <c r="AG42" s="634"/>
      <c r="AH42" s="634"/>
      <c r="AI42" s="634"/>
      <c r="AJ42" s="634"/>
      <c r="AK42" s="634"/>
      <c r="AL42" s="635" t="s">
        <v>234</v>
      </c>
      <c r="AM42" s="636"/>
      <c r="AN42" s="636"/>
      <c r="AO42" s="637"/>
      <c r="AQ42" s="715" t="s">
        <v>353</v>
      </c>
      <c r="AR42" s="716"/>
      <c r="AS42" s="716"/>
      <c r="AT42" s="716"/>
      <c r="AU42" s="716"/>
      <c r="AV42" s="716"/>
      <c r="AW42" s="716"/>
      <c r="AX42" s="716"/>
      <c r="AY42" s="717"/>
      <c r="AZ42" s="724">
        <v>20486184</v>
      </c>
      <c r="BA42" s="725"/>
      <c r="BB42" s="725"/>
      <c r="BC42" s="725"/>
      <c r="BD42" s="701"/>
      <c r="BE42" s="701"/>
      <c r="BF42" s="703"/>
      <c r="BG42" s="713"/>
      <c r="BH42" s="714"/>
      <c r="BI42" s="714"/>
      <c r="BJ42" s="714"/>
      <c r="BK42" s="714"/>
      <c r="BL42" s="219"/>
      <c r="BM42" s="656" t="s">
        <v>354</v>
      </c>
      <c r="BN42" s="656"/>
      <c r="BO42" s="656"/>
      <c r="BP42" s="656"/>
      <c r="BQ42" s="656"/>
      <c r="BR42" s="656"/>
      <c r="BS42" s="656"/>
      <c r="BT42" s="656"/>
      <c r="BU42" s="657"/>
      <c r="BV42" s="724">
        <v>377</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55612983</v>
      </c>
      <c r="CS42" s="669"/>
      <c r="CT42" s="669"/>
      <c r="CU42" s="669"/>
      <c r="CV42" s="669"/>
      <c r="CW42" s="669"/>
      <c r="CX42" s="669"/>
      <c r="CY42" s="670"/>
      <c r="CZ42" s="635">
        <v>13.2</v>
      </c>
      <c r="DA42" s="664"/>
      <c r="DB42" s="664"/>
      <c r="DC42" s="671"/>
      <c r="DD42" s="639">
        <v>9625326</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356</v>
      </c>
      <c r="C43" s="628"/>
      <c r="D43" s="628"/>
      <c r="E43" s="628"/>
      <c r="F43" s="628"/>
      <c r="G43" s="628"/>
      <c r="H43" s="628"/>
      <c r="I43" s="628"/>
      <c r="J43" s="628"/>
      <c r="K43" s="628"/>
      <c r="L43" s="628"/>
      <c r="M43" s="628"/>
      <c r="N43" s="628"/>
      <c r="O43" s="628"/>
      <c r="P43" s="628"/>
      <c r="Q43" s="629"/>
      <c r="R43" s="630">
        <v>17068000</v>
      </c>
      <c r="S43" s="631"/>
      <c r="T43" s="631"/>
      <c r="U43" s="631"/>
      <c r="V43" s="631"/>
      <c r="W43" s="631"/>
      <c r="X43" s="631"/>
      <c r="Y43" s="632"/>
      <c r="Z43" s="633">
        <v>4</v>
      </c>
      <c r="AA43" s="633"/>
      <c r="AB43" s="633"/>
      <c r="AC43" s="633"/>
      <c r="AD43" s="634" t="s">
        <v>234</v>
      </c>
      <c r="AE43" s="634"/>
      <c r="AF43" s="634"/>
      <c r="AG43" s="634"/>
      <c r="AH43" s="634"/>
      <c r="AI43" s="634"/>
      <c r="AJ43" s="634"/>
      <c r="AK43" s="634"/>
      <c r="AL43" s="635" t="s">
        <v>234</v>
      </c>
      <c r="AM43" s="636"/>
      <c r="AN43" s="636"/>
      <c r="AO43" s="637"/>
      <c r="BV43" s="220"/>
      <c r="BW43" s="220"/>
      <c r="BX43" s="220"/>
      <c r="BY43" s="220"/>
      <c r="BZ43" s="220"/>
      <c r="CA43" s="220"/>
      <c r="CB43" s="220"/>
      <c r="CD43" s="627" t="s">
        <v>357</v>
      </c>
      <c r="CE43" s="628"/>
      <c r="CF43" s="628"/>
      <c r="CG43" s="628"/>
      <c r="CH43" s="628"/>
      <c r="CI43" s="628"/>
      <c r="CJ43" s="628"/>
      <c r="CK43" s="628"/>
      <c r="CL43" s="628"/>
      <c r="CM43" s="628"/>
      <c r="CN43" s="628"/>
      <c r="CO43" s="628"/>
      <c r="CP43" s="628"/>
      <c r="CQ43" s="629"/>
      <c r="CR43" s="630">
        <v>280003</v>
      </c>
      <c r="CS43" s="669"/>
      <c r="CT43" s="669"/>
      <c r="CU43" s="669"/>
      <c r="CV43" s="669"/>
      <c r="CW43" s="669"/>
      <c r="CX43" s="669"/>
      <c r="CY43" s="670"/>
      <c r="CZ43" s="635">
        <v>0.1</v>
      </c>
      <c r="DA43" s="664"/>
      <c r="DB43" s="664"/>
      <c r="DC43" s="671"/>
      <c r="DD43" s="639">
        <v>280003</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80" t="s">
        <v>358</v>
      </c>
      <c r="C44" s="681"/>
      <c r="D44" s="681"/>
      <c r="E44" s="681"/>
      <c r="F44" s="681"/>
      <c r="G44" s="681"/>
      <c r="H44" s="681"/>
      <c r="I44" s="681"/>
      <c r="J44" s="681"/>
      <c r="K44" s="681"/>
      <c r="L44" s="681"/>
      <c r="M44" s="681"/>
      <c r="N44" s="681"/>
      <c r="O44" s="681"/>
      <c r="P44" s="681"/>
      <c r="Q44" s="682"/>
      <c r="R44" s="724">
        <v>430551321</v>
      </c>
      <c r="S44" s="725"/>
      <c r="T44" s="725"/>
      <c r="U44" s="725"/>
      <c r="V44" s="725"/>
      <c r="W44" s="725"/>
      <c r="X44" s="725"/>
      <c r="Y44" s="726"/>
      <c r="Z44" s="727">
        <v>100</v>
      </c>
      <c r="AA44" s="727"/>
      <c r="AB44" s="727"/>
      <c r="AC44" s="727"/>
      <c r="AD44" s="728">
        <v>192460625</v>
      </c>
      <c r="AE44" s="728"/>
      <c r="AF44" s="728"/>
      <c r="AG44" s="728"/>
      <c r="AH44" s="728"/>
      <c r="AI44" s="728"/>
      <c r="AJ44" s="728"/>
      <c r="AK44" s="728"/>
      <c r="AL44" s="729">
        <v>100</v>
      </c>
      <c r="AM44" s="702"/>
      <c r="AN44" s="702"/>
      <c r="AO44" s="730"/>
      <c r="CD44" s="731" t="s">
        <v>304</v>
      </c>
      <c r="CE44" s="732"/>
      <c r="CF44" s="627" t="s">
        <v>359</v>
      </c>
      <c r="CG44" s="628"/>
      <c r="CH44" s="628"/>
      <c r="CI44" s="628"/>
      <c r="CJ44" s="628"/>
      <c r="CK44" s="628"/>
      <c r="CL44" s="628"/>
      <c r="CM44" s="628"/>
      <c r="CN44" s="628"/>
      <c r="CO44" s="628"/>
      <c r="CP44" s="628"/>
      <c r="CQ44" s="629"/>
      <c r="CR44" s="630">
        <v>52608591</v>
      </c>
      <c r="CS44" s="631"/>
      <c r="CT44" s="631"/>
      <c r="CU44" s="631"/>
      <c r="CV44" s="631"/>
      <c r="CW44" s="631"/>
      <c r="CX44" s="631"/>
      <c r="CY44" s="632"/>
      <c r="CZ44" s="635">
        <v>12.5</v>
      </c>
      <c r="DA44" s="636"/>
      <c r="DB44" s="636"/>
      <c r="DC44" s="648"/>
      <c r="DD44" s="639">
        <v>9546303</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733"/>
      <c r="CE45" s="734"/>
      <c r="CF45" s="627" t="s">
        <v>360</v>
      </c>
      <c r="CG45" s="628"/>
      <c r="CH45" s="628"/>
      <c r="CI45" s="628"/>
      <c r="CJ45" s="628"/>
      <c r="CK45" s="628"/>
      <c r="CL45" s="628"/>
      <c r="CM45" s="628"/>
      <c r="CN45" s="628"/>
      <c r="CO45" s="628"/>
      <c r="CP45" s="628"/>
      <c r="CQ45" s="629"/>
      <c r="CR45" s="630">
        <v>30945425</v>
      </c>
      <c r="CS45" s="669"/>
      <c r="CT45" s="669"/>
      <c r="CU45" s="669"/>
      <c r="CV45" s="669"/>
      <c r="CW45" s="669"/>
      <c r="CX45" s="669"/>
      <c r="CY45" s="670"/>
      <c r="CZ45" s="635">
        <v>7.4</v>
      </c>
      <c r="DA45" s="664"/>
      <c r="DB45" s="664"/>
      <c r="DC45" s="671"/>
      <c r="DD45" s="639">
        <v>1877252</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2" t="s">
        <v>361</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733"/>
      <c r="CE46" s="734"/>
      <c r="CF46" s="627" t="s">
        <v>362</v>
      </c>
      <c r="CG46" s="628"/>
      <c r="CH46" s="628"/>
      <c r="CI46" s="628"/>
      <c r="CJ46" s="628"/>
      <c r="CK46" s="628"/>
      <c r="CL46" s="628"/>
      <c r="CM46" s="628"/>
      <c r="CN46" s="628"/>
      <c r="CO46" s="628"/>
      <c r="CP46" s="628"/>
      <c r="CQ46" s="629"/>
      <c r="CR46" s="630">
        <v>19486849</v>
      </c>
      <c r="CS46" s="631"/>
      <c r="CT46" s="631"/>
      <c r="CU46" s="631"/>
      <c r="CV46" s="631"/>
      <c r="CW46" s="631"/>
      <c r="CX46" s="631"/>
      <c r="CY46" s="632"/>
      <c r="CZ46" s="635">
        <v>4.5999999999999996</v>
      </c>
      <c r="DA46" s="636"/>
      <c r="DB46" s="636"/>
      <c r="DC46" s="648"/>
      <c r="DD46" s="639">
        <v>7397934</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v>3004392</v>
      </c>
      <c r="CS47" s="669"/>
      <c r="CT47" s="669"/>
      <c r="CU47" s="669"/>
      <c r="CV47" s="669"/>
      <c r="CW47" s="669"/>
      <c r="CX47" s="669"/>
      <c r="CY47" s="670"/>
      <c r="CZ47" s="635">
        <v>0.7</v>
      </c>
      <c r="DA47" s="664"/>
      <c r="DB47" s="664"/>
      <c r="DC47" s="671"/>
      <c r="DD47" s="639">
        <v>79023</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1" x14ac:dyDescent="0.2">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127</v>
      </c>
      <c r="CS48" s="631"/>
      <c r="CT48" s="631"/>
      <c r="CU48" s="631"/>
      <c r="CV48" s="631"/>
      <c r="CW48" s="631"/>
      <c r="CX48" s="631"/>
      <c r="CY48" s="632"/>
      <c r="CZ48" s="635" t="s">
        <v>367</v>
      </c>
      <c r="DA48" s="636"/>
      <c r="DB48" s="636"/>
      <c r="DC48" s="648"/>
      <c r="DD48" s="639" t="s">
        <v>127</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80" t="s">
        <v>368</v>
      </c>
      <c r="CE49" s="681"/>
      <c r="CF49" s="681"/>
      <c r="CG49" s="681"/>
      <c r="CH49" s="681"/>
      <c r="CI49" s="681"/>
      <c r="CJ49" s="681"/>
      <c r="CK49" s="681"/>
      <c r="CL49" s="681"/>
      <c r="CM49" s="681"/>
      <c r="CN49" s="681"/>
      <c r="CO49" s="681"/>
      <c r="CP49" s="681"/>
      <c r="CQ49" s="682"/>
      <c r="CR49" s="724">
        <v>420269419</v>
      </c>
      <c r="CS49" s="701"/>
      <c r="CT49" s="701"/>
      <c r="CU49" s="701"/>
      <c r="CV49" s="701"/>
      <c r="CW49" s="701"/>
      <c r="CX49" s="701"/>
      <c r="CY49" s="738"/>
      <c r="CZ49" s="729">
        <v>100</v>
      </c>
      <c r="DA49" s="739"/>
      <c r="DB49" s="739"/>
      <c r="DC49" s="740"/>
      <c r="DD49" s="741">
        <v>232934078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1" hidden="1" x14ac:dyDescent="0.2">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90625" style="230" customWidth="1"/>
    <col min="131" max="131" width="1.6328125" style="230" customWidth="1"/>
    <col min="132" max="16384" width="9" style="230" hidden="1"/>
  </cols>
  <sheetData>
    <row r="1" spans="1:13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5">
      <c r="A2" s="750" t="s">
        <v>369</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51" t="s">
        <v>370</v>
      </c>
      <c r="DK2" s="752"/>
      <c r="DL2" s="752"/>
      <c r="DM2" s="752"/>
      <c r="DN2" s="752"/>
      <c r="DO2" s="753"/>
      <c r="DP2" s="227"/>
      <c r="DQ2" s="751" t="s">
        <v>371</v>
      </c>
      <c r="DR2" s="752"/>
      <c r="DS2" s="752"/>
      <c r="DT2" s="752"/>
      <c r="DU2" s="752"/>
      <c r="DV2" s="752"/>
      <c r="DW2" s="752"/>
      <c r="DX2" s="752"/>
      <c r="DY2" s="752"/>
      <c r="DZ2" s="753"/>
      <c r="EA2" s="229"/>
    </row>
    <row r="3" spans="1:13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5">
      <c r="A4" s="754" t="s">
        <v>372</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1"/>
      <c r="BA4" s="231"/>
      <c r="BB4" s="231"/>
      <c r="BC4" s="231"/>
      <c r="BD4" s="231"/>
      <c r="BE4" s="232"/>
      <c r="BF4" s="232"/>
      <c r="BG4" s="232"/>
      <c r="BH4" s="232"/>
      <c r="BI4" s="232"/>
      <c r="BJ4" s="232"/>
      <c r="BK4" s="232"/>
      <c r="BL4" s="232"/>
      <c r="BM4" s="232"/>
      <c r="BN4" s="232"/>
      <c r="BO4" s="232"/>
      <c r="BP4" s="232"/>
      <c r="BQ4" s="755" t="s">
        <v>373</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3"/>
    </row>
    <row r="5" spans="1:131" s="234" customFormat="1" ht="26.25" customHeight="1" x14ac:dyDescent="0.2">
      <c r="A5" s="756" t="s">
        <v>374</v>
      </c>
      <c r="B5" s="757"/>
      <c r="C5" s="757"/>
      <c r="D5" s="757"/>
      <c r="E5" s="757"/>
      <c r="F5" s="757"/>
      <c r="G5" s="757"/>
      <c r="H5" s="757"/>
      <c r="I5" s="757"/>
      <c r="J5" s="757"/>
      <c r="K5" s="757"/>
      <c r="L5" s="757"/>
      <c r="M5" s="757"/>
      <c r="N5" s="757"/>
      <c r="O5" s="757"/>
      <c r="P5" s="758"/>
      <c r="Q5" s="762" t="s">
        <v>375</v>
      </c>
      <c r="R5" s="763"/>
      <c r="S5" s="763"/>
      <c r="T5" s="763"/>
      <c r="U5" s="764"/>
      <c r="V5" s="762" t="s">
        <v>376</v>
      </c>
      <c r="W5" s="763"/>
      <c r="X5" s="763"/>
      <c r="Y5" s="763"/>
      <c r="Z5" s="764"/>
      <c r="AA5" s="762" t="s">
        <v>377</v>
      </c>
      <c r="AB5" s="763"/>
      <c r="AC5" s="763"/>
      <c r="AD5" s="763"/>
      <c r="AE5" s="763"/>
      <c r="AF5" s="768" t="s">
        <v>378</v>
      </c>
      <c r="AG5" s="763"/>
      <c r="AH5" s="763"/>
      <c r="AI5" s="763"/>
      <c r="AJ5" s="769"/>
      <c r="AK5" s="763" t="s">
        <v>379</v>
      </c>
      <c r="AL5" s="763"/>
      <c r="AM5" s="763"/>
      <c r="AN5" s="763"/>
      <c r="AO5" s="764"/>
      <c r="AP5" s="762" t="s">
        <v>380</v>
      </c>
      <c r="AQ5" s="763"/>
      <c r="AR5" s="763"/>
      <c r="AS5" s="763"/>
      <c r="AT5" s="764"/>
      <c r="AU5" s="762" t="s">
        <v>381</v>
      </c>
      <c r="AV5" s="763"/>
      <c r="AW5" s="763"/>
      <c r="AX5" s="763"/>
      <c r="AY5" s="769"/>
      <c r="AZ5" s="231"/>
      <c r="BA5" s="231"/>
      <c r="BB5" s="231"/>
      <c r="BC5" s="231"/>
      <c r="BD5" s="231"/>
      <c r="BE5" s="232"/>
      <c r="BF5" s="232"/>
      <c r="BG5" s="232"/>
      <c r="BH5" s="232"/>
      <c r="BI5" s="232"/>
      <c r="BJ5" s="232"/>
      <c r="BK5" s="232"/>
      <c r="BL5" s="232"/>
      <c r="BM5" s="232"/>
      <c r="BN5" s="232"/>
      <c r="BO5" s="232"/>
      <c r="BP5" s="232"/>
      <c r="BQ5" s="756" t="s">
        <v>382</v>
      </c>
      <c r="BR5" s="757"/>
      <c r="BS5" s="757"/>
      <c r="BT5" s="757"/>
      <c r="BU5" s="757"/>
      <c r="BV5" s="757"/>
      <c r="BW5" s="757"/>
      <c r="BX5" s="757"/>
      <c r="BY5" s="757"/>
      <c r="BZ5" s="757"/>
      <c r="CA5" s="757"/>
      <c r="CB5" s="757"/>
      <c r="CC5" s="757"/>
      <c r="CD5" s="757"/>
      <c r="CE5" s="757"/>
      <c r="CF5" s="757"/>
      <c r="CG5" s="758"/>
      <c r="CH5" s="762" t="s">
        <v>383</v>
      </c>
      <c r="CI5" s="763"/>
      <c r="CJ5" s="763"/>
      <c r="CK5" s="763"/>
      <c r="CL5" s="764"/>
      <c r="CM5" s="762" t="s">
        <v>384</v>
      </c>
      <c r="CN5" s="763"/>
      <c r="CO5" s="763"/>
      <c r="CP5" s="763"/>
      <c r="CQ5" s="764"/>
      <c r="CR5" s="762" t="s">
        <v>385</v>
      </c>
      <c r="CS5" s="763"/>
      <c r="CT5" s="763"/>
      <c r="CU5" s="763"/>
      <c r="CV5" s="764"/>
      <c r="CW5" s="762" t="s">
        <v>386</v>
      </c>
      <c r="CX5" s="763"/>
      <c r="CY5" s="763"/>
      <c r="CZ5" s="763"/>
      <c r="DA5" s="764"/>
      <c r="DB5" s="762" t="s">
        <v>387</v>
      </c>
      <c r="DC5" s="763"/>
      <c r="DD5" s="763"/>
      <c r="DE5" s="763"/>
      <c r="DF5" s="764"/>
      <c r="DG5" s="792" t="s">
        <v>388</v>
      </c>
      <c r="DH5" s="793"/>
      <c r="DI5" s="793"/>
      <c r="DJ5" s="793"/>
      <c r="DK5" s="794"/>
      <c r="DL5" s="792" t="s">
        <v>389</v>
      </c>
      <c r="DM5" s="793"/>
      <c r="DN5" s="793"/>
      <c r="DO5" s="793"/>
      <c r="DP5" s="794"/>
      <c r="DQ5" s="762" t="s">
        <v>390</v>
      </c>
      <c r="DR5" s="763"/>
      <c r="DS5" s="763"/>
      <c r="DT5" s="763"/>
      <c r="DU5" s="764"/>
      <c r="DV5" s="762" t="s">
        <v>381</v>
      </c>
      <c r="DW5" s="763"/>
      <c r="DX5" s="763"/>
      <c r="DY5" s="763"/>
      <c r="DZ5" s="769"/>
      <c r="EA5" s="233"/>
    </row>
    <row r="6" spans="1:131" s="234"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1"/>
      <c r="BA6" s="231"/>
      <c r="BB6" s="231"/>
      <c r="BC6" s="231"/>
      <c r="BD6" s="231"/>
      <c r="BE6" s="232"/>
      <c r="BF6" s="232"/>
      <c r="BG6" s="232"/>
      <c r="BH6" s="232"/>
      <c r="BI6" s="232"/>
      <c r="BJ6" s="232"/>
      <c r="BK6" s="232"/>
      <c r="BL6" s="232"/>
      <c r="BM6" s="232"/>
      <c r="BN6" s="232"/>
      <c r="BO6" s="232"/>
      <c r="BP6" s="232"/>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3"/>
    </row>
    <row r="7" spans="1:131" s="234" customFormat="1" ht="26.25" customHeight="1" thickTop="1" x14ac:dyDescent="0.2">
      <c r="A7" s="235">
        <v>1</v>
      </c>
      <c r="B7" s="778" t="s">
        <v>391</v>
      </c>
      <c r="C7" s="779"/>
      <c r="D7" s="779"/>
      <c r="E7" s="779"/>
      <c r="F7" s="779"/>
      <c r="G7" s="779"/>
      <c r="H7" s="779"/>
      <c r="I7" s="779"/>
      <c r="J7" s="779"/>
      <c r="K7" s="779"/>
      <c r="L7" s="779"/>
      <c r="M7" s="779"/>
      <c r="N7" s="779"/>
      <c r="O7" s="779"/>
      <c r="P7" s="780"/>
      <c r="Q7" s="781">
        <v>426139</v>
      </c>
      <c r="R7" s="782"/>
      <c r="S7" s="782"/>
      <c r="T7" s="782"/>
      <c r="U7" s="782"/>
      <c r="V7" s="782">
        <v>416374</v>
      </c>
      <c r="W7" s="782"/>
      <c r="X7" s="782"/>
      <c r="Y7" s="782"/>
      <c r="Z7" s="782"/>
      <c r="AA7" s="782">
        <v>9765</v>
      </c>
      <c r="AB7" s="782"/>
      <c r="AC7" s="782"/>
      <c r="AD7" s="782"/>
      <c r="AE7" s="783"/>
      <c r="AF7" s="784">
        <v>6165</v>
      </c>
      <c r="AG7" s="785"/>
      <c r="AH7" s="785"/>
      <c r="AI7" s="785"/>
      <c r="AJ7" s="786"/>
      <c r="AK7" s="787">
        <v>5352</v>
      </c>
      <c r="AL7" s="788"/>
      <c r="AM7" s="788"/>
      <c r="AN7" s="788"/>
      <c r="AO7" s="788"/>
      <c r="AP7" s="788">
        <v>504956</v>
      </c>
      <c r="AQ7" s="788"/>
      <c r="AR7" s="788"/>
      <c r="AS7" s="788"/>
      <c r="AT7" s="788"/>
      <c r="AU7" s="789"/>
      <c r="AV7" s="789"/>
      <c r="AW7" s="789"/>
      <c r="AX7" s="789"/>
      <c r="AY7" s="790"/>
      <c r="AZ7" s="231"/>
      <c r="BA7" s="231"/>
      <c r="BB7" s="231"/>
      <c r="BC7" s="231"/>
      <c r="BD7" s="231"/>
      <c r="BE7" s="232"/>
      <c r="BF7" s="232"/>
      <c r="BG7" s="232"/>
      <c r="BH7" s="232"/>
      <c r="BI7" s="232"/>
      <c r="BJ7" s="232"/>
      <c r="BK7" s="232"/>
      <c r="BL7" s="232"/>
      <c r="BM7" s="232"/>
      <c r="BN7" s="232"/>
      <c r="BO7" s="232"/>
      <c r="BP7" s="232"/>
      <c r="BQ7" s="235">
        <v>1</v>
      </c>
      <c r="BR7" s="236"/>
      <c r="BS7" s="775" t="s">
        <v>611</v>
      </c>
      <c r="BT7" s="776"/>
      <c r="BU7" s="776"/>
      <c r="BV7" s="776"/>
      <c r="BW7" s="776"/>
      <c r="BX7" s="776"/>
      <c r="BY7" s="776"/>
      <c r="BZ7" s="776"/>
      <c r="CA7" s="776"/>
      <c r="CB7" s="776"/>
      <c r="CC7" s="776"/>
      <c r="CD7" s="776"/>
      <c r="CE7" s="776"/>
      <c r="CF7" s="776"/>
      <c r="CG7" s="791"/>
      <c r="CH7" s="772">
        <v>-17</v>
      </c>
      <c r="CI7" s="773"/>
      <c r="CJ7" s="773"/>
      <c r="CK7" s="773"/>
      <c r="CL7" s="774"/>
      <c r="CM7" s="772">
        <v>148</v>
      </c>
      <c r="CN7" s="773"/>
      <c r="CO7" s="773"/>
      <c r="CP7" s="773"/>
      <c r="CQ7" s="774"/>
      <c r="CR7" s="772">
        <v>32</v>
      </c>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3"/>
    </row>
    <row r="8" spans="1:131" s="234" customFormat="1" ht="26.25" customHeight="1" x14ac:dyDescent="0.2">
      <c r="A8" s="237">
        <v>2</v>
      </c>
      <c r="B8" s="809" t="s">
        <v>392</v>
      </c>
      <c r="C8" s="810"/>
      <c r="D8" s="810"/>
      <c r="E8" s="810"/>
      <c r="F8" s="810"/>
      <c r="G8" s="810"/>
      <c r="H8" s="810"/>
      <c r="I8" s="810"/>
      <c r="J8" s="810"/>
      <c r="K8" s="810"/>
      <c r="L8" s="810"/>
      <c r="M8" s="810"/>
      <c r="N8" s="810"/>
      <c r="O8" s="810"/>
      <c r="P8" s="811"/>
      <c r="Q8" s="812">
        <v>374</v>
      </c>
      <c r="R8" s="813"/>
      <c r="S8" s="813"/>
      <c r="T8" s="813"/>
      <c r="U8" s="813"/>
      <c r="V8" s="813">
        <v>100</v>
      </c>
      <c r="W8" s="813"/>
      <c r="X8" s="813"/>
      <c r="Y8" s="813"/>
      <c r="Z8" s="813"/>
      <c r="AA8" s="813">
        <v>274</v>
      </c>
      <c r="AB8" s="813"/>
      <c r="AC8" s="813"/>
      <c r="AD8" s="813"/>
      <c r="AE8" s="814"/>
      <c r="AF8" s="815">
        <v>274</v>
      </c>
      <c r="AG8" s="816"/>
      <c r="AH8" s="816"/>
      <c r="AI8" s="816"/>
      <c r="AJ8" s="817"/>
      <c r="AK8" s="798"/>
      <c r="AL8" s="799"/>
      <c r="AM8" s="799"/>
      <c r="AN8" s="799"/>
      <c r="AO8" s="799"/>
      <c r="AP8" s="799"/>
      <c r="AQ8" s="799"/>
      <c r="AR8" s="799"/>
      <c r="AS8" s="799"/>
      <c r="AT8" s="799"/>
      <c r="AU8" s="800"/>
      <c r="AV8" s="800"/>
      <c r="AW8" s="800"/>
      <c r="AX8" s="800"/>
      <c r="AY8" s="801"/>
      <c r="AZ8" s="231"/>
      <c r="BA8" s="231"/>
      <c r="BB8" s="231"/>
      <c r="BC8" s="231"/>
      <c r="BD8" s="231"/>
      <c r="BE8" s="232"/>
      <c r="BF8" s="232"/>
      <c r="BG8" s="232"/>
      <c r="BH8" s="232"/>
      <c r="BI8" s="232"/>
      <c r="BJ8" s="232"/>
      <c r="BK8" s="232"/>
      <c r="BL8" s="232"/>
      <c r="BM8" s="232"/>
      <c r="BN8" s="232"/>
      <c r="BO8" s="232"/>
      <c r="BP8" s="232"/>
      <c r="BQ8" s="237">
        <v>2</v>
      </c>
      <c r="BR8" s="238"/>
      <c r="BS8" s="802" t="s">
        <v>612</v>
      </c>
      <c r="BT8" s="803"/>
      <c r="BU8" s="803"/>
      <c r="BV8" s="803"/>
      <c r="BW8" s="803"/>
      <c r="BX8" s="803"/>
      <c r="BY8" s="803"/>
      <c r="BZ8" s="803"/>
      <c r="CA8" s="803"/>
      <c r="CB8" s="803"/>
      <c r="CC8" s="803"/>
      <c r="CD8" s="803"/>
      <c r="CE8" s="803"/>
      <c r="CF8" s="803"/>
      <c r="CG8" s="804"/>
      <c r="CH8" s="805">
        <v>13</v>
      </c>
      <c r="CI8" s="806"/>
      <c r="CJ8" s="806"/>
      <c r="CK8" s="806"/>
      <c r="CL8" s="807"/>
      <c r="CM8" s="805">
        <v>231</v>
      </c>
      <c r="CN8" s="806"/>
      <c r="CO8" s="806"/>
      <c r="CP8" s="806"/>
      <c r="CQ8" s="807"/>
      <c r="CR8" s="805">
        <v>100</v>
      </c>
      <c r="CS8" s="806"/>
      <c r="CT8" s="806"/>
      <c r="CU8" s="806"/>
      <c r="CV8" s="807"/>
      <c r="CW8" s="805">
        <v>122</v>
      </c>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3"/>
    </row>
    <row r="9" spans="1:131" s="234" customFormat="1" ht="26.25" customHeight="1" x14ac:dyDescent="0.2">
      <c r="A9" s="237">
        <v>3</v>
      </c>
      <c r="B9" s="809" t="s">
        <v>393</v>
      </c>
      <c r="C9" s="810"/>
      <c r="D9" s="810"/>
      <c r="E9" s="810"/>
      <c r="F9" s="810"/>
      <c r="G9" s="810"/>
      <c r="H9" s="810"/>
      <c r="I9" s="810"/>
      <c r="J9" s="810"/>
      <c r="K9" s="810"/>
      <c r="L9" s="810"/>
      <c r="M9" s="810"/>
      <c r="N9" s="810"/>
      <c r="O9" s="810"/>
      <c r="P9" s="811"/>
      <c r="Q9" s="812">
        <v>3579</v>
      </c>
      <c r="R9" s="813"/>
      <c r="S9" s="813"/>
      <c r="T9" s="813"/>
      <c r="U9" s="813"/>
      <c r="V9" s="813">
        <v>3356</v>
      </c>
      <c r="W9" s="813"/>
      <c r="X9" s="813"/>
      <c r="Y9" s="813"/>
      <c r="Z9" s="813"/>
      <c r="AA9" s="813">
        <v>223</v>
      </c>
      <c r="AB9" s="813"/>
      <c r="AC9" s="813"/>
      <c r="AD9" s="813"/>
      <c r="AE9" s="814"/>
      <c r="AF9" s="815">
        <v>223</v>
      </c>
      <c r="AG9" s="816"/>
      <c r="AH9" s="816"/>
      <c r="AI9" s="816"/>
      <c r="AJ9" s="817"/>
      <c r="AK9" s="798"/>
      <c r="AL9" s="799"/>
      <c r="AM9" s="799"/>
      <c r="AN9" s="799"/>
      <c r="AO9" s="799"/>
      <c r="AP9" s="799"/>
      <c r="AQ9" s="799"/>
      <c r="AR9" s="799"/>
      <c r="AS9" s="799"/>
      <c r="AT9" s="799"/>
      <c r="AU9" s="800"/>
      <c r="AV9" s="800"/>
      <c r="AW9" s="800"/>
      <c r="AX9" s="800"/>
      <c r="AY9" s="801"/>
      <c r="AZ9" s="231"/>
      <c r="BA9" s="231"/>
      <c r="BB9" s="231"/>
      <c r="BC9" s="231"/>
      <c r="BD9" s="231"/>
      <c r="BE9" s="232"/>
      <c r="BF9" s="232"/>
      <c r="BG9" s="232"/>
      <c r="BH9" s="232"/>
      <c r="BI9" s="232"/>
      <c r="BJ9" s="232"/>
      <c r="BK9" s="232"/>
      <c r="BL9" s="232"/>
      <c r="BM9" s="232"/>
      <c r="BN9" s="232"/>
      <c r="BO9" s="232"/>
      <c r="BP9" s="232"/>
      <c r="BQ9" s="237">
        <v>3</v>
      </c>
      <c r="BR9" s="238"/>
      <c r="BS9" s="802" t="s">
        <v>613</v>
      </c>
      <c r="BT9" s="803"/>
      <c r="BU9" s="803"/>
      <c r="BV9" s="803"/>
      <c r="BW9" s="803"/>
      <c r="BX9" s="803"/>
      <c r="BY9" s="803"/>
      <c r="BZ9" s="803"/>
      <c r="CA9" s="803"/>
      <c r="CB9" s="803"/>
      <c r="CC9" s="803"/>
      <c r="CD9" s="803"/>
      <c r="CE9" s="803"/>
      <c r="CF9" s="803"/>
      <c r="CG9" s="804"/>
      <c r="CH9" s="805">
        <v>-35</v>
      </c>
      <c r="CI9" s="806"/>
      <c r="CJ9" s="806"/>
      <c r="CK9" s="806"/>
      <c r="CL9" s="807"/>
      <c r="CM9" s="805">
        <v>543</v>
      </c>
      <c r="CN9" s="806"/>
      <c r="CO9" s="806"/>
      <c r="CP9" s="806"/>
      <c r="CQ9" s="807"/>
      <c r="CR9" s="805">
        <v>20</v>
      </c>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3"/>
    </row>
    <row r="10" spans="1:131" s="234" customFormat="1" ht="26.25" customHeight="1" x14ac:dyDescent="0.2">
      <c r="A10" s="237">
        <v>4</v>
      </c>
      <c r="B10" s="809" t="s">
        <v>394</v>
      </c>
      <c r="C10" s="810"/>
      <c r="D10" s="810"/>
      <c r="E10" s="810"/>
      <c r="F10" s="810"/>
      <c r="G10" s="810"/>
      <c r="H10" s="810"/>
      <c r="I10" s="810"/>
      <c r="J10" s="810"/>
      <c r="K10" s="810"/>
      <c r="L10" s="810"/>
      <c r="M10" s="810"/>
      <c r="N10" s="810"/>
      <c r="O10" s="810"/>
      <c r="P10" s="811"/>
      <c r="Q10" s="812">
        <v>223</v>
      </c>
      <c r="R10" s="813"/>
      <c r="S10" s="813"/>
      <c r="T10" s="813"/>
      <c r="U10" s="813"/>
      <c r="V10" s="813">
        <v>223</v>
      </c>
      <c r="W10" s="813"/>
      <c r="X10" s="813"/>
      <c r="Y10" s="813"/>
      <c r="Z10" s="813"/>
      <c r="AA10" s="813" t="s">
        <v>607</v>
      </c>
      <c r="AB10" s="813"/>
      <c r="AC10" s="813"/>
      <c r="AD10" s="813"/>
      <c r="AE10" s="814"/>
      <c r="AF10" s="815" t="s">
        <v>127</v>
      </c>
      <c r="AG10" s="816"/>
      <c r="AH10" s="816"/>
      <c r="AI10" s="816"/>
      <c r="AJ10" s="817"/>
      <c r="AK10" s="798"/>
      <c r="AL10" s="799"/>
      <c r="AM10" s="799"/>
      <c r="AN10" s="799"/>
      <c r="AO10" s="799"/>
      <c r="AP10" s="799">
        <v>352</v>
      </c>
      <c r="AQ10" s="799"/>
      <c r="AR10" s="799"/>
      <c r="AS10" s="799"/>
      <c r="AT10" s="799"/>
      <c r="AU10" s="800"/>
      <c r="AV10" s="800"/>
      <c r="AW10" s="800"/>
      <c r="AX10" s="800"/>
      <c r="AY10" s="801"/>
      <c r="AZ10" s="231"/>
      <c r="BA10" s="231"/>
      <c r="BB10" s="231"/>
      <c r="BC10" s="231"/>
      <c r="BD10" s="231"/>
      <c r="BE10" s="232"/>
      <c r="BF10" s="232"/>
      <c r="BG10" s="232"/>
      <c r="BH10" s="232"/>
      <c r="BI10" s="232"/>
      <c r="BJ10" s="232"/>
      <c r="BK10" s="232"/>
      <c r="BL10" s="232"/>
      <c r="BM10" s="232"/>
      <c r="BN10" s="232"/>
      <c r="BO10" s="232"/>
      <c r="BP10" s="232"/>
      <c r="BQ10" s="237">
        <v>4</v>
      </c>
      <c r="BR10" s="238"/>
      <c r="BS10" s="802" t="s">
        <v>614</v>
      </c>
      <c r="BT10" s="803"/>
      <c r="BU10" s="803"/>
      <c r="BV10" s="803"/>
      <c r="BW10" s="803"/>
      <c r="BX10" s="803"/>
      <c r="BY10" s="803"/>
      <c r="BZ10" s="803"/>
      <c r="CA10" s="803"/>
      <c r="CB10" s="803"/>
      <c r="CC10" s="803"/>
      <c r="CD10" s="803"/>
      <c r="CE10" s="803"/>
      <c r="CF10" s="803"/>
      <c r="CG10" s="804"/>
      <c r="CH10" s="805">
        <v>20</v>
      </c>
      <c r="CI10" s="806"/>
      <c r="CJ10" s="806"/>
      <c r="CK10" s="806"/>
      <c r="CL10" s="807"/>
      <c r="CM10" s="805">
        <v>272</v>
      </c>
      <c r="CN10" s="806"/>
      <c r="CO10" s="806"/>
      <c r="CP10" s="806"/>
      <c r="CQ10" s="807"/>
      <c r="CR10" s="805">
        <v>131</v>
      </c>
      <c r="CS10" s="806"/>
      <c r="CT10" s="806"/>
      <c r="CU10" s="806"/>
      <c r="CV10" s="807"/>
      <c r="CW10" s="805">
        <v>6</v>
      </c>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3"/>
    </row>
    <row r="11" spans="1:131" s="234" customFormat="1" ht="26.25" customHeight="1" x14ac:dyDescent="0.2">
      <c r="A11" s="237">
        <v>5</v>
      </c>
      <c r="B11" s="809" t="s">
        <v>395</v>
      </c>
      <c r="C11" s="810"/>
      <c r="D11" s="810"/>
      <c r="E11" s="810"/>
      <c r="F11" s="810"/>
      <c r="G11" s="810"/>
      <c r="H11" s="810"/>
      <c r="I11" s="810"/>
      <c r="J11" s="810"/>
      <c r="K11" s="810"/>
      <c r="L11" s="810"/>
      <c r="M11" s="810"/>
      <c r="N11" s="810"/>
      <c r="O11" s="810"/>
      <c r="P11" s="811"/>
      <c r="Q11" s="812">
        <v>370</v>
      </c>
      <c r="R11" s="813"/>
      <c r="S11" s="813"/>
      <c r="T11" s="813"/>
      <c r="U11" s="813"/>
      <c r="V11" s="813">
        <v>344</v>
      </c>
      <c r="W11" s="813"/>
      <c r="X11" s="813"/>
      <c r="Y11" s="813"/>
      <c r="Z11" s="813"/>
      <c r="AA11" s="813">
        <v>26</v>
      </c>
      <c r="AB11" s="813"/>
      <c r="AC11" s="813"/>
      <c r="AD11" s="813"/>
      <c r="AE11" s="814"/>
      <c r="AF11" s="815">
        <v>17</v>
      </c>
      <c r="AG11" s="816"/>
      <c r="AH11" s="816"/>
      <c r="AI11" s="816"/>
      <c r="AJ11" s="817"/>
      <c r="AK11" s="798">
        <v>235</v>
      </c>
      <c r="AL11" s="799"/>
      <c r="AM11" s="799"/>
      <c r="AN11" s="799"/>
      <c r="AO11" s="799"/>
      <c r="AP11" s="799">
        <v>3141</v>
      </c>
      <c r="AQ11" s="799"/>
      <c r="AR11" s="799"/>
      <c r="AS11" s="799"/>
      <c r="AT11" s="799"/>
      <c r="AU11" s="800"/>
      <c r="AV11" s="800"/>
      <c r="AW11" s="800"/>
      <c r="AX11" s="800"/>
      <c r="AY11" s="801"/>
      <c r="AZ11" s="231"/>
      <c r="BA11" s="231"/>
      <c r="BB11" s="231"/>
      <c r="BC11" s="231"/>
      <c r="BD11" s="231"/>
      <c r="BE11" s="232"/>
      <c r="BF11" s="232"/>
      <c r="BG11" s="232"/>
      <c r="BH11" s="232"/>
      <c r="BI11" s="232"/>
      <c r="BJ11" s="232"/>
      <c r="BK11" s="232"/>
      <c r="BL11" s="232"/>
      <c r="BM11" s="232"/>
      <c r="BN11" s="232"/>
      <c r="BO11" s="232"/>
      <c r="BP11" s="232"/>
      <c r="BQ11" s="237">
        <v>5</v>
      </c>
      <c r="BR11" s="238"/>
      <c r="BS11" s="802" t="s">
        <v>615</v>
      </c>
      <c r="BT11" s="803"/>
      <c r="BU11" s="803"/>
      <c r="BV11" s="803"/>
      <c r="BW11" s="803"/>
      <c r="BX11" s="803"/>
      <c r="BY11" s="803"/>
      <c r="BZ11" s="803"/>
      <c r="CA11" s="803"/>
      <c r="CB11" s="803"/>
      <c r="CC11" s="803"/>
      <c r="CD11" s="803"/>
      <c r="CE11" s="803"/>
      <c r="CF11" s="803"/>
      <c r="CG11" s="804"/>
      <c r="CH11" s="805">
        <v>2</v>
      </c>
      <c r="CI11" s="806"/>
      <c r="CJ11" s="806"/>
      <c r="CK11" s="806"/>
      <c r="CL11" s="807"/>
      <c r="CM11" s="805">
        <v>427</v>
      </c>
      <c r="CN11" s="806"/>
      <c r="CO11" s="806"/>
      <c r="CP11" s="806"/>
      <c r="CQ11" s="807"/>
      <c r="CR11" s="805">
        <v>350</v>
      </c>
      <c r="CS11" s="806"/>
      <c r="CT11" s="806"/>
      <c r="CU11" s="806"/>
      <c r="CV11" s="807"/>
      <c r="CW11" s="805">
        <v>3</v>
      </c>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3"/>
    </row>
    <row r="12" spans="1:131" s="234" customFormat="1" ht="26.25" customHeight="1" x14ac:dyDescent="0.2">
      <c r="A12" s="237">
        <v>6</v>
      </c>
      <c r="B12" s="809" t="s">
        <v>396</v>
      </c>
      <c r="C12" s="810"/>
      <c r="D12" s="810"/>
      <c r="E12" s="810"/>
      <c r="F12" s="810"/>
      <c r="G12" s="810"/>
      <c r="H12" s="810"/>
      <c r="I12" s="810"/>
      <c r="J12" s="810"/>
      <c r="K12" s="810"/>
      <c r="L12" s="810"/>
      <c r="M12" s="810"/>
      <c r="N12" s="810"/>
      <c r="O12" s="810"/>
      <c r="P12" s="811"/>
      <c r="Q12" s="812">
        <v>122</v>
      </c>
      <c r="R12" s="813"/>
      <c r="S12" s="813"/>
      <c r="T12" s="813"/>
      <c r="U12" s="813"/>
      <c r="V12" s="813">
        <v>119</v>
      </c>
      <c r="W12" s="813"/>
      <c r="X12" s="813"/>
      <c r="Y12" s="813"/>
      <c r="Z12" s="813"/>
      <c r="AA12" s="813">
        <v>3</v>
      </c>
      <c r="AB12" s="813"/>
      <c r="AC12" s="813"/>
      <c r="AD12" s="813"/>
      <c r="AE12" s="814"/>
      <c r="AF12" s="815">
        <v>3</v>
      </c>
      <c r="AG12" s="816"/>
      <c r="AH12" s="816"/>
      <c r="AI12" s="816"/>
      <c r="AJ12" s="817"/>
      <c r="AK12" s="798"/>
      <c r="AL12" s="799"/>
      <c r="AM12" s="799"/>
      <c r="AN12" s="799"/>
      <c r="AO12" s="799"/>
      <c r="AP12" s="799"/>
      <c r="AQ12" s="799"/>
      <c r="AR12" s="799"/>
      <c r="AS12" s="799"/>
      <c r="AT12" s="799"/>
      <c r="AU12" s="800"/>
      <c r="AV12" s="800"/>
      <c r="AW12" s="800"/>
      <c r="AX12" s="800"/>
      <c r="AY12" s="801"/>
      <c r="AZ12" s="231"/>
      <c r="BA12" s="231"/>
      <c r="BB12" s="231"/>
      <c r="BC12" s="231"/>
      <c r="BD12" s="231"/>
      <c r="BE12" s="232"/>
      <c r="BF12" s="232"/>
      <c r="BG12" s="232"/>
      <c r="BH12" s="232"/>
      <c r="BI12" s="232"/>
      <c r="BJ12" s="232"/>
      <c r="BK12" s="232"/>
      <c r="BL12" s="232"/>
      <c r="BM12" s="232"/>
      <c r="BN12" s="232"/>
      <c r="BO12" s="232"/>
      <c r="BP12" s="232"/>
      <c r="BQ12" s="237">
        <v>6</v>
      </c>
      <c r="BR12" s="238"/>
      <c r="BS12" s="802" t="s">
        <v>616</v>
      </c>
      <c r="BT12" s="803"/>
      <c r="BU12" s="803"/>
      <c r="BV12" s="803"/>
      <c r="BW12" s="803"/>
      <c r="BX12" s="803"/>
      <c r="BY12" s="803"/>
      <c r="BZ12" s="803"/>
      <c r="CA12" s="803"/>
      <c r="CB12" s="803"/>
      <c r="CC12" s="803"/>
      <c r="CD12" s="803"/>
      <c r="CE12" s="803"/>
      <c r="CF12" s="803"/>
      <c r="CG12" s="804"/>
      <c r="CH12" s="805">
        <v>1</v>
      </c>
      <c r="CI12" s="806"/>
      <c r="CJ12" s="806"/>
      <c r="CK12" s="806"/>
      <c r="CL12" s="807"/>
      <c r="CM12" s="805">
        <v>228</v>
      </c>
      <c r="CN12" s="806"/>
      <c r="CO12" s="806"/>
      <c r="CP12" s="806"/>
      <c r="CQ12" s="807"/>
      <c r="CR12" s="805">
        <v>200</v>
      </c>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3"/>
    </row>
    <row r="13" spans="1:131" s="234" customFormat="1" ht="26.25" customHeight="1" x14ac:dyDescent="0.2">
      <c r="A13" s="237">
        <v>7</v>
      </c>
      <c r="B13" s="809" t="s">
        <v>397</v>
      </c>
      <c r="C13" s="810"/>
      <c r="D13" s="810"/>
      <c r="E13" s="810"/>
      <c r="F13" s="810"/>
      <c r="G13" s="810"/>
      <c r="H13" s="810"/>
      <c r="I13" s="810"/>
      <c r="J13" s="810"/>
      <c r="K13" s="810"/>
      <c r="L13" s="810"/>
      <c r="M13" s="810"/>
      <c r="N13" s="810"/>
      <c r="O13" s="810"/>
      <c r="P13" s="811"/>
      <c r="Q13" s="812">
        <v>38318</v>
      </c>
      <c r="R13" s="813"/>
      <c r="S13" s="813"/>
      <c r="T13" s="813"/>
      <c r="U13" s="813"/>
      <c r="V13" s="813">
        <v>38318</v>
      </c>
      <c r="W13" s="813"/>
      <c r="X13" s="813"/>
      <c r="Y13" s="813"/>
      <c r="Z13" s="813"/>
      <c r="AA13" s="813" t="s">
        <v>607</v>
      </c>
      <c r="AB13" s="813"/>
      <c r="AC13" s="813"/>
      <c r="AD13" s="813"/>
      <c r="AE13" s="814"/>
      <c r="AF13" s="815" t="s">
        <v>127</v>
      </c>
      <c r="AG13" s="816"/>
      <c r="AH13" s="816"/>
      <c r="AI13" s="816"/>
      <c r="AJ13" s="817"/>
      <c r="AK13" s="798">
        <v>33842</v>
      </c>
      <c r="AL13" s="799"/>
      <c r="AM13" s="799"/>
      <c r="AN13" s="799"/>
      <c r="AO13" s="799"/>
      <c r="AP13" s="799"/>
      <c r="AQ13" s="799"/>
      <c r="AR13" s="799"/>
      <c r="AS13" s="799"/>
      <c r="AT13" s="799"/>
      <c r="AU13" s="800"/>
      <c r="AV13" s="800"/>
      <c r="AW13" s="800"/>
      <c r="AX13" s="800"/>
      <c r="AY13" s="801"/>
      <c r="AZ13" s="231"/>
      <c r="BA13" s="231"/>
      <c r="BB13" s="231"/>
      <c r="BC13" s="231"/>
      <c r="BD13" s="231"/>
      <c r="BE13" s="232"/>
      <c r="BF13" s="232"/>
      <c r="BG13" s="232"/>
      <c r="BH13" s="232"/>
      <c r="BI13" s="232"/>
      <c r="BJ13" s="232"/>
      <c r="BK13" s="232"/>
      <c r="BL13" s="232"/>
      <c r="BM13" s="232"/>
      <c r="BN13" s="232"/>
      <c r="BO13" s="232"/>
      <c r="BP13" s="232"/>
      <c r="BQ13" s="237">
        <v>7</v>
      </c>
      <c r="BR13" s="238"/>
      <c r="BS13" s="802" t="s">
        <v>617</v>
      </c>
      <c r="BT13" s="803"/>
      <c r="BU13" s="803"/>
      <c r="BV13" s="803"/>
      <c r="BW13" s="803"/>
      <c r="BX13" s="803"/>
      <c r="BY13" s="803"/>
      <c r="BZ13" s="803"/>
      <c r="CA13" s="803"/>
      <c r="CB13" s="803"/>
      <c r="CC13" s="803"/>
      <c r="CD13" s="803"/>
      <c r="CE13" s="803"/>
      <c r="CF13" s="803"/>
      <c r="CG13" s="804"/>
      <c r="CH13" s="805">
        <v>1</v>
      </c>
      <c r="CI13" s="806"/>
      <c r="CJ13" s="806"/>
      <c r="CK13" s="806"/>
      <c r="CL13" s="807"/>
      <c r="CM13" s="805">
        <v>106</v>
      </c>
      <c r="CN13" s="806"/>
      <c r="CO13" s="806"/>
      <c r="CP13" s="806"/>
      <c r="CQ13" s="807"/>
      <c r="CR13" s="805">
        <v>100</v>
      </c>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3"/>
    </row>
    <row r="14" spans="1:131" s="234" customFormat="1" ht="26.25" customHeight="1" x14ac:dyDescent="0.2">
      <c r="A14" s="237">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1"/>
      <c r="BA14" s="231"/>
      <c r="BB14" s="231"/>
      <c r="BC14" s="231"/>
      <c r="BD14" s="231"/>
      <c r="BE14" s="232"/>
      <c r="BF14" s="232"/>
      <c r="BG14" s="232"/>
      <c r="BH14" s="232"/>
      <c r="BI14" s="232"/>
      <c r="BJ14" s="232"/>
      <c r="BK14" s="232"/>
      <c r="BL14" s="232"/>
      <c r="BM14" s="232"/>
      <c r="BN14" s="232"/>
      <c r="BO14" s="232"/>
      <c r="BP14" s="232"/>
      <c r="BQ14" s="237">
        <v>8</v>
      </c>
      <c r="BR14" s="238"/>
      <c r="BS14" s="802" t="s">
        <v>618</v>
      </c>
      <c r="BT14" s="803"/>
      <c r="BU14" s="803"/>
      <c r="BV14" s="803"/>
      <c r="BW14" s="803"/>
      <c r="BX14" s="803"/>
      <c r="BY14" s="803"/>
      <c r="BZ14" s="803"/>
      <c r="CA14" s="803"/>
      <c r="CB14" s="803"/>
      <c r="CC14" s="803"/>
      <c r="CD14" s="803"/>
      <c r="CE14" s="803"/>
      <c r="CF14" s="803"/>
      <c r="CG14" s="804"/>
      <c r="CH14" s="805">
        <v>126</v>
      </c>
      <c r="CI14" s="806"/>
      <c r="CJ14" s="806"/>
      <c r="CK14" s="806"/>
      <c r="CL14" s="807"/>
      <c r="CM14" s="805">
        <v>709</v>
      </c>
      <c r="CN14" s="806"/>
      <c r="CO14" s="806"/>
      <c r="CP14" s="806"/>
      <c r="CQ14" s="807"/>
      <c r="CR14" s="805">
        <v>28</v>
      </c>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3"/>
    </row>
    <row r="15" spans="1:131" s="234" customFormat="1" ht="26.25" customHeight="1" x14ac:dyDescent="0.2">
      <c r="A15" s="237">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1"/>
      <c r="BA15" s="231"/>
      <c r="BB15" s="231"/>
      <c r="BC15" s="231"/>
      <c r="BD15" s="231"/>
      <c r="BE15" s="232"/>
      <c r="BF15" s="232"/>
      <c r="BG15" s="232"/>
      <c r="BH15" s="232"/>
      <c r="BI15" s="232"/>
      <c r="BJ15" s="232"/>
      <c r="BK15" s="232"/>
      <c r="BL15" s="232"/>
      <c r="BM15" s="232"/>
      <c r="BN15" s="232"/>
      <c r="BO15" s="232"/>
      <c r="BP15" s="232"/>
      <c r="BQ15" s="237">
        <v>9</v>
      </c>
      <c r="BR15" s="238"/>
      <c r="BS15" s="802" t="s">
        <v>619</v>
      </c>
      <c r="BT15" s="803"/>
      <c r="BU15" s="803"/>
      <c r="BV15" s="803"/>
      <c r="BW15" s="803"/>
      <c r="BX15" s="803"/>
      <c r="BY15" s="803"/>
      <c r="BZ15" s="803"/>
      <c r="CA15" s="803"/>
      <c r="CB15" s="803"/>
      <c r="CC15" s="803"/>
      <c r="CD15" s="803"/>
      <c r="CE15" s="803"/>
      <c r="CF15" s="803"/>
      <c r="CG15" s="804"/>
      <c r="CH15" s="805">
        <v>19</v>
      </c>
      <c r="CI15" s="806"/>
      <c r="CJ15" s="806"/>
      <c r="CK15" s="806"/>
      <c r="CL15" s="807"/>
      <c r="CM15" s="805">
        <v>1320</v>
      </c>
      <c r="CN15" s="806"/>
      <c r="CO15" s="806"/>
      <c r="CP15" s="806"/>
      <c r="CQ15" s="807"/>
      <c r="CR15" s="805">
        <v>500</v>
      </c>
      <c r="CS15" s="806"/>
      <c r="CT15" s="806"/>
      <c r="CU15" s="806"/>
      <c r="CV15" s="807"/>
      <c r="CW15" s="805">
        <v>111</v>
      </c>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3"/>
    </row>
    <row r="16" spans="1:131" s="234" customFormat="1" ht="26.25" customHeight="1" x14ac:dyDescent="0.2">
      <c r="A16" s="237">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1"/>
      <c r="BA16" s="231"/>
      <c r="BB16" s="231"/>
      <c r="BC16" s="231"/>
      <c r="BD16" s="231"/>
      <c r="BE16" s="232"/>
      <c r="BF16" s="232"/>
      <c r="BG16" s="232"/>
      <c r="BH16" s="232"/>
      <c r="BI16" s="232"/>
      <c r="BJ16" s="232"/>
      <c r="BK16" s="232"/>
      <c r="BL16" s="232"/>
      <c r="BM16" s="232"/>
      <c r="BN16" s="232"/>
      <c r="BO16" s="232"/>
      <c r="BP16" s="232"/>
      <c r="BQ16" s="237">
        <v>10</v>
      </c>
      <c r="BR16" s="238"/>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3"/>
    </row>
    <row r="17" spans="1:131" s="234" customFormat="1" ht="26.25" customHeight="1" x14ac:dyDescent="0.2">
      <c r="A17" s="237">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1"/>
      <c r="BA17" s="231"/>
      <c r="BB17" s="231"/>
      <c r="BC17" s="231"/>
      <c r="BD17" s="231"/>
      <c r="BE17" s="232"/>
      <c r="BF17" s="232"/>
      <c r="BG17" s="232"/>
      <c r="BH17" s="232"/>
      <c r="BI17" s="232"/>
      <c r="BJ17" s="232"/>
      <c r="BK17" s="232"/>
      <c r="BL17" s="232"/>
      <c r="BM17" s="232"/>
      <c r="BN17" s="232"/>
      <c r="BO17" s="232"/>
      <c r="BP17" s="232"/>
      <c r="BQ17" s="237">
        <v>11</v>
      </c>
      <c r="BR17" s="238"/>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3"/>
    </row>
    <row r="18" spans="1:131" s="234" customFormat="1" ht="26.25" customHeight="1" x14ac:dyDescent="0.2">
      <c r="A18" s="237">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1"/>
      <c r="BA18" s="231"/>
      <c r="BB18" s="231"/>
      <c r="BC18" s="231"/>
      <c r="BD18" s="231"/>
      <c r="BE18" s="232"/>
      <c r="BF18" s="232"/>
      <c r="BG18" s="232"/>
      <c r="BH18" s="232"/>
      <c r="BI18" s="232"/>
      <c r="BJ18" s="232"/>
      <c r="BK18" s="232"/>
      <c r="BL18" s="232"/>
      <c r="BM18" s="232"/>
      <c r="BN18" s="232"/>
      <c r="BO18" s="232"/>
      <c r="BP18" s="232"/>
      <c r="BQ18" s="237">
        <v>12</v>
      </c>
      <c r="BR18" s="238"/>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3"/>
    </row>
    <row r="19" spans="1:131" s="234" customFormat="1" ht="26.25" customHeight="1" x14ac:dyDescent="0.2">
      <c r="A19" s="237">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1"/>
      <c r="BA19" s="231"/>
      <c r="BB19" s="231"/>
      <c r="BC19" s="231"/>
      <c r="BD19" s="231"/>
      <c r="BE19" s="232"/>
      <c r="BF19" s="232"/>
      <c r="BG19" s="232"/>
      <c r="BH19" s="232"/>
      <c r="BI19" s="232"/>
      <c r="BJ19" s="232"/>
      <c r="BK19" s="232"/>
      <c r="BL19" s="232"/>
      <c r="BM19" s="232"/>
      <c r="BN19" s="232"/>
      <c r="BO19" s="232"/>
      <c r="BP19" s="232"/>
      <c r="BQ19" s="237">
        <v>13</v>
      </c>
      <c r="BR19" s="238"/>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3"/>
    </row>
    <row r="20" spans="1:131" s="234" customFormat="1" ht="26.25" customHeight="1" x14ac:dyDescent="0.2">
      <c r="A20" s="237">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1"/>
      <c r="BA20" s="231"/>
      <c r="BB20" s="231"/>
      <c r="BC20" s="231"/>
      <c r="BD20" s="231"/>
      <c r="BE20" s="232"/>
      <c r="BF20" s="232"/>
      <c r="BG20" s="232"/>
      <c r="BH20" s="232"/>
      <c r="BI20" s="232"/>
      <c r="BJ20" s="232"/>
      <c r="BK20" s="232"/>
      <c r="BL20" s="232"/>
      <c r="BM20" s="232"/>
      <c r="BN20" s="232"/>
      <c r="BO20" s="232"/>
      <c r="BP20" s="232"/>
      <c r="BQ20" s="237">
        <v>14</v>
      </c>
      <c r="BR20" s="238"/>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3"/>
    </row>
    <row r="21" spans="1:131" s="234" customFormat="1" ht="26.25" customHeight="1" thickBot="1" x14ac:dyDescent="0.25">
      <c r="A21" s="237">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1"/>
      <c r="BA21" s="231"/>
      <c r="BB21" s="231"/>
      <c r="BC21" s="231"/>
      <c r="BD21" s="231"/>
      <c r="BE21" s="232"/>
      <c r="BF21" s="232"/>
      <c r="BG21" s="232"/>
      <c r="BH21" s="232"/>
      <c r="BI21" s="232"/>
      <c r="BJ21" s="232"/>
      <c r="BK21" s="232"/>
      <c r="BL21" s="232"/>
      <c r="BM21" s="232"/>
      <c r="BN21" s="232"/>
      <c r="BO21" s="232"/>
      <c r="BP21" s="232"/>
      <c r="BQ21" s="237">
        <v>15</v>
      </c>
      <c r="BR21" s="238"/>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3"/>
    </row>
    <row r="22" spans="1:131" s="234" customFormat="1" ht="26.25" customHeight="1" x14ac:dyDescent="0.2">
      <c r="A22" s="237">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399</v>
      </c>
      <c r="BA22" s="835"/>
      <c r="BB22" s="835"/>
      <c r="BC22" s="835"/>
      <c r="BD22" s="836"/>
      <c r="BE22" s="232"/>
      <c r="BF22" s="232"/>
      <c r="BG22" s="232"/>
      <c r="BH22" s="232"/>
      <c r="BI22" s="232"/>
      <c r="BJ22" s="232"/>
      <c r="BK22" s="232"/>
      <c r="BL22" s="232"/>
      <c r="BM22" s="232"/>
      <c r="BN22" s="232"/>
      <c r="BO22" s="232"/>
      <c r="BP22" s="232"/>
      <c r="BQ22" s="237">
        <v>16</v>
      </c>
      <c r="BR22" s="238"/>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3"/>
    </row>
    <row r="23" spans="1:131" s="234" customFormat="1" ht="26.25" customHeight="1" thickBot="1" x14ac:dyDescent="0.25">
      <c r="A23" s="239" t="s">
        <v>400</v>
      </c>
      <c r="B23" s="818" t="s">
        <v>401</v>
      </c>
      <c r="C23" s="819"/>
      <c r="D23" s="819"/>
      <c r="E23" s="819"/>
      <c r="F23" s="819"/>
      <c r="G23" s="819"/>
      <c r="H23" s="819"/>
      <c r="I23" s="819"/>
      <c r="J23" s="819"/>
      <c r="K23" s="819"/>
      <c r="L23" s="819"/>
      <c r="M23" s="819"/>
      <c r="N23" s="819"/>
      <c r="O23" s="819"/>
      <c r="P23" s="820"/>
      <c r="Q23" s="821">
        <v>435137.89399999997</v>
      </c>
      <c r="R23" s="822"/>
      <c r="S23" s="822"/>
      <c r="T23" s="822"/>
      <c r="U23" s="822"/>
      <c r="V23" s="822">
        <v>424846.75199999998</v>
      </c>
      <c r="W23" s="822"/>
      <c r="X23" s="822"/>
      <c r="Y23" s="822"/>
      <c r="Z23" s="822"/>
      <c r="AA23" s="822">
        <v>10291.142</v>
      </c>
      <c r="AB23" s="822"/>
      <c r="AC23" s="822"/>
      <c r="AD23" s="822"/>
      <c r="AE23" s="823"/>
      <c r="AF23" s="824">
        <v>6682</v>
      </c>
      <c r="AG23" s="822"/>
      <c r="AH23" s="822"/>
      <c r="AI23" s="822"/>
      <c r="AJ23" s="825"/>
      <c r="AK23" s="826"/>
      <c r="AL23" s="827"/>
      <c r="AM23" s="827"/>
      <c r="AN23" s="827"/>
      <c r="AO23" s="827"/>
      <c r="AP23" s="822">
        <v>508448</v>
      </c>
      <c r="AQ23" s="822"/>
      <c r="AR23" s="822"/>
      <c r="AS23" s="822"/>
      <c r="AT23" s="822"/>
      <c r="AU23" s="838"/>
      <c r="AV23" s="838"/>
      <c r="AW23" s="838"/>
      <c r="AX23" s="838"/>
      <c r="AY23" s="839"/>
      <c r="AZ23" s="840" t="s">
        <v>402</v>
      </c>
      <c r="BA23" s="841"/>
      <c r="BB23" s="841"/>
      <c r="BC23" s="841"/>
      <c r="BD23" s="842"/>
      <c r="BE23" s="232"/>
      <c r="BF23" s="232"/>
      <c r="BG23" s="232"/>
      <c r="BH23" s="232"/>
      <c r="BI23" s="232"/>
      <c r="BJ23" s="232"/>
      <c r="BK23" s="232"/>
      <c r="BL23" s="232"/>
      <c r="BM23" s="232"/>
      <c r="BN23" s="232"/>
      <c r="BO23" s="232"/>
      <c r="BP23" s="232"/>
      <c r="BQ23" s="237">
        <v>17</v>
      </c>
      <c r="BR23" s="238"/>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3"/>
    </row>
    <row r="24" spans="1:131" s="234" customFormat="1" ht="26.25" customHeight="1" x14ac:dyDescent="0.2">
      <c r="A24" s="837" t="s">
        <v>403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1"/>
      <c r="BA24" s="231"/>
      <c r="BB24" s="231"/>
      <c r="BC24" s="231"/>
      <c r="BD24" s="231"/>
      <c r="BE24" s="232"/>
      <c r="BF24" s="232"/>
      <c r="BG24" s="232"/>
      <c r="BH24" s="232"/>
      <c r="BI24" s="232"/>
      <c r="BJ24" s="232"/>
      <c r="BK24" s="232"/>
      <c r="BL24" s="232"/>
      <c r="BM24" s="232"/>
      <c r="BN24" s="232"/>
      <c r="BO24" s="232"/>
      <c r="BP24" s="232"/>
      <c r="BQ24" s="237">
        <v>18</v>
      </c>
      <c r="BR24" s="238"/>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3"/>
    </row>
    <row r="25" spans="1:131" ht="26.25" customHeight="1" thickBot="1" x14ac:dyDescent="0.25">
      <c r="A25" s="754" t="s">
        <v>404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1"/>
      <c r="BK25" s="231"/>
      <c r="BL25" s="231"/>
      <c r="BM25" s="231"/>
      <c r="BN25" s="231"/>
      <c r="BO25" s="240"/>
      <c r="BP25" s="240"/>
      <c r="BQ25" s="237">
        <v>19</v>
      </c>
      <c r="BR25" s="238"/>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9"/>
    </row>
    <row r="26" spans="1:131" ht="26.25" customHeight="1" x14ac:dyDescent="0.2">
      <c r="A26" s="756" t="s">
        <v>374</v>
      </c>
      <c r="B26" s="757"/>
      <c r="C26" s="757"/>
      <c r="D26" s="757"/>
      <c r="E26" s="757"/>
      <c r="F26" s="757"/>
      <c r="G26" s="757"/>
      <c r="H26" s="757"/>
      <c r="I26" s="757"/>
      <c r="J26" s="757"/>
      <c r="K26" s="757"/>
      <c r="L26" s="757"/>
      <c r="M26" s="757"/>
      <c r="N26" s="757"/>
      <c r="O26" s="757"/>
      <c r="P26" s="758"/>
      <c r="Q26" s="762" t="s">
        <v>405</v>
      </c>
      <c r="R26" s="763"/>
      <c r="S26" s="763"/>
      <c r="T26" s="763"/>
      <c r="U26" s="764"/>
      <c r="V26" s="762" t="s">
        <v>406</v>
      </c>
      <c r="W26" s="763"/>
      <c r="X26" s="763"/>
      <c r="Y26" s="763"/>
      <c r="Z26" s="764"/>
      <c r="AA26" s="762" t="s">
        <v>407</v>
      </c>
      <c r="AB26" s="763"/>
      <c r="AC26" s="763"/>
      <c r="AD26" s="763"/>
      <c r="AE26" s="763"/>
      <c r="AF26" s="843" t="s">
        <v>408</v>
      </c>
      <c r="AG26" s="844"/>
      <c r="AH26" s="844"/>
      <c r="AI26" s="844"/>
      <c r="AJ26" s="845"/>
      <c r="AK26" s="763" t="s">
        <v>409</v>
      </c>
      <c r="AL26" s="763"/>
      <c r="AM26" s="763"/>
      <c r="AN26" s="763"/>
      <c r="AO26" s="764"/>
      <c r="AP26" s="762" t="s">
        <v>410</v>
      </c>
      <c r="AQ26" s="763"/>
      <c r="AR26" s="763"/>
      <c r="AS26" s="763"/>
      <c r="AT26" s="764"/>
      <c r="AU26" s="762" t="s">
        <v>411</v>
      </c>
      <c r="AV26" s="763"/>
      <c r="AW26" s="763"/>
      <c r="AX26" s="763"/>
      <c r="AY26" s="764"/>
      <c r="AZ26" s="762" t="s">
        <v>412</v>
      </c>
      <c r="BA26" s="763"/>
      <c r="BB26" s="763"/>
      <c r="BC26" s="763"/>
      <c r="BD26" s="764"/>
      <c r="BE26" s="762" t="s">
        <v>381</v>
      </c>
      <c r="BF26" s="763"/>
      <c r="BG26" s="763"/>
      <c r="BH26" s="763"/>
      <c r="BI26" s="769"/>
      <c r="BJ26" s="231"/>
      <c r="BK26" s="231"/>
      <c r="BL26" s="231"/>
      <c r="BM26" s="231"/>
      <c r="BN26" s="231"/>
      <c r="BO26" s="240"/>
      <c r="BP26" s="240"/>
      <c r="BQ26" s="237">
        <v>20</v>
      </c>
      <c r="BR26" s="238"/>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9"/>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1"/>
      <c r="BK27" s="231"/>
      <c r="BL27" s="231"/>
      <c r="BM27" s="231"/>
      <c r="BN27" s="231"/>
      <c r="BO27" s="240"/>
      <c r="BP27" s="240"/>
      <c r="BQ27" s="237">
        <v>21</v>
      </c>
      <c r="BR27" s="238"/>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9"/>
    </row>
    <row r="28" spans="1:131" ht="26.25" customHeight="1" thickTop="1" x14ac:dyDescent="0.2">
      <c r="A28" s="241">
        <v>1</v>
      </c>
      <c r="B28" s="778" t="s">
        <v>413</v>
      </c>
      <c r="C28" s="779"/>
      <c r="D28" s="779"/>
      <c r="E28" s="779"/>
      <c r="F28" s="779"/>
      <c r="G28" s="779"/>
      <c r="H28" s="779"/>
      <c r="I28" s="779"/>
      <c r="J28" s="779"/>
      <c r="K28" s="779"/>
      <c r="L28" s="779"/>
      <c r="M28" s="779"/>
      <c r="N28" s="779"/>
      <c r="O28" s="779"/>
      <c r="P28" s="780"/>
      <c r="Q28" s="851">
        <v>79233.585000000006</v>
      </c>
      <c r="R28" s="852"/>
      <c r="S28" s="852"/>
      <c r="T28" s="852"/>
      <c r="U28" s="852"/>
      <c r="V28" s="852">
        <v>77765.254000000001</v>
      </c>
      <c r="W28" s="852"/>
      <c r="X28" s="852"/>
      <c r="Y28" s="852"/>
      <c r="Z28" s="852"/>
      <c r="AA28" s="852">
        <v>1468</v>
      </c>
      <c r="AB28" s="852"/>
      <c r="AC28" s="852"/>
      <c r="AD28" s="852"/>
      <c r="AE28" s="853"/>
      <c r="AF28" s="854">
        <v>1468</v>
      </c>
      <c r="AG28" s="852"/>
      <c r="AH28" s="852"/>
      <c r="AI28" s="852"/>
      <c r="AJ28" s="855"/>
      <c r="AK28" s="856">
        <v>8721</v>
      </c>
      <c r="AL28" s="857"/>
      <c r="AM28" s="857"/>
      <c r="AN28" s="857"/>
      <c r="AO28" s="857"/>
      <c r="AP28" s="857"/>
      <c r="AQ28" s="857"/>
      <c r="AR28" s="857"/>
      <c r="AS28" s="857"/>
      <c r="AT28" s="857"/>
      <c r="AU28" s="857"/>
      <c r="AV28" s="857"/>
      <c r="AW28" s="857"/>
      <c r="AX28" s="857"/>
      <c r="AY28" s="857"/>
      <c r="AZ28" s="858"/>
      <c r="BA28" s="858"/>
      <c r="BB28" s="858"/>
      <c r="BC28" s="858"/>
      <c r="BD28" s="858"/>
      <c r="BE28" s="849"/>
      <c r="BF28" s="849"/>
      <c r="BG28" s="849"/>
      <c r="BH28" s="849"/>
      <c r="BI28" s="850"/>
      <c r="BJ28" s="231"/>
      <c r="BK28" s="231"/>
      <c r="BL28" s="231"/>
      <c r="BM28" s="231"/>
      <c r="BN28" s="231"/>
      <c r="BO28" s="240"/>
      <c r="BP28" s="240"/>
      <c r="BQ28" s="237">
        <v>22</v>
      </c>
      <c r="BR28" s="238"/>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9"/>
    </row>
    <row r="29" spans="1:131" ht="26.25" customHeight="1" x14ac:dyDescent="0.2">
      <c r="A29" s="241">
        <v>2</v>
      </c>
      <c r="B29" s="809" t="s">
        <v>414</v>
      </c>
      <c r="C29" s="810"/>
      <c r="D29" s="810"/>
      <c r="E29" s="810"/>
      <c r="F29" s="810"/>
      <c r="G29" s="810"/>
      <c r="H29" s="810"/>
      <c r="I29" s="810"/>
      <c r="J29" s="810"/>
      <c r="K29" s="810"/>
      <c r="L29" s="810"/>
      <c r="M29" s="810"/>
      <c r="N29" s="810"/>
      <c r="O29" s="810"/>
      <c r="P29" s="811"/>
      <c r="Q29" s="812">
        <v>71942.607000000004</v>
      </c>
      <c r="R29" s="813"/>
      <c r="S29" s="813"/>
      <c r="T29" s="813"/>
      <c r="U29" s="813"/>
      <c r="V29" s="813">
        <v>69652.028999999995</v>
      </c>
      <c r="W29" s="813"/>
      <c r="X29" s="813"/>
      <c r="Y29" s="813"/>
      <c r="Z29" s="813"/>
      <c r="AA29" s="813">
        <v>2290.578</v>
      </c>
      <c r="AB29" s="813"/>
      <c r="AC29" s="813"/>
      <c r="AD29" s="813"/>
      <c r="AE29" s="814"/>
      <c r="AF29" s="815">
        <v>2291</v>
      </c>
      <c r="AG29" s="816"/>
      <c r="AH29" s="816"/>
      <c r="AI29" s="816"/>
      <c r="AJ29" s="817"/>
      <c r="AK29" s="863">
        <v>9999</v>
      </c>
      <c r="AL29" s="859"/>
      <c r="AM29" s="859"/>
      <c r="AN29" s="859"/>
      <c r="AO29" s="859"/>
      <c r="AP29" s="859"/>
      <c r="AQ29" s="859"/>
      <c r="AR29" s="859"/>
      <c r="AS29" s="859"/>
      <c r="AT29" s="859"/>
      <c r="AU29" s="859"/>
      <c r="AV29" s="859"/>
      <c r="AW29" s="859"/>
      <c r="AX29" s="859"/>
      <c r="AY29" s="859"/>
      <c r="AZ29" s="860"/>
      <c r="BA29" s="860"/>
      <c r="BB29" s="860"/>
      <c r="BC29" s="860"/>
      <c r="BD29" s="860"/>
      <c r="BE29" s="861"/>
      <c r="BF29" s="861"/>
      <c r="BG29" s="861"/>
      <c r="BH29" s="861"/>
      <c r="BI29" s="862"/>
      <c r="BJ29" s="231"/>
      <c r="BK29" s="231"/>
      <c r="BL29" s="231"/>
      <c r="BM29" s="231"/>
      <c r="BN29" s="231"/>
      <c r="BO29" s="240"/>
      <c r="BP29" s="240"/>
      <c r="BQ29" s="237">
        <v>23</v>
      </c>
      <c r="BR29" s="238"/>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9"/>
    </row>
    <row r="30" spans="1:131" ht="26.25" customHeight="1" x14ac:dyDescent="0.2">
      <c r="A30" s="241">
        <v>3</v>
      </c>
      <c r="B30" s="809" t="s">
        <v>415</v>
      </c>
      <c r="C30" s="810"/>
      <c r="D30" s="810"/>
      <c r="E30" s="810"/>
      <c r="F30" s="810"/>
      <c r="G30" s="810"/>
      <c r="H30" s="810"/>
      <c r="I30" s="810"/>
      <c r="J30" s="810"/>
      <c r="K30" s="810"/>
      <c r="L30" s="810"/>
      <c r="M30" s="810"/>
      <c r="N30" s="810"/>
      <c r="O30" s="810"/>
      <c r="P30" s="811"/>
      <c r="Q30" s="812">
        <v>10100.927</v>
      </c>
      <c r="R30" s="813"/>
      <c r="S30" s="813"/>
      <c r="T30" s="813"/>
      <c r="U30" s="813"/>
      <c r="V30" s="813">
        <v>9786.1209999999992</v>
      </c>
      <c r="W30" s="813"/>
      <c r="X30" s="813"/>
      <c r="Y30" s="813"/>
      <c r="Z30" s="813"/>
      <c r="AA30" s="813">
        <v>314.80599999999998</v>
      </c>
      <c r="AB30" s="813"/>
      <c r="AC30" s="813"/>
      <c r="AD30" s="813"/>
      <c r="AE30" s="814"/>
      <c r="AF30" s="815">
        <v>315</v>
      </c>
      <c r="AG30" s="816"/>
      <c r="AH30" s="816"/>
      <c r="AI30" s="816"/>
      <c r="AJ30" s="817"/>
      <c r="AK30" s="863">
        <v>2103</v>
      </c>
      <c r="AL30" s="859"/>
      <c r="AM30" s="859"/>
      <c r="AN30" s="859"/>
      <c r="AO30" s="859"/>
      <c r="AP30" s="859"/>
      <c r="AQ30" s="859"/>
      <c r="AR30" s="859"/>
      <c r="AS30" s="859"/>
      <c r="AT30" s="859"/>
      <c r="AU30" s="859"/>
      <c r="AV30" s="859"/>
      <c r="AW30" s="859"/>
      <c r="AX30" s="859"/>
      <c r="AY30" s="859"/>
      <c r="AZ30" s="860"/>
      <c r="BA30" s="860"/>
      <c r="BB30" s="860"/>
      <c r="BC30" s="860"/>
      <c r="BD30" s="860"/>
      <c r="BE30" s="861"/>
      <c r="BF30" s="861"/>
      <c r="BG30" s="861"/>
      <c r="BH30" s="861"/>
      <c r="BI30" s="862"/>
      <c r="BJ30" s="231"/>
      <c r="BK30" s="231"/>
      <c r="BL30" s="231"/>
      <c r="BM30" s="231"/>
      <c r="BN30" s="231"/>
      <c r="BO30" s="240"/>
      <c r="BP30" s="240"/>
      <c r="BQ30" s="237">
        <v>24</v>
      </c>
      <c r="BR30" s="238"/>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9"/>
    </row>
    <row r="31" spans="1:131" ht="26.25" customHeight="1" x14ac:dyDescent="0.2">
      <c r="A31" s="241">
        <v>4</v>
      </c>
      <c r="B31" s="809" t="s">
        <v>416</v>
      </c>
      <c r="C31" s="810"/>
      <c r="D31" s="810"/>
      <c r="E31" s="810"/>
      <c r="F31" s="810"/>
      <c r="G31" s="810"/>
      <c r="H31" s="810"/>
      <c r="I31" s="810"/>
      <c r="J31" s="810"/>
      <c r="K31" s="810"/>
      <c r="L31" s="810"/>
      <c r="M31" s="810"/>
      <c r="N31" s="810"/>
      <c r="O31" s="810"/>
      <c r="P31" s="811"/>
      <c r="Q31" s="812">
        <v>13711.415000000001</v>
      </c>
      <c r="R31" s="813"/>
      <c r="S31" s="813"/>
      <c r="T31" s="813"/>
      <c r="U31" s="813"/>
      <c r="V31" s="813">
        <v>13483.144</v>
      </c>
      <c r="W31" s="813"/>
      <c r="X31" s="813"/>
      <c r="Y31" s="813"/>
      <c r="Z31" s="813"/>
      <c r="AA31" s="813">
        <v>228.27099999999999</v>
      </c>
      <c r="AB31" s="813"/>
      <c r="AC31" s="813"/>
      <c r="AD31" s="813"/>
      <c r="AE31" s="814"/>
      <c r="AF31" s="815">
        <v>140</v>
      </c>
      <c r="AG31" s="816"/>
      <c r="AH31" s="816"/>
      <c r="AI31" s="816"/>
      <c r="AJ31" s="817"/>
      <c r="AK31" s="863">
        <v>230</v>
      </c>
      <c r="AL31" s="859"/>
      <c r="AM31" s="859"/>
      <c r="AN31" s="859"/>
      <c r="AO31" s="859"/>
      <c r="AP31" s="859"/>
      <c r="AQ31" s="859"/>
      <c r="AR31" s="859"/>
      <c r="AS31" s="859"/>
      <c r="AT31" s="859"/>
      <c r="AU31" s="859"/>
      <c r="AV31" s="859"/>
      <c r="AW31" s="859"/>
      <c r="AX31" s="859"/>
      <c r="AY31" s="859"/>
      <c r="AZ31" s="860"/>
      <c r="BA31" s="860"/>
      <c r="BB31" s="860"/>
      <c r="BC31" s="860"/>
      <c r="BD31" s="860"/>
      <c r="BE31" s="861"/>
      <c r="BF31" s="861"/>
      <c r="BG31" s="861"/>
      <c r="BH31" s="861"/>
      <c r="BI31" s="862"/>
      <c r="BJ31" s="231"/>
      <c r="BK31" s="231"/>
      <c r="BL31" s="231"/>
      <c r="BM31" s="231"/>
      <c r="BN31" s="231"/>
      <c r="BO31" s="240"/>
      <c r="BP31" s="240"/>
      <c r="BQ31" s="237">
        <v>25</v>
      </c>
      <c r="BR31" s="238"/>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9"/>
    </row>
    <row r="32" spans="1:131" ht="26.25" customHeight="1" x14ac:dyDescent="0.2">
      <c r="A32" s="241">
        <v>5</v>
      </c>
      <c r="B32" s="809" t="s">
        <v>417</v>
      </c>
      <c r="C32" s="810"/>
      <c r="D32" s="810"/>
      <c r="E32" s="810"/>
      <c r="F32" s="810"/>
      <c r="G32" s="810"/>
      <c r="H32" s="810"/>
      <c r="I32" s="810"/>
      <c r="J32" s="810"/>
      <c r="K32" s="810"/>
      <c r="L32" s="810"/>
      <c r="M32" s="810"/>
      <c r="N32" s="810"/>
      <c r="O32" s="810"/>
      <c r="P32" s="811"/>
      <c r="Q32" s="812">
        <v>17441</v>
      </c>
      <c r="R32" s="813"/>
      <c r="S32" s="813"/>
      <c r="T32" s="813"/>
      <c r="U32" s="813"/>
      <c r="V32" s="813">
        <v>14809</v>
      </c>
      <c r="W32" s="813"/>
      <c r="X32" s="813"/>
      <c r="Y32" s="813"/>
      <c r="Z32" s="813"/>
      <c r="AA32" s="813">
        <v>2632</v>
      </c>
      <c r="AB32" s="813"/>
      <c r="AC32" s="813"/>
      <c r="AD32" s="813"/>
      <c r="AE32" s="814"/>
      <c r="AF32" s="815" t="s">
        <v>127</v>
      </c>
      <c r="AG32" s="816"/>
      <c r="AH32" s="816"/>
      <c r="AI32" s="816"/>
      <c r="AJ32" s="817"/>
      <c r="AK32" s="863">
        <v>1521</v>
      </c>
      <c r="AL32" s="859"/>
      <c r="AM32" s="859"/>
      <c r="AN32" s="859"/>
      <c r="AO32" s="859"/>
      <c r="AP32" s="859">
        <v>29248</v>
      </c>
      <c r="AQ32" s="859"/>
      <c r="AR32" s="859"/>
      <c r="AS32" s="859"/>
      <c r="AT32" s="859"/>
      <c r="AU32" s="859">
        <v>13893</v>
      </c>
      <c r="AV32" s="859"/>
      <c r="AW32" s="859"/>
      <c r="AX32" s="859"/>
      <c r="AY32" s="859"/>
      <c r="AZ32" s="860" t="s">
        <v>534</v>
      </c>
      <c r="BA32" s="860"/>
      <c r="BB32" s="860"/>
      <c r="BC32" s="860"/>
      <c r="BD32" s="860"/>
      <c r="BE32" s="861" t="s">
        <v>418</v>
      </c>
      <c r="BF32" s="861"/>
      <c r="BG32" s="861"/>
      <c r="BH32" s="861"/>
      <c r="BI32" s="862"/>
      <c r="BJ32" s="231"/>
      <c r="BK32" s="231"/>
      <c r="BL32" s="231"/>
      <c r="BM32" s="231"/>
      <c r="BN32" s="231"/>
      <c r="BO32" s="240"/>
      <c r="BP32" s="240"/>
      <c r="BQ32" s="237">
        <v>26</v>
      </c>
      <c r="BR32" s="238"/>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9"/>
    </row>
    <row r="33" spans="1:131" ht="26.25" customHeight="1" x14ac:dyDescent="0.2">
      <c r="A33" s="241">
        <v>6</v>
      </c>
      <c r="B33" s="809" t="s">
        <v>419</v>
      </c>
      <c r="C33" s="810"/>
      <c r="D33" s="810"/>
      <c r="E33" s="810"/>
      <c r="F33" s="810"/>
      <c r="G33" s="810"/>
      <c r="H33" s="810"/>
      <c r="I33" s="810"/>
      <c r="J33" s="810"/>
      <c r="K33" s="810"/>
      <c r="L33" s="810"/>
      <c r="M33" s="810"/>
      <c r="N33" s="810"/>
      <c r="O33" s="810"/>
      <c r="P33" s="811"/>
      <c r="Q33" s="812">
        <v>13141</v>
      </c>
      <c r="R33" s="813"/>
      <c r="S33" s="813"/>
      <c r="T33" s="813"/>
      <c r="U33" s="813"/>
      <c r="V33" s="813">
        <v>10257</v>
      </c>
      <c r="W33" s="813"/>
      <c r="X33" s="813"/>
      <c r="Y33" s="813"/>
      <c r="Z33" s="813"/>
      <c r="AA33" s="813">
        <v>2884</v>
      </c>
      <c r="AB33" s="813"/>
      <c r="AC33" s="813"/>
      <c r="AD33" s="813"/>
      <c r="AE33" s="814"/>
      <c r="AF33" s="815">
        <v>15483</v>
      </c>
      <c r="AG33" s="816"/>
      <c r="AH33" s="816"/>
      <c r="AI33" s="816"/>
      <c r="AJ33" s="817"/>
      <c r="AK33" s="863">
        <v>163</v>
      </c>
      <c r="AL33" s="859"/>
      <c r="AM33" s="859"/>
      <c r="AN33" s="859"/>
      <c r="AO33" s="859"/>
      <c r="AP33" s="859">
        <v>31374</v>
      </c>
      <c r="AQ33" s="859"/>
      <c r="AR33" s="859"/>
      <c r="AS33" s="859"/>
      <c r="AT33" s="859"/>
      <c r="AU33" s="859">
        <v>1035</v>
      </c>
      <c r="AV33" s="859"/>
      <c r="AW33" s="859"/>
      <c r="AX33" s="859"/>
      <c r="AY33" s="859"/>
      <c r="AZ33" s="860" t="s">
        <v>534</v>
      </c>
      <c r="BA33" s="860"/>
      <c r="BB33" s="860"/>
      <c r="BC33" s="860"/>
      <c r="BD33" s="860"/>
      <c r="BE33" s="861" t="s">
        <v>418</v>
      </c>
      <c r="BF33" s="861"/>
      <c r="BG33" s="861"/>
      <c r="BH33" s="861"/>
      <c r="BI33" s="862"/>
      <c r="BJ33" s="231"/>
      <c r="BK33" s="231"/>
      <c r="BL33" s="231"/>
      <c r="BM33" s="231"/>
      <c r="BN33" s="231"/>
      <c r="BO33" s="240"/>
      <c r="BP33" s="240"/>
      <c r="BQ33" s="237">
        <v>27</v>
      </c>
      <c r="BR33" s="238"/>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9"/>
    </row>
    <row r="34" spans="1:131" ht="26.25" customHeight="1" x14ac:dyDescent="0.2">
      <c r="A34" s="241">
        <v>7</v>
      </c>
      <c r="B34" s="809" t="s">
        <v>420</v>
      </c>
      <c r="C34" s="810"/>
      <c r="D34" s="810"/>
      <c r="E34" s="810"/>
      <c r="F34" s="810"/>
      <c r="G34" s="810"/>
      <c r="H34" s="810"/>
      <c r="I34" s="810"/>
      <c r="J34" s="810"/>
      <c r="K34" s="810"/>
      <c r="L34" s="810"/>
      <c r="M34" s="810"/>
      <c r="N34" s="810"/>
      <c r="O34" s="810"/>
      <c r="P34" s="811"/>
      <c r="Q34" s="812">
        <v>6</v>
      </c>
      <c r="R34" s="813"/>
      <c r="S34" s="813"/>
      <c r="T34" s="813"/>
      <c r="U34" s="813"/>
      <c r="V34" s="813">
        <v>5</v>
      </c>
      <c r="W34" s="813"/>
      <c r="X34" s="813"/>
      <c r="Y34" s="813"/>
      <c r="Z34" s="813"/>
      <c r="AA34" s="813">
        <v>1</v>
      </c>
      <c r="AB34" s="813"/>
      <c r="AC34" s="813"/>
      <c r="AD34" s="813"/>
      <c r="AE34" s="814"/>
      <c r="AF34" s="815">
        <v>18</v>
      </c>
      <c r="AG34" s="816"/>
      <c r="AH34" s="816"/>
      <c r="AI34" s="816"/>
      <c r="AJ34" s="817"/>
      <c r="AK34" s="863"/>
      <c r="AL34" s="859"/>
      <c r="AM34" s="859"/>
      <c r="AN34" s="859"/>
      <c r="AO34" s="859"/>
      <c r="AP34" s="859">
        <v>1</v>
      </c>
      <c r="AQ34" s="859"/>
      <c r="AR34" s="859"/>
      <c r="AS34" s="859"/>
      <c r="AT34" s="859"/>
      <c r="AU34" s="859"/>
      <c r="AV34" s="859"/>
      <c r="AW34" s="859"/>
      <c r="AX34" s="859"/>
      <c r="AY34" s="859"/>
      <c r="AZ34" s="860" t="s">
        <v>534</v>
      </c>
      <c r="BA34" s="860"/>
      <c r="BB34" s="860"/>
      <c r="BC34" s="860"/>
      <c r="BD34" s="860"/>
      <c r="BE34" s="861" t="s">
        <v>418</v>
      </c>
      <c r="BF34" s="861"/>
      <c r="BG34" s="861"/>
      <c r="BH34" s="861"/>
      <c r="BI34" s="862"/>
      <c r="BJ34" s="231"/>
      <c r="BK34" s="231"/>
      <c r="BL34" s="231"/>
      <c r="BM34" s="231"/>
      <c r="BN34" s="231"/>
      <c r="BO34" s="240"/>
      <c r="BP34" s="240"/>
      <c r="BQ34" s="237">
        <v>28</v>
      </c>
      <c r="BR34" s="238"/>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9"/>
    </row>
    <row r="35" spans="1:131" ht="26.25" customHeight="1" x14ac:dyDescent="0.2">
      <c r="A35" s="241">
        <v>8</v>
      </c>
      <c r="B35" s="809" t="s">
        <v>421</v>
      </c>
      <c r="C35" s="810"/>
      <c r="D35" s="810"/>
      <c r="E35" s="810"/>
      <c r="F35" s="810"/>
      <c r="G35" s="810"/>
      <c r="H35" s="810"/>
      <c r="I35" s="810"/>
      <c r="J35" s="810"/>
      <c r="K35" s="810"/>
      <c r="L35" s="810"/>
      <c r="M35" s="810"/>
      <c r="N35" s="810"/>
      <c r="O35" s="810"/>
      <c r="P35" s="811"/>
      <c r="Q35" s="812">
        <v>19355</v>
      </c>
      <c r="R35" s="813"/>
      <c r="S35" s="813"/>
      <c r="T35" s="813"/>
      <c r="U35" s="813"/>
      <c r="V35" s="813">
        <v>17382</v>
      </c>
      <c r="W35" s="813"/>
      <c r="X35" s="813"/>
      <c r="Y35" s="813"/>
      <c r="Z35" s="813"/>
      <c r="AA35" s="813">
        <v>1973</v>
      </c>
      <c r="AB35" s="813"/>
      <c r="AC35" s="813"/>
      <c r="AD35" s="813"/>
      <c r="AE35" s="814"/>
      <c r="AF35" s="815">
        <v>8414</v>
      </c>
      <c r="AG35" s="816"/>
      <c r="AH35" s="816"/>
      <c r="AI35" s="816"/>
      <c r="AJ35" s="817"/>
      <c r="AK35" s="863">
        <v>5716</v>
      </c>
      <c r="AL35" s="859"/>
      <c r="AM35" s="859"/>
      <c r="AN35" s="859"/>
      <c r="AO35" s="859"/>
      <c r="AP35" s="859">
        <v>131178</v>
      </c>
      <c r="AQ35" s="859"/>
      <c r="AR35" s="859"/>
      <c r="AS35" s="859"/>
      <c r="AT35" s="859"/>
      <c r="AU35" s="859">
        <v>50897</v>
      </c>
      <c r="AV35" s="859"/>
      <c r="AW35" s="859"/>
      <c r="AX35" s="859"/>
      <c r="AY35" s="859"/>
      <c r="AZ35" s="860" t="s">
        <v>534</v>
      </c>
      <c r="BA35" s="860"/>
      <c r="BB35" s="860"/>
      <c r="BC35" s="860"/>
      <c r="BD35" s="860"/>
      <c r="BE35" s="861" t="s">
        <v>418</v>
      </c>
      <c r="BF35" s="861"/>
      <c r="BG35" s="861"/>
      <c r="BH35" s="861"/>
      <c r="BI35" s="862"/>
      <c r="BJ35" s="231"/>
      <c r="BK35" s="231"/>
      <c r="BL35" s="231"/>
      <c r="BM35" s="231"/>
      <c r="BN35" s="231"/>
      <c r="BO35" s="240"/>
      <c r="BP35" s="240"/>
      <c r="BQ35" s="237">
        <v>29</v>
      </c>
      <c r="BR35" s="238"/>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9"/>
    </row>
    <row r="36" spans="1:131" ht="26.25" customHeight="1" x14ac:dyDescent="0.2">
      <c r="A36" s="241">
        <v>9</v>
      </c>
      <c r="B36" s="809" t="s">
        <v>422</v>
      </c>
      <c r="C36" s="810"/>
      <c r="D36" s="810"/>
      <c r="E36" s="810"/>
      <c r="F36" s="810"/>
      <c r="G36" s="810"/>
      <c r="H36" s="810"/>
      <c r="I36" s="810"/>
      <c r="J36" s="810"/>
      <c r="K36" s="810"/>
      <c r="L36" s="810"/>
      <c r="M36" s="810"/>
      <c r="N36" s="810"/>
      <c r="O36" s="810"/>
      <c r="P36" s="811"/>
      <c r="Q36" s="812">
        <v>1973</v>
      </c>
      <c r="R36" s="813"/>
      <c r="S36" s="813"/>
      <c r="T36" s="813"/>
      <c r="U36" s="813"/>
      <c r="V36" s="813">
        <v>2007</v>
      </c>
      <c r="W36" s="813"/>
      <c r="X36" s="813"/>
      <c r="Y36" s="813"/>
      <c r="Z36" s="813"/>
      <c r="AA36" s="813">
        <v>-34</v>
      </c>
      <c r="AB36" s="813"/>
      <c r="AC36" s="813"/>
      <c r="AD36" s="813"/>
      <c r="AE36" s="814"/>
      <c r="AF36" s="815">
        <v>643</v>
      </c>
      <c r="AG36" s="816"/>
      <c r="AH36" s="816"/>
      <c r="AI36" s="816"/>
      <c r="AJ36" s="817"/>
      <c r="AK36" s="863">
        <v>404</v>
      </c>
      <c r="AL36" s="859"/>
      <c r="AM36" s="859"/>
      <c r="AN36" s="859"/>
      <c r="AO36" s="859"/>
      <c r="AP36" s="859">
        <v>2616</v>
      </c>
      <c r="AQ36" s="859"/>
      <c r="AR36" s="859"/>
      <c r="AS36" s="859"/>
      <c r="AT36" s="859"/>
      <c r="AU36" s="859">
        <v>1232</v>
      </c>
      <c r="AV36" s="859"/>
      <c r="AW36" s="859"/>
      <c r="AX36" s="859"/>
      <c r="AY36" s="859"/>
      <c r="AZ36" s="860" t="s">
        <v>534</v>
      </c>
      <c r="BA36" s="860"/>
      <c r="BB36" s="860"/>
      <c r="BC36" s="860"/>
      <c r="BD36" s="860"/>
      <c r="BE36" s="861" t="s">
        <v>418</v>
      </c>
      <c r="BF36" s="861"/>
      <c r="BG36" s="861"/>
      <c r="BH36" s="861"/>
      <c r="BI36" s="862"/>
      <c r="BJ36" s="231"/>
      <c r="BK36" s="231"/>
      <c r="BL36" s="231"/>
      <c r="BM36" s="231"/>
      <c r="BN36" s="231"/>
      <c r="BO36" s="240"/>
      <c r="BP36" s="240"/>
      <c r="BQ36" s="237">
        <v>30</v>
      </c>
      <c r="BR36" s="238"/>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9"/>
    </row>
    <row r="37" spans="1:131" ht="26.25" customHeight="1" x14ac:dyDescent="0.2">
      <c r="A37" s="241">
        <v>10</v>
      </c>
      <c r="B37" s="809" t="s">
        <v>423</v>
      </c>
      <c r="C37" s="810"/>
      <c r="D37" s="810"/>
      <c r="E37" s="810"/>
      <c r="F37" s="810"/>
      <c r="G37" s="810"/>
      <c r="H37" s="810"/>
      <c r="I37" s="810"/>
      <c r="J37" s="810"/>
      <c r="K37" s="810"/>
      <c r="L37" s="810"/>
      <c r="M37" s="810"/>
      <c r="N37" s="810"/>
      <c r="O37" s="810"/>
      <c r="P37" s="811"/>
      <c r="Q37" s="812">
        <v>381</v>
      </c>
      <c r="R37" s="813"/>
      <c r="S37" s="813"/>
      <c r="T37" s="813"/>
      <c r="U37" s="813"/>
      <c r="V37" s="813">
        <v>302</v>
      </c>
      <c r="W37" s="813"/>
      <c r="X37" s="813"/>
      <c r="Y37" s="813"/>
      <c r="Z37" s="813"/>
      <c r="AA37" s="813">
        <v>79</v>
      </c>
      <c r="AB37" s="813"/>
      <c r="AC37" s="813"/>
      <c r="AD37" s="813"/>
      <c r="AE37" s="814"/>
      <c r="AF37" s="815">
        <v>10</v>
      </c>
      <c r="AG37" s="816"/>
      <c r="AH37" s="816"/>
      <c r="AI37" s="816"/>
      <c r="AJ37" s="817"/>
      <c r="AK37" s="863">
        <v>334</v>
      </c>
      <c r="AL37" s="859"/>
      <c r="AM37" s="859"/>
      <c r="AN37" s="859"/>
      <c r="AO37" s="859"/>
      <c r="AP37" s="859">
        <v>609</v>
      </c>
      <c r="AQ37" s="859"/>
      <c r="AR37" s="859"/>
      <c r="AS37" s="859"/>
      <c r="AT37" s="859"/>
      <c r="AU37" s="859">
        <v>596</v>
      </c>
      <c r="AV37" s="859"/>
      <c r="AW37" s="859"/>
      <c r="AX37" s="859"/>
      <c r="AY37" s="859"/>
      <c r="AZ37" s="860" t="s">
        <v>534</v>
      </c>
      <c r="BA37" s="860"/>
      <c r="BB37" s="860"/>
      <c r="BC37" s="860"/>
      <c r="BD37" s="860"/>
      <c r="BE37" s="861" t="s">
        <v>424</v>
      </c>
      <c r="BF37" s="861"/>
      <c r="BG37" s="861"/>
      <c r="BH37" s="861"/>
      <c r="BI37" s="862"/>
      <c r="BJ37" s="231"/>
      <c r="BK37" s="231"/>
      <c r="BL37" s="231"/>
      <c r="BM37" s="231"/>
      <c r="BN37" s="231"/>
      <c r="BO37" s="240"/>
      <c r="BP37" s="240"/>
      <c r="BQ37" s="237">
        <v>31</v>
      </c>
      <c r="BR37" s="238"/>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9"/>
    </row>
    <row r="38" spans="1:131" ht="26.25" customHeight="1" x14ac:dyDescent="0.2">
      <c r="A38" s="241">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1"/>
      <c r="BK38" s="231"/>
      <c r="BL38" s="231"/>
      <c r="BM38" s="231"/>
      <c r="BN38" s="231"/>
      <c r="BO38" s="240"/>
      <c r="BP38" s="240"/>
      <c r="BQ38" s="237">
        <v>32</v>
      </c>
      <c r="BR38" s="238"/>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9"/>
    </row>
    <row r="39" spans="1:131" ht="26.25" customHeight="1" x14ac:dyDescent="0.2">
      <c r="A39" s="241">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1"/>
      <c r="BK39" s="231"/>
      <c r="BL39" s="231"/>
      <c r="BM39" s="231"/>
      <c r="BN39" s="231"/>
      <c r="BO39" s="240"/>
      <c r="BP39" s="240"/>
      <c r="BQ39" s="237">
        <v>33</v>
      </c>
      <c r="BR39" s="238"/>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9"/>
    </row>
    <row r="40" spans="1:131" ht="26.25" customHeight="1" x14ac:dyDescent="0.2">
      <c r="A40" s="237">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1"/>
      <c r="BK40" s="231"/>
      <c r="BL40" s="231"/>
      <c r="BM40" s="231"/>
      <c r="BN40" s="231"/>
      <c r="BO40" s="240"/>
      <c r="BP40" s="240"/>
      <c r="BQ40" s="237">
        <v>34</v>
      </c>
      <c r="BR40" s="238"/>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9"/>
    </row>
    <row r="41" spans="1:131" ht="26.25" customHeight="1" x14ac:dyDescent="0.2">
      <c r="A41" s="237">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1"/>
      <c r="BK41" s="231"/>
      <c r="BL41" s="231"/>
      <c r="BM41" s="231"/>
      <c r="BN41" s="231"/>
      <c r="BO41" s="240"/>
      <c r="BP41" s="240"/>
      <c r="BQ41" s="237">
        <v>35</v>
      </c>
      <c r="BR41" s="238"/>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9"/>
    </row>
    <row r="42" spans="1:131" ht="26.25" customHeight="1" x14ac:dyDescent="0.2">
      <c r="A42" s="237">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1"/>
      <c r="BK42" s="231"/>
      <c r="BL42" s="231"/>
      <c r="BM42" s="231"/>
      <c r="BN42" s="231"/>
      <c r="BO42" s="240"/>
      <c r="BP42" s="240"/>
      <c r="BQ42" s="237">
        <v>36</v>
      </c>
      <c r="BR42" s="238"/>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9"/>
    </row>
    <row r="43" spans="1:131" ht="26.25" customHeight="1" x14ac:dyDescent="0.2">
      <c r="A43" s="237">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1"/>
      <c r="BK43" s="231"/>
      <c r="BL43" s="231"/>
      <c r="BM43" s="231"/>
      <c r="BN43" s="231"/>
      <c r="BO43" s="240"/>
      <c r="BP43" s="240"/>
      <c r="BQ43" s="237">
        <v>37</v>
      </c>
      <c r="BR43" s="238"/>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9"/>
    </row>
    <row r="44" spans="1:131" ht="26.25" customHeight="1" x14ac:dyDescent="0.2">
      <c r="A44" s="237">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1"/>
      <c r="BK44" s="231"/>
      <c r="BL44" s="231"/>
      <c r="BM44" s="231"/>
      <c r="BN44" s="231"/>
      <c r="BO44" s="240"/>
      <c r="BP44" s="240"/>
      <c r="BQ44" s="237">
        <v>38</v>
      </c>
      <c r="BR44" s="238"/>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9"/>
    </row>
    <row r="45" spans="1:131" ht="26.25" customHeight="1" x14ac:dyDescent="0.2">
      <c r="A45" s="237">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1"/>
      <c r="BK45" s="231"/>
      <c r="BL45" s="231"/>
      <c r="BM45" s="231"/>
      <c r="BN45" s="231"/>
      <c r="BO45" s="240"/>
      <c r="BP45" s="240"/>
      <c r="BQ45" s="237">
        <v>39</v>
      </c>
      <c r="BR45" s="238"/>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9"/>
    </row>
    <row r="46" spans="1:131" ht="26.25" customHeight="1" x14ac:dyDescent="0.2">
      <c r="A46" s="237">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1"/>
      <c r="BK46" s="231"/>
      <c r="BL46" s="231"/>
      <c r="BM46" s="231"/>
      <c r="BN46" s="231"/>
      <c r="BO46" s="240"/>
      <c r="BP46" s="240"/>
      <c r="BQ46" s="237">
        <v>40</v>
      </c>
      <c r="BR46" s="238"/>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9"/>
    </row>
    <row r="47" spans="1:131" ht="26.25" customHeight="1" x14ac:dyDescent="0.2">
      <c r="A47" s="237">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1"/>
      <c r="BK47" s="231"/>
      <c r="BL47" s="231"/>
      <c r="BM47" s="231"/>
      <c r="BN47" s="231"/>
      <c r="BO47" s="240"/>
      <c r="BP47" s="240"/>
      <c r="BQ47" s="237">
        <v>41</v>
      </c>
      <c r="BR47" s="238"/>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9"/>
    </row>
    <row r="48" spans="1:131" ht="26.25" customHeight="1" x14ac:dyDescent="0.2">
      <c r="A48" s="237">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1"/>
      <c r="BK48" s="231"/>
      <c r="BL48" s="231"/>
      <c r="BM48" s="231"/>
      <c r="BN48" s="231"/>
      <c r="BO48" s="240"/>
      <c r="BP48" s="240"/>
      <c r="BQ48" s="237">
        <v>42</v>
      </c>
      <c r="BR48" s="238"/>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9"/>
    </row>
    <row r="49" spans="1:131" ht="26.25" customHeight="1" x14ac:dyDescent="0.2">
      <c r="A49" s="237">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1"/>
      <c r="BK49" s="231"/>
      <c r="BL49" s="231"/>
      <c r="BM49" s="231"/>
      <c r="BN49" s="231"/>
      <c r="BO49" s="240"/>
      <c r="BP49" s="240"/>
      <c r="BQ49" s="237">
        <v>43</v>
      </c>
      <c r="BR49" s="238"/>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9"/>
    </row>
    <row r="50" spans="1:131" ht="26.25" customHeight="1" x14ac:dyDescent="0.2">
      <c r="A50" s="237">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1"/>
      <c r="BK50" s="231"/>
      <c r="BL50" s="231"/>
      <c r="BM50" s="231"/>
      <c r="BN50" s="231"/>
      <c r="BO50" s="240"/>
      <c r="BP50" s="240"/>
      <c r="BQ50" s="237">
        <v>44</v>
      </c>
      <c r="BR50" s="238"/>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9"/>
    </row>
    <row r="51" spans="1:131" ht="26.25" customHeight="1" x14ac:dyDescent="0.2">
      <c r="A51" s="237">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1"/>
      <c r="BK51" s="231"/>
      <c r="BL51" s="231"/>
      <c r="BM51" s="231"/>
      <c r="BN51" s="231"/>
      <c r="BO51" s="240"/>
      <c r="BP51" s="240"/>
      <c r="BQ51" s="237">
        <v>45</v>
      </c>
      <c r="BR51" s="238"/>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9"/>
    </row>
    <row r="52" spans="1:131" ht="26.25" customHeight="1" x14ac:dyDescent="0.2">
      <c r="A52" s="237">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1"/>
      <c r="BK52" s="231"/>
      <c r="BL52" s="231"/>
      <c r="BM52" s="231"/>
      <c r="BN52" s="231"/>
      <c r="BO52" s="240"/>
      <c r="BP52" s="240"/>
      <c r="BQ52" s="237">
        <v>46</v>
      </c>
      <c r="BR52" s="238"/>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9"/>
    </row>
    <row r="53" spans="1:131" ht="26.25" customHeight="1" x14ac:dyDescent="0.2">
      <c r="A53" s="237">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1"/>
      <c r="BK53" s="231"/>
      <c r="BL53" s="231"/>
      <c r="BM53" s="231"/>
      <c r="BN53" s="231"/>
      <c r="BO53" s="240"/>
      <c r="BP53" s="240"/>
      <c r="BQ53" s="237">
        <v>47</v>
      </c>
      <c r="BR53" s="238"/>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9"/>
    </row>
    <row r="54" spans="1:131" ht="26.25" customHeight="1" x14ac:dyDescent="0.2">
      <c r="A54" s="237">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1"/>
      <c r="BK54" s="231"/>
      <c r="BL54" s="231"/>
      <c r="BM54" s="231"/>
      <c r="BN54" s="231"/>
      <c r="BO54" s="240"/>
      <c r="BP54" s="240"/>
      <c r="BQ54" s="237">
        <v>48</v>
      </c>
      <c r="BR54" s="238"/>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9"/>
    </row>
    <row r="55" spans="1:131" ht="26.25" customHeight="1" x14ac:dyDescent="0.2">
      <c r="A55" s="237">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1"/>
      <c r="BK55" s="231"/>
      <c r="BL55" s="231"/>
      <c r="BM55" s="231"/>
      <c r="BN55" s="231"/>
      <c r="BO55" s="240"/>
      <c r="BP55" s="240"/>
      <c r="BQ55" s="237">
        <v>49</v>
      </c>
      <c r="BR55" s="238"/>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9"/>
    </row>
    <row r="56" spans="1:131" ht="26.25" customHeight="1" x14ac:dyDescent="0.2">
      <c r="A56" s="237">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1"/>
      <c r="BK56" s="231"/>
      <c r="BL56" s="231"/>
      <c r="BM56" s="231"/>
      <c r="BN56" s="231"/>
      <c r="BO56" s="240"/>
      <c r="BP56" s="240"/>
      <c r="BQ56" s="237">
        <v>50</v>
      </c>
      <c r="BR56" s="238"/>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9"/>
    </row>
    <row r="57" spans="1:131" ht="26.25" customHeight="1" x14ac:dyDescent="0.2">
      <c r="A57" s="237">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1"/>
      <c r="BK57" s="231"/>
      <c r="BL57" s="231"/>
      <c r="BM57" s="231"/>
      <c r="BN57" s="231"/>
      <c r="BO57" s="240"/>
      <c r="BP57" s="240"/>
      <c r="BQ57" s="237">
        <v>51</v>
      </c>
      <c r="BR57" s="238"/>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9"/>
    </row>
    <row r="58" spans="1:131" ht="26.25" customHeight="1" x14ac:dyDescent="0.2">
      <c r="A58" s="237">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1"/>
      <c r="BK58" s="231"/>
      <c r="BL58" s="231"/>
      <c r="BM58" s="231"/>
      <c r="BN58" s="231"/>
      <c r="BO58" s="240"/>
      <c r="BP58" s="240"/>
      <c r="BQ58" s="237">
        <v>52</v>
      </c>
      <c r="BR58" s="238"/>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9"/>
    </row>
    <row r="59" spans="1:131" ht="26.25" customHeight="1" x14ac:dyDescent="0.2">
      <c r="A59" s="237">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1"/>
      <c r="BK59" s="231"/>
      <c r="BL59" s="231"/>
      <c r="BM59" s="231"/>
      <c r="BN59" s="231"/>
      <c r="BO59" s="240"/>
      <c r="BP59" s="240"/>
      <c r="BQ59" s="237">
        <v>53</v>
      </c>
      <c r="BR59" s="238"/>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9"/>
    </row>
    <row r="60" spans="1:131" ht="26.25" customHeight="1" x14ac:dyDescent="0.2">
      <c r="A60" s="237">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1"/>
      <c r="BK60" s="231"/>
      <c r="BL60" s="231"/>
      <c r="BM60" s="231"/>
      <c r="BN60" s="231"/>
      <c r="BO60" s="240"/>
      <c r="BP60" s="240"/>
      <c r="BQ60" s="237">
        <v>54</v>
      </c>
      <c r="BR60" s="238"/>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9"/>
    </row>
    <row r="61" spans="1:131" ht="26.25" customHeight="1" thickBot="1" x14ac:dyDescent="0.25">
      <c r="A61" s="237">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1"/>
      <c r="BK61" s="231"/>
      <c r="BL61" s="231"/>
      <c r="BM61" s="231"/>
      <c r="BN61" s="231"/>
      <c r="BO61" s="240"/>
      <c r="BP61" s="240"/>
      <c r="BQ61" s="237">
        <v>55</v>
      </c>
      <c r="BR61" s="238"/>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9"/>
    </row>
    <row r="62" spans="1:131" ht="26.25" customHeight="1" x14ac:dyDescent="0.2">
      <c r="A62" s="237">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425</v>
      </c>
      <c r="BK62" s="835"/>
      <c r="BL62" s="835"/>
      <c r="BM62" s="835"/>
      <c r="BN62" s="836"/>
      <c r="BO62" s="240"/>
      <c r="BP62" s="240"/>
      <c r="BQ62" s="237">
        <v>56</v>
      </c>
      <c r="BR62" s="238"/>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9"/>
    </row>
    <row r="63" spans="1:131" ht="26.25" customHeight="1" thickBot="1" x14ac:dyDescent="0.25">
      <c r="A63" s="239" t="s">
        <v>400</v>
      </c>
      <c r="B63" s="818" t="s">
        <v>426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28783</v>
      </c>
      <c r="AG63" s="873"/>
      <c r="AH63" s="873"/>
      <c r="AI63" s="873"/>
      <c r="AJ63" s="874"/>
      <c r="AK63" s="875"/>
      <c r="AL63" s="870"/>
      <c r="AM63" s="870"/>
      <c r="AN63" s="870"/>
      <c r="AO63" s="870"/>
      <c r="AP63" s="873">
        <v>195026</v>
      </c>
      <c r="AQ63" s="873"/>
      <c r="AR63" s="873"/>
      <c r="AS63" s="873"/>
      <c r="AT63" s="873"/>
      <c r="AU63" s="873">
        <v>67653</v>
      </c>
      <c r="AV63" s="873"/>
      <c r="AW63" s="873"/>
      <c r="AX63" s="873"/>
      <c r="AY63" s="873"/>
      <c r="AZ63" s="877"/>
      <c r="BA63" s="877"/>
      <c r="BB63" s="877"/>
      <c r="BC63" s="877"/>
      <c r="BD63" s="877"/>
      <c r="BE63" s="878"/>
      <c r="BF63" s="878"/>
      <c r="BG63" s="878"/>
      <c r="BH63" s="878"/>
      <c r="BI63" s="879"/>
      <c r="BJ63" s="880" t="s">
        <v>367</v>
      </c>
      <c r="BK63" s="881"/>
      <c r="BL63" s="881"/>
      <c r="BM63" s="881"/>
      <c r="BN63" s="882"/>
      <c r="BO63" s="240"/>
      <c r="BP63" s="240"/>
      <c r="BQ63" s="237">
        <v>57</v>
      </c>
      <c r="BR63" s="238"/>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9"/>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9"/>
    </row>
    <row r="65" spans="1:131" ht="26.25" customHeight="1" thickBot="1" x14ac:dyDescent="0.25">
      <c r="A65" s="231" t="s">
        <v>427</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9"/>
    </row>
    <row r="66" spans="1:131" ht="26.25" customHeight="1" x14ac:dyDescent="0.2">
      <c r="A66" s="756" t="s">
        <v>428</v>
      </c>
      <c r="B66" s="757"/>
      <c r="C66" s="757"/>
      <c r="D66" s="757"/>
      <c r="E66" s="757"/>
      <c r="F66" s="757"/>
      <c r="G66" s="757"/>
      <c r="H66" s="757"/>
      <c r="I66" s="757"/>
      <c r="J66" s="757"/>
      <c r="K66" s="757"/>
      <c r="L66" s="757"/>
      <c r="M66" s="757"/>
      <c r="N66" s="757"/>
      <c r="O66" s="757"/>
      <c r="P66" s="758"/>
      <c r="Q66" s="762" t="s">
        <v>429</v>
      </c>
      <c r="R66" s="763"/>
      <c r="S66" s="763"/>
      <c r="T66" s="763"/>
      <c r="U66" s="764"/>
      <c r="V66" s="762" t="s">
        <v>430</v>
      </c>
      <c r="W66" s="763"/>
      <c r="X66" s="763"/>
      <c r="Y66" s="763"/>
      <c r="Z66" s="764"/>
      <c r="AA66" s="762" t="s">
        <v>431</v>
      </c>
      <c r="AB66" s="763"/>
      <c r="AC66" s="763"/>
      <c r="AD66" s="763"/>
      <c r="AE66" s="764"/>
      <c r="AF66" s="883" t="s">
        <v>432</v>
      </c>
      <c r="AG66" s="844"/>
      <c r="AH66" s="844"/>
      <c r="AI66" s="844"/>
      <c r="AJ66" s="884"/>
      <c r="AK66" s="762" t="s">
        <v>433</v>
      </c>
      <c r="AL66" s="757"/>
      <c r="AM66" s="757"/>
      <c r="AN66" s="757"/>
      <c r="AO66" s="758"/>
      <c r="AP66" s="762" t="s">
        <v>434</v>
      </c>
      <c r="AQ66" s="763"/>
      <c r="AR66" s="763"/>
      <c r="AS66" s="763"/>
      <c r="AT66" s="764"/>
      <c r="AU66" s="762" t="s">
        <v>435</v>
      </c>
      <c r="AV66" s="763"/>
      <c r="AW66" s="763"/>
      <c r="AX66" s="763"/>
      <c r="AY66" s="764"/>
      <c r="AZ66" s="762" t="s">
        <v>381</v>
      </c>
      <c r="BA66" s="763"/>
      <c r="BB66" s="763"/>
      <c r="BC66" s="763"/>
      <c r="BD66" s="769"/>
      <c r="BE66" s="240"/>
      <c r="BF66" s="240"/>
      <c r="BG66" s="240"/>
      <c r="BH66" s="240"/>
      <c r="BI66" s="240"/>
      <c r="BJ66" s="240"/>
      <c r="BK66" s="240"/>
      <c r="BL66" s="240"/>
      <c r="BM66" s="240"/>
      <c r="BN66" s="240"/>
      <c r="BO66" s="240"/>
      <c r="BP66" s="240"/>
      <c r="BQ66" s="237">
        <v>60</v>
      </c>
      <c r="BR66" s="242"/>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9"/>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0"/>
      <c r="BF67" s="240"/>
      <c r="BG67" s="240"/>
      <c r="BH67" s="240"/>
      <c r="BI67" s="240"/>
      <c r="BJ67" s="240"/>
      <c r="BK67" s="240"/>
      <c r="BL67" s="240"/>
      <c r="BM67" s="240"/>
      <c r="BN67" s="240"/>
      <c r="BO67" s="240"/>
      <c r="BP67" s="240"/>
      <c r="BQ67" s="237">
        <v>61</v>
      </c>
      <c r="BR67" s="242"/>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9"/>
    </row>
    <row r="68" spans="1:131" ht="26.25" customHeight="1" thickTop="1" x14ac:dyDescent="0.2">
      <c r="A68" s="235">
        <v>1</v>
      </c>
      <c r="B68" s="898" t="s">
        <v>608</v>
      </c>
      <c r="C68" s="899"/>
      <c r="D68" s="899"/>
      <c r="E68" s="899"/>
      <c r="F68" s="899"/>
      <c r="G68" s="899"/>
      <c r="H68" s="899"/>
      <c r="I68" s="899"/>
      <c r="J68" s="899"/>
      <c r="K68" s="899"/>
      <c r="L68" s="899"/>
      <c r="M68" s="899"/>
      <c r="N68" s="899"/>
      <c r="O68" s="899"/>
      <c r="P68" s="900"/>
      <c r="Q68" s="901">
        <v>582</v>
      </c>
      <c r="R68" s="895"/>
      <c r="S68" s="895"/>
      <c r="T68" s="895"/>
      <c r="U68" s="895"/>
      <c r="V68" s="895">
        <v>501</v>
      </c>
      <c r="W68" s="895"/>
      <c r="X68" s="895"/>
      <c r="Y68" s="895"/>
      <c r="Z68" s="895"/>
      <c r="AA68" s="895">
        <f>Q68-V68</f>
        <v>81</v>
      </c>
      <c r="AB68" s="895"/>
      <c r="AC68" s="895"/>
      <c r="AD68" s="895"/>
      <c r="AE68" s="895"/>
      <c r="AF68" s="895">
        <v>81</v>
      </c>
      <c r="AG68" s="895"/>
      <c r="AH68" s="895"/>
      <c r="AI68" s="895"/>
      <c r="AJ68" s="895"/>
      <c r="AK68" s="895"/>
      <c r="AL68" s="895"/>
      <c r="AM68" s="895"/>
      <c r="AN68" s="895"/>
      <c r="AO68" s="895"/>
      <c r="AP68" s="895">
        <v>34769</v>
      </c>
      <c r="AQ68" s="895"/>
      <c r="AR68" s="895"/>
      <c r="AS68" s="895"/>
      <c r="AT68" s="895"/>
      <c r="AU68" s="895"/>
      <c r="AV68" s="895"/>
      <c r="AW68" s="895"/>
      <c r="AX68" s="895"/>
      <c r="AY68" s="895"/>
      <c r="AZ68" s="896"/>
      <c r="BA68" s="896"/>
      <c r="BB68" s="896"/>
      <c r="BC68" s="896"/>
      <c r="BD68" s="897"/>
      <c r="BE68" s="240"/>
      <c r="BF68" s="240"/>
      <c r="BG68" s="240"/>
      <c r="BH68" s="240"/>
      <c r="BI68" s="240"/>
      <c r="BJ68" s="240"/>
      <c r="BK68" s="240"/>
      <c r="BL68" s="240"/>
      <c r="BM68" s="240"/>
      <c r="BN68" s="240"/>
      <c r="BO68" s="240"/>
      <c r="BP68" s="240"/>
      <c r="BQ68" s="237">
        <v>62</v>
      </c>
      <c r="BR68" s="242"/>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9"/>
    </row>
    <row r="69" spans="1:131" ht="26.25" customHeight="1" x14ac:dyDescent="0.2">
      <c r="A69" s="237">
        <v>2</v>
      </c>
      <c r="B69" s="902" t="s">
        <v>609</v>
      </c>
      <c r="C69" s="903"/>
      <c r="D69" s="903"/>
      <c r="E69" s="903"/>
      <c r="F69" s="903"/>
      <c r="G69" s="903"/>
      <c r="H69" s="903"/>
      <c r="I69" s="903"/>
      <c r="J69" s="903"/>
      <c r="K69" s="903"/>
      <c r="L69" s="903"/>
      <c r="M69" s="903"/>
      <c r="N69" s="903"/>
      <c r="O69" s="903"/>
      <c r="P69" s="904"/>
      <c r="Q69" s="905">
        <v>258</v>
      </c>
      <c r="R69" s="859"/>
      <c r="S69" s="859"/>
      <c r="T69" s="859"/>
      <c r="U69" s="859"/>
      <c r="V69" s="859">
        <v>247</v>
      </c>
      <c r="W69" s="859"/>
      <c r="X69" s="859"/>
      <c r="Y69" s="859"/>
      <c r="Z69" s="859"/>
      <c r="AA69" s="859">
        <f t="shared" ref="AA69:AA70" si="0">Q69-V69</f>
        <v>11</v>
      </c>
      <c r="AB69" s="859"/>
      <c r="AC69" s="859"/>
      <c r="AD69" s="859"/>
      <c r="AE69" s="859"/>
      <c r="AF69" s="859">
        <v>11</v>
      </c>
      <c r="AG69" s="859"/>
      <c r="AH69" s="859"/>
      <c r="AI69" s="859"/>
      <c r="AJ69" s="859"/>
      <c r="AK69" s="859"/>
      <c r="AL69" s="859"/>
      <c r="AM69" s="859"/>
      <c r="AN69" s="859"/>
      <c r="AO69" s="859"/>
      <c r="AP69" s="859"/>
      <c r="AQ69" s="859"/>
      <c r="AR69" s="859"/>
      <c r="AS69" s="859"/>
      <c r="AT69" s="859"/>
      <c r="AU69" s="859"/>
      <c r="AV69" s="859"/>
      <c r="AW69" s="859"/>
      <c r="AX69" s="859"/>
      <c r="AY69" s="859"/>
      <c r="AZ69" s="861"/>
      <c r="BA69" s="861"/>
      <c r="BB69" s="861"/>
      <c r="BC69" s="861"/>
      <c r="BD69" s="862"/>
      <c r="BE69" s="240"/>
      <c r="BF69" s="240"/>
      <c r="BG69" s="240"/>
      <c r="BH69" s="240"/>
      <c r="BI69" s="240"/>
      <c r="BJ69" s="240"/>
      <c r="BK69" s="240"/>
      <c r="BL69" s="240"/>
      <c r="BM69" s="240"/>
      <c r="BN69" s="240"/>
      <c r="BO69" s="240"/>
      <c r="BP69" s="240"/>
      <c r="BQ69" s="237">
        <v>63</v>
      </c>
      <c r="BR69" s="242"/>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9"/>
    </row>
    <row r="70" spans="1:131" ht="26.25" customHeight="1" x14ac:dyDescent="0.2">
      <c r="A70" s="237">
        <v>3</v>
      </c>
      <c r="B70" s="902" t="s">
        <v>610</v>
      </c>
      <c r="C70" s="903"/>
      <c r="D70" s="903"/>
      <c r="E70" s="903"/>
      <c r="F70" s="903"/>
      <c r="G70" s="903"/>
      <c r="H70" s="903"/>
      <c r="I70" s="903"/>
      <c r="J70" s="903"/>
      <c r="K70" s="903"/>
      <c r="L70" s="903"/>
      <c r="M70" s="903"/>
      <c r="N70" s="903"/>
      <c r="O70" s="903"/>
      <c r="P70" s="904"/>
      <c r="Q70" s="905">
        <v>300630</v>
      </c>
      <c r="R70" s="859"/>
      <c r="S70" s="859"/>
      <c r="T70" s="859"/>
      <c r="U70" s="859"/>
      <c r="V70" s="859">
        <v>289232</v>
      </c>
      <c r="W70" s="859"/>
      <c r="X70" s="859"/>
      <c r="Y70" s="859"/>
      <c r="Z70" s="859"/>
      <c r="AA70" s="859">
        <f t="shared" si="0"/>
        <v>11398</v>
      </c>
      <c r="AB70" s="859"/>
      <c r="AC70" s="859"/>
      <c r="AD70" s="859"/>
      <c r="AE70" s="859"/>
      <c r="AF70" s="859">
        <v>11398</v>
      </c>
      <c r="AG70" s="859"/>
      <c r="AH70" s="859"/>
      <c r="AI70" s="859"/>
      <c r="AJ70" s="859"/>
      <c r="AK70" s="859"/>
      <c r="AL70" s="859"/>
      <c r="AM70" s="859"/>
      <c r="AN70" s="859"/>
      <c r="AO70" s="859"/>
      <c r="AP70" s="859"/>
      <c r="AQ70" s="859"/>
      <c r="AR70" s="859"/>
      <c r="AS70" s="859"/>
      <c r="AT70" s="859"/>
      <c r="AU70" s="859"/>
      <c r="AV70" s="859"/>
      <c r="AW70" s="859"/>
      <c r="AX70" s="859"/>
      <c r="AY70" s="859"/>
      <c r="AZ70" s="861"/>
      <c r="BA70" s="861"/>
      <c r="BB70" s="861"/>
      <c r="BC70" s="861"/>
      <c r="BD70" s="862"/>
      <c r="BE70" s="240"/>
      <c r="BF70" s="240"/>
      <c r="BG70" s="240"/>
      <c r="BH70" s="240"/>
      <c r="BI70" s="240"/>
      <c r="BJ70" s="240"/>
      <c r="BK70" s="240"/>
      <c r="BL70" s="240"/>
      <c r="BM70" s="240"/>
      <c r="BN70" s="240"/>
      <c r="BO70" s="240"/>
      <c r="BP70" s="240"/>
      <c r="BQ70" s="237">
        <v>64</v>
      </c>
      <c r="BR70" s="242"/>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9"/>
    </row>
    <row r="71" spans="1:131" ht="26.25" customHeight="1" x14ac:dyDescent="0.2">
      <c r="A71" s="237">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40"/>
      <c r="BF71" s="240"/>
      <c r="BG71" s="240"/>
      <c r="BH71" s="240"/>
      <c r="BI71" s="240"/>
      <c r="BJ71" s="240"/>
      <c r="BK71" s="240"/>
      <c r="BL71" s="240"/>
      <c r="BM71" s="240"/>
      <c r="BN71" s="240"/>
      <c r="BO71" s="240"/>
      <c r="BP71" s="240"/>
      <c r="BQ71" s="237">
        <v>65</v>
      </c>
      <c r="BR71" s="242"/>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9"/>
    </row>
    <row r="72" spans="1:131" ht="26.25" customHeight="1" x14ac:dyDescent="0.2">
      <c r="A72" s="237">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40"/>
      <c r="BF72" s="240"/>
      <c r="BG72" s="240"/>
      <c r="BH72" s="240"/>
      <c r="BI72" s="240"/>
      <c r="BJ72" s="240"/>
      <c r="BK72" s="240"/>
      <c r="BL72" s="240"/>
      <c r="BM72" s="240"/>
      <c r="BN72" s="240"/>
      <c r="BO72" s="240"/>
      <c r="BP72" s="240"/>
      <c r="BQ72" s="237">
        <v>66</v>
      </c>
      <c r="BR72" s="242"/>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9"/>
    </row>
    <row r="73" spans="1:131" ht="26.25" customHeight="1" x14ac:dyDescent="0.2">
      <c r="A73" s="237">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0"/>
      <c r="BF73" s="240"/>
      <c r="BG73" s="240"/>
      <c r="BH73" s="240"/>
      <c r="BI73" s="240"/>
      <c r="BJ73" s="240"/>
      <c r="BK73" s="240"/>
      <c r="BL73" s="240"/>
      <c r="BM73" s="240"/>
      <c r="BN73" s="240"/>
      <c r="BO73" s="240"/>
      <c r="BP73" s="240"/>
      <c r="BQ73" s="237">
        <v>67</v>
      </c>
      <c r="BR73" s="242"/>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9"/>
    </row>
    <row r="74" spans="1:131" ht="26.25" customHeight="1" x14ac:dyDescent="0.2">
      <c r="A74" s="237">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0"/>
      <c r="BF74" s="240"/>
      <c r="BG74" s="240"/>
      <c r="BH74" s="240"/>
      <c r="BI74" s="240"/>
      <c r="BJ74" s="240"/>
      <c r="BK74" s="240"/>
      <c r="BL74" s="240"/>
      <c r="BM74" s="240"/>
      <c r="BN74" s="240"/>
      <c r="BO74" s="240"/>
      <c r="BP74" s="240"/>
      <c r="BQ74" s="237">
        <v>68</v>
      </c>
      <c r="BR74" s="242"/>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9"/>
    </row>
    <row r="75" spans="1:131" ht="26.25" customHeight="1" x14ac:dyDescent="0.2">
      <c r="A75" s="237">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0"/>
      <c r="BF75" s="240"/>
      <c r="BG75" s="240"/>
      <c r="BH75" s="240"/>
      <c r="BI75" s="240"/>
      <c r="BJ75" s="240"/>
      <c r="BK75" s="240"/>
      <c r="BL75" s="240"/>
      <c r="BM75" s="240"/>
      <c r="BN75" s="240"/>
      <c r="BO75" s="240"/>
      <c r="BP75" s="240"/>
      <c r="BQ75" s="237">
        <v>69</v>
      </c>
      <c r="BR75" s="242"/>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9"/>
    </row>
    <row r="76" spans="1:131" ht="26.25" customHeight="1" x14ac:dyDescent="0.2">
      <c r="A76" s="237">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0"/>
      <c r="BF76" s="240"/>
      <c r="BG76" s="240"/>
      <c r="BH76" s="240"/>
      <c r="BI76" s="240"/>
      <c r="BJ76" s="240"/>
      <c r="BK76" s="240"/>
      <c r="BL76" s="240"/>
      <c r="BM76" s="240"/>
      <c r="BN76" s="240"/>
      <c r="BO76" s="240"/>
      <c r="BP76" s="240"/>
      <c r="BQ76" s="237">
        <v>70</v>
      </c>
      <c r="BR76" s="242"/>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9"/>
    </row>
    <row r="77" spans="1:131" ht="26.25" customHeight="1" x14ac:dyDescent="0.2">
      <c r="A77" s="237">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0"/>
      <c r="BF77" s="240"/>
      <c r="BG77" s="240"/>
      <c r="BH77" s="240"/>
      <c r="BI77" s="240"/>
      <c r="BJ77" s="240"/>
      <c r="BK77" s="240"/>
      <c r="BL77" s="240"/>
      <c r="BM77" s="240"/>
      <c r="BN77" s="240"/>
      <c r="BO77" s="240"/>
      <c r="BP77" s="240"/>
      <c r="BQ77" s="237">
        <v>71</v>
      </c>
      <c r="BR77" s="242"/>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9"/>
    </row>
    <row r="78" spans="1:131" ht="26.25" customHeight="1" x14ac:dyDescent="0.2">
      <c r="A78" s="237">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0"/>
      <c r="BF78" s="240"/>
      <c r="BG78" s="240"/>
      <c r="BH78" s="240"/>
      <c r="BI78" s="240"/>
      <c r="BJ78" s="229"/>
      <c r="BK78" s="229"/>
      <c r="BL78" s="229"/>
      <c r="BM78" s="229"/>
      <c r="BN78" s="229"/>
      <c r="BO78" s="240"/>
      <c r="BP78" s="240"/>
      <c r="BQ78" s="237">
        <v>72</v>
      </c>
      <c r="BR78" s="242"/>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9"/>
    </row>
    <row r="79" spans="1:131" ht="26.25" customHeight="1" x14ac:dyDescent="0.2">
      <c r="A79" s="237">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0"/>
      <c r="BF79" s="240"/>
      <c r="BG79" s="240"/>
      <c r="BH79" s="240"/>
      <c r="BI79" s="240"/>
      <c r="BJ79" s="229"/>
      <c r="BK79" s="229"/>
      <c r="BL79" s="229"/>
      <c r="BM79" s="229"/>
      <c r="BN79" s="229"/>
      <c r="BO79" s="240"/>
      <c r="BP79" s="240"/>
      <c r="BQ79" s="237">
        <v>73</v>
      </c>
      <c r="BR79" s="242"/>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9"/>
    </row>
    <row r="80" spans="1:131" ht="26.25" customHeight="1" x14ac:dyDescent="0.2">
      <c r="A80" s="237">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0"/>
      <c r="BF80" s="240"/>
      <c r="BG80" s="240"/>
      <c r="BH80" s="240"/>
      <c r="BI80" s="240"/>
      <c r="BJ80" s="240"/>
      <c r="BK80" s="240"/>
      <c r="BL80" s="240"/>
      <c r="BM80" s="240"/>
      <c r="BN80" s="240"/>
      <c r="BO80" s="240"/>
      <c r="BP80" s="240"/>
      <c r="BQ80" s="237">
        <v>74</v>
      </c>
      <c r="BR80" s="242"/>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9"/>
    </row>
    <row r="81" spans="1:131" ht="26.25" customHeight="1" x14ac:dyDescent="0.2">
      <c r="A81" s="237">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0"/>
      <c r="BF81" s="240"/>
      <c r="BG81" s="240"/>
      <c r="BH81" s="240"/>
      <c r="BI81" s="240"/>
      <c r="BJ81" s="240"/>
      <c r="BK81" s="240"/>
      <c r="BL81" s="240"/>
      <c r="BM81" s="240"/>
      <c r="BN81" s="240"/>
      <c r="BO81" s="240"/>
      <c r="BP81" s="240"/>
      <c r="BQ81" s="237">
        <v>75</v>
      </c>
      <c r="BR81" s="242"/>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9"/>
    </row>
    <row r="82" spans="1:131" ht="26.25" customHeight="1" x14ac:dyDescent="0.2">
      <c r="A82" s="237">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0"/>
      <c r="BF82" s="240"/>
      <c r="BG82" s="240"/>
      <c r="BH82" s="240"/>
      <c r="BI82" s="240"/>
      <c r="BJ82" s="240"/>
      <c r="BK82" s="240"/>
      <c r="BL82" s="240"/>
      <c r="BM82" s="240"/>
      <c r="BN82" s="240"/>
      <c r="BO82" s="240"/>
      <c r="BP82" s="240"/>
      <c r="BQ82" s="237">
        <v>76</v>
      </c>
      <c r="BR82" s="242"/>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9"/>
    </row>
    <row r="83" spans="1:131" ht="26.25" customHeight="1" x14ac:dyDescent="0.2">
      <c r="A83" s="237">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0"/>
      <c r="BF83" s="240"/>
      <c r="BG83" s="240"/>
      <c r="BH83" s="240"/>
      <c r="BI83" s="240"/>
      <c r="BJ83" s="240"/>
      <c r="BK83" s="240"/>
      <c r="BL83" s="240"/>
      <c r="BM83" s="240"/>
      <c r="BN83" s="240"/>
      <c r="BO83" s="240"/>
      <c r="BP83" s="240"/>
      <c r="BQ83" s="237">
        <v>77</v>
      </c>
      <c r="BR83" s="242"/>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9"/>
    </row>
    <row r="84" spans="1:131" ht="26.25" customHeight="1" x14ac:dyDescent="0.2">
      <c r="A84" s="237">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0"/>
      <c r="BF84" s="240"/>
      <c r="BG84" s="240"/>
      <c r="BH84" s="240"/>
      <c r="BI84" s="240"/>
      <c r="BJ84" s="240"/>
      <c r="BK84" s="240"/>
      <c r="BL84" s="240"/>
      <c r="BM84" s="240"/>
      <c r="BN84" s="240"/>
      <c r="BO84" s="240"/>
      <c r="BP84" s="240"/>
      <c r="BQ84" s="237">
        <v>78</v>
      </c>
      <c r="BR84" s="242"/>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9"/>
    </row>
    <row r="85" spans="1:131" ht="26.25" customHeight="1" x14ac:dyDescent="0.2">
      <c r="A85" s="237">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0"/>
      <c r="BF85" s="240"/>
      <c r="BG85" s="240"/>
      <c r="BH85" s="240"/>
      <c r="BI85" s="240"/>
      <c r="BJ85" s="240"/>
      <c r="BK85" s="240"/>
      <c r="BL85" s="240"/>
      <c r="BM85" s="240"/>
      <c r="BN85" s="240"/>
      <c r="BO85" s="240"/>
      <c r="BP85" s="240"/>
      <c r="BQ85" s="237">
        <v>79</v>
      </c>
      <c r="BR85" s="242"/>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9"/>
    </row>
    <row r="86" spans="1:131" ht="26.25" customHeight="1" x14ac:dyDescent="0.2">
      <c r="A86" s="237">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0"/>
      <c r="BF86" s="240"/>
      <c r="BG86" s="240"/>
      <c r="BH86" s="240"/>
      <c r="BI86" s="240"/>
      <c r="BJ86" s="240"/>
      <c r="BK86" s="240"/>
      <c r="BL86" s="240"/>
      <c r="BM86" s="240"/>
      <c r="BN86" s="240"/>
      <c r="BO86" s="240"/>
      <c r="BP86" s="240"/>
      <c r="BQ86" s="237">
        <v>80</v>
      </c>
      <c r="BR86" s="242"/>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9"/>
    </row>
    <row r="87" spans="1:131" ht="26.25" customHeight="1" x14ac:dyDescent="0.2">
      <c r="A87" s="243">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0"/>
      <c r="BF87" s="240"/>
      <c r="BG87" s="240"/>
      <c r="BH87" s="240"/>
      <c r="BI87" s="240"/>
      <c r="BJ87" s="240"/>
      <c r="BK87" s="240"/>
      <c r="BL87" s="240"/>
      <c r="BM87" s="240"/>
      <c r="BN87" s="240"/>
      <c r="BO87" s="240"/>
      <c r="BP87" s="240"/>
      <c r="BQ87" s="237">
        <v>81</v>
      </c>
      <c r="BR87" s="242"/>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9"/>
    </row>
    <row r="88" spans="1:131" ht="26.25" customHeight="1" thickBot="1" x14ac:dyDescent="0.25">
      <c r="A88" s="239" t="s">
        <v>400</v>
      </c>
      <c r="B88" s="818" t="s">
        <v>436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11490</v>
      </c>
      <c r="AG88" s="873"/>
      <c r="AH88" s="873"/>
      <c r="AI88" s="873"/>
      <c r="AJ88" s="873"/>
      <c r="AK88" s="870"/>
      <c r="AL88" s="870"/>
      <c r="AM88" s="870"/>
      <c r="AN88" s="870"/>
      <c r="AO88" s="870"/>
      <c r="AP88" s="873">
        <v>34769</v>
      </c>
      <c r="AQ88" s="873"/>
      <c r="AR88" s="873"/>
      <c r="AS88" s="873"/>
      <c r="AT88" s="873"/>
      <c r="AU88" s="873"/>
      <c r="AV88" s="873"/>
      <c r="AW88" s="873"/>
      <c r="AX88" s="873"/>
      <c r="AY88" s="873"/>
      <c r="AZ88" s="878"/>
      <c r="BA88" s="878"/>
      <c r="BB88" s="878"/>
      <c r="BC88" s="878"/>
      <c r="BD88" s="879"/>
      <c r="BE88" s="240"/>
      <c r="BF88" s="240"/>
      <c r="BG88" s="240"/>
      <c r="BH88" s="240"/>
      <c r="BI88" s="240"/>
      <c r="BJ88" s="240"/>
      <c r="BK88" s="240"/>
      <c r="BL88" s="240"/>
      <c r="BM88" s="240"/>
      <c r="BN88" s="240"/>
      <c r="BO88" s="240"/>
      <c r="BP88" s="240"/>
      <c r="BQ88" s="237">
        <v>82</v>
      </c>
      <c r="BR88" s="242"/>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9"/>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9"/>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9"/>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9"/>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9"/>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9"/>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9"/>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9"/>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9"/>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9"/>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9"/>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9"/>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9"/>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9"/>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400</v>
      </c>
      <c r="BR102" s="818" t="s">
        <v>437</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9"/>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44" t="s">
        <v>438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9"/>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45" t="s">
        <v>439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9"/>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5">
      <c r="A107" s="248" t="s">
        <v>440</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441</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2">
      <c r="A108" s="946" t="s">
        <v>442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443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9" customFormat="1" ht="26.25" customHeight="1" x14ac:dyDescent="0.2">
      <c r="A109" s="941" t="s">
        <v>444</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445</v>
      </c>
      <c r="AB109" s="922"/>
      <c r="AC109" s="922"/>
      <c r="AD109" s="922"/>
      <c r="AE109" s="923"/>
      <c r="AF109" s="921" t="s">
        <v>446</v>
      </c>
      <c r="AG109" s="922"/>
      <c r="AH109" s="922"/>
      <c r="AI109" s="922"/>
      <c r="AJ109" s="923"/>
      <c r="AK109" s="921" t="s">
        <v>307</v>
      </c>
      <c r="AL109" s="922"/>
      <c r="AM109" s="922"/>
      <c r="AN109" s="922"/>
      <c r="AO109" s="923"/>
      <c r="AP109" s="921" t="s">
        <v>447</v>
      </c>
      <c r="AQ109" s="922"/>
      <c r="AR109" s="922"/>
      <c r="AS109" s="922"/>
      <c r="AT109" s="924"/>
      <c r="AU109" s="941" t="s">
        <v>444</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445</v>
      </c>
      <c r="BR109" s="922"/>
      <c r="BS109" s="922"/>
      <c r="BT109" s="922"/>
      <c r="BU109" s="923"/>
      <c r="BV109" s="921" t="s">
        <v>446</v>
      </c>
      <c r="BW109" s="922"/>
      <c r="BX109" s="922"/>
      <c r="BY109" s="922"/>
      <c r="BZ109" s="923"/>
      <c r="CA109" s="921" t="s">
        <v>307</v>
      </c>
      <c r="CB109" s="922"/>
      <c r="CC109" s="922"/>
      <c r="CD109" s="922"/>
      <c r="CE109" s="923"/>
      <c r="CF109" s="942" t="s">
        <v>447</v>
      </c>
      <c r="CG109" s="942"/>
      <c r="CH109" s="942"/>
      <c r="CI109" s="942"/>
      <c r="CJ109" s="942"/>
      <c r="CK109" s="921" t="s">
        <v>448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445</v>
      </c>
      <c r="DH109" s="922"/>
      <c r="DI109" s="922"/>
      <c r="DJ109" s="922"/>
      <c r="DK109" s="923"/>
      <c r="DL109" s="921" t="s">
        <v>446</v>
      </c>
      <c r="DM109" s="922"/>
      <c r="DN109" s="922"/>
      <c r="DO109" s="922"/>
      <c r="DP109" s="923"/>
      <c r="DQ109" s="921" t="s">
        <v>307</v>
      </c>
      <c r="DR109" s="922"/>
      <c r="DS109" s="922"/>
      <c r="DT109" s="922"/>
      <c r="DU109" s="923"/>
      <c r="DV109" s="921" t="s">
        <v>447</v>
      </c>
      <c r="DW109" s="922"/>
      <c r="DX109" s="922"/>
      <c r="DY109" s="922"/>
      <c r="DZ109" s="924"/>
    </row>
    <row r="110" spans="1:131" s="229" customFormat="1" ht="26.25" customHeight="1" x14ac:dyDescent="0.2">
      <c r="A110" s="925" t="s">
        <v>449</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35114988</v>
      </c>
      <c r="AB110" s="929"/>
      <c r="AC110" s="929"/>
      <c r="AD110" s="929"/>
      <c r="AE110" s="930"/>
      <c r="AF110" s="931">
        <v>28558828</v>
      </c>
      <c r="AG110" s="929"/>
      <c r="AH110" s="929"/>
      <c r="AI110" s="929"/>
      <c r="AJ110" s="930"/>
      <c r="AK110" s="931">
        <v>31368217</v>
      </c>
      <c r="AL110" s="929"/>
      <c r="AM110" s="929"/>
      <c r="AN110" s="929"/>
      <c r="AO110" s="930"/>
      <c r="AP110" s="932">
        <v>16.8</v>
      </c>
      <c r="AQ110" s="933"/>
      <c r="AR110" s="933"/>
      <c r="AS110" s="933"/>
      <c r="AT110" s="934"/>
      <c r="AU110" s="935" t="s">
        <v>73</v>
      </c>
      <c r="AV110" s="936"/>
      <c r="AW110" s="936"/>
      <c r="AX110" s="936"/>
      <c r="AY110" s="936"/>
      <c r="AZ110" s="958" t="s">
        <v>450</v>
      </c>
      <c r="BA110" s="926"/>
      <c r="BB110" s="926"/>
      <c r="BC110" s="926"/>
      <c r="BD110" s="926"/>
      <c r="BE110" s="926"/>
      <c r="BF110" s="926"/>
      <c r="BG110" s="926"/>
      <c r="BH110" s="926"/>
      <c r="BI110" s="926"/>
      <c r="BJ110" s="926"/>
      <c r="BK110" s="926"/>
      <c r="BL110" s="926"/>
      <c r="BM110" s="926"/>
      <c r="BN110" s="926"/>
      <c r="BO110" s="926"/>
      <c r="BP110" s="927"/>
      <c r="BQ110" s="959">
        <v>481313290</v>
      </c>
      <c r="BR110" s="960"/>
      <c r="BS110" s="960"/>
      <c r="BT110" s="960"/>
      <c r="BU110" s="960"/>
      <c r="BV110" s="960">
        <v>496550892</v>
      </c>
      <c r="BW110" s="960"/>
      <c r="BX110" s="960"/>
      <c r="BY110" s="960"/>
      <c r="BZ110" s="960"/>
      <c r="CA110" s="960">
        <v>508448350</v>
      </c>
      <c r="CB110" s="960"/>
      <c r="CC110" s="960"/>
      <c r="CD110" s="960"/>
      <c r="CE110" s="960"/>
      <c r="CF110" s="973">
        <v>272.8</v>
      </c>
      <c r="CG110" s="974"/>
      <c r="CH110" s="974"/>
      <c r="CI110" s="974"/>
      <c r="CJ110" s="974"/>
      <c r="CK110" s="975" t="s">
        <v>451</v>
      </c>
      <c r="CL110" s="976"/>
      <c r="CM110" s="958" t="s">
        <v>452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1519375</v>
      </c>
      <c r="DH110" s="960"/>
      <c r="DI110" s="960"/>
      <c r="DJ110" s="960"/>
      <c r="DK110" s="960"/>
      <c r="DL110" s="960">
        <v>1343703</v>
      </c>
      <c r="DM110" s="960"/>
      <c r="DN110" s="960"/>
      <c r="DO110" s="960"/>
      <c r="DP110" s="960"/>
      <c r="DQ110" s="960">
        <v>1184201</v>
      </c>
      <c r="DR110" s="960"/>
      <c r="DS110" s="960"/>
      <c r="DT110" s="960"/>
      <c r="DU110" s="960"/>
      <c r="DV110" s="961">
        <v>0.6</v>
      </c>
      <c r="DW110" s="961"/>
      <c r="DX110" s="961"/>
      <c r="DY110" s="961"/>
      <c r="DZ110" s="962"/>
    </row>
    <row r="111" spans="1:131" s="229" customFormat="1" ht="26.25" customHeight="1" x14ac:dyDescent="0.2">
      <c r="A111" s="963" t="s">
        <v>453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454</v>
      </c>
      <c r="AB111" s="967"/>
      <c r="AC111" s="967"/>
      <c r="AD111" s="967"/>
      <c r="AE111" s="968"/>
      <c r="AF111" s="969" t="s">
        <v>454</v>
      </c>
      <c r="AG111" s="967"/>
      <c r="AH111" s="967"/>
      <c r="AI111" s="967"/>
      <c r="AJ111" s="968"/>
      <c r="AK111" s="969" t="s">
        <v>398</v>
      </c>
      <c r="AL111" s="967"/>
      <c r="AM111" s="967"/>
      <c r="AN111" s="967"/>
      <c r="AO111" s="968"/>
      <c r="AP111" s="970" t="s">
        <v>454</v>
      </c>
      <c r="AQ111" s="971"/>
      <c r="AR111" s="971"/>
      <c r="AS111" s="971"/>
      <c r="AT111" s="972"/>
      <c r="AU111" s="937"/>
      <c r="AV111" s="938"/>
      <c r="AW111" s="938"/>
      <c r="AX111" s="938"/>
      <c r="AY111" s="938"/>
      <c r="AZ111" s="951" t="s">
        <v>455</v>
      </c>
      <c r="BA111" s="952"/>
      <c r="BB111" s="952"/>
      <c r="BC111" s="952"/>
      <c r="BD111" s="952"/>
      <c r="BE111" s="952"/>
      <c r="BF111" s="952"/>
      <c r="BG111" s="952"/>
      <c r="BH111" s="952"/>
      <c r="BI111" s="952"/>
      <c r="BJ111" s="952"/>
      <c r="BK111" s="952"/>
      <c r="BL111" s="952"/>
      <c r="BM111" s="952"/>
      <c r="BN111" s="952"/>
      <c r="BO111" s="952"/>
      <c r="BP111" s="953"/>
      <c r="BQ111" s="954">
        <v>1538274</v>
      </c>
      <c r="BR111" s="955"/>
      <c r="BS111" s="955"/>
      <c r="BT111" s="955"/>
      <c r="BU111" s="955"/>
      <c r="BV111" s="955">
        <v>1353152</v>
      </c>
      <c r="BW111" s="955"/>
      <c r="BX111" s="955"/>
      <c r="BY111" s="955"/>
      <c r="BZ111" s="955"/>
      <c r="CA111" s="955">
        <v>1184201</v>
      </c>
      <c r="CB111" s="955"/>
      <c r="CC111" s="955"/>
      <c r="CD111" s="955"/>
      <c r="CE111" s="955"/>
      <c r="CF111" s="949">
        <v>0.6</v>
      </c>
      <c r="CG111" s="950"/>
      <c r="CH111" s="950"/>
      <c r="CI111" s="950"/>
      <c r="CJ111" s="950"/>
      <c r="CK111" s="977"/>
      <c r="CL111" s="978"/>
      <c r="CM111" s="951" t="s">
        <v>456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457</v>
      </c>
      <c r="DH111" s="955"/>
      <c r="DI111" s="955"/>
      <c r="DJ111" s="955"/>
      <c r="DK111" s="955"/>
      <c r="DL111" s="955" t="s">
        <v>458</v>
      </c>
      <c r="DM111" s="955"/>
      <c r="DN111" s="955"/>
      <c r="DO111" s="955"/>
      <c r="DP111" s="955"/>
      <c r="DQ111" s="955" t="s">
        <v>458</v>
      </c>
      <c r="DR111" s="955"/>
      <c r="DS111" s="955"/>
      <c r="DT111" s="955"/>
      <c r="DU111" s="955"/>
      <c r="DV111" s="956" t="s">
        <v>457</v>
      </c>
      <c r="DW111" s="956"/>
      <c r="DX111" s="956"/>
      <c r="DY111" s="956"/>
      <c r="DZ111" s="957"/>
    </row>
    <row r="112" spans="1:131" s="229" customFormat="1" ht="26.25" customHeight="1" x14ac:dyDescent="0.2">
      <c r="A112" s="981" t="s">
        <v>459</v>
      </c>
      <c r="B112" s="982"/>
      <c r="C112" s="952" t="s">
        <v>460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v>2333333</v>
      </c>
      <c r="AB112" s="988"/>
      <c r="AC112" s="988"/>
      <c r="AD112" s="988"/>
      <c r="AE112" s="989"/>
      <c r="AF112" s="990">
        <v>2666667</v>
      </c>
      <c r="AG112" s="988"/>
      <c r="AH112" s="988"/>
      <c r="AI112" s="988"/>
      <c r="AJ112" s="989"/>
      <c r="AK112" s="990">
        <v>3000000</v>
      </c>
      <c r="AL112" s="988"/>
      <c r="AM112" s="988"/>
      <c r="AN112" s="988"/>
      <c r="AO112" s="989"/>
      <c r="AP112" s="991">
        <v>1.6</v>
      </c>
      <c r="AQ112" s="992"/>
      <c r="AR112" s="992"/>
      <c r="AS112" s="992"/>
      <c r="AT112" s="993"/>
      <c r="AU112" s="937"/>
      <c r="AV112" s="938"/>
      <c r="AW112" s="938"/>
      <c r="AX112" s="938"/>
      <c r="AY112" s="938"/>
      <c r="AZ112" s="951" t="s">
        <v>461</v>
      </c>
      <c r="BA112" s="952"/>
      <c r="BB112" s="952"/>
      <c r="BC112" s="952"/>
      <c r="BD112" s="952"/>
      <c r="BE112" s="952"/>
      <c r="BF112" s="952"/>
      <c r="BG112" s="952"/>
      <c r="BH112" s="952"/>
      <c r="BI112" s="952"/>
      <c r="BJ112" s="952"/>
      <c r="BK112" s="952"/>
      <c r="BL112" s="952"/>
      <c r="BM112" s="952"/>
      <c r="BN112" s="952"/>
      <c r="BO112" s="952"/>
      <c r="BP112" s="953"/>
      <c r="BQ112" s="954">
        <v>72307753</v>
      </c>
      <c r="BR112" s="955"/>
      <c r="BS112" s="955"/>
      <c r="BT112" s="955"/>
      <c r="BU112" s="955"/>
      <c r="BV112" s="955">
        <v>70323114</v>
      </c>
      <c r="BW112" s="955"/>
      <c r="BX112" s="955"/>
      <c r="BY112" s="955"/>
      <c r="BZ112" s="955"/>
      <c r="CA112" s="955">
        <v>67653431</v>
      </c>
      <c r="CB112" s="955"/>
      <c r="CC112" s="955"/>
      <c r="CD112" s="955"/>
      <c r="CE112" s="955"/>
      <c r="CF112" s="949">
        <v>36.299999999999997</v>
      </c>
      <c r="CG112" s="950"/>
      <c r="CH112" s="950"/>
      <c r="CI112" s="950"/>
      <c r="CJ112" s="950"/>
      <c r="CK112" s="977"/>
      <c r="CL112" s="978"/>
      <c r="CM112" s="951" t="s">
        <v>462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v>18899</v>
      </c>
      <c r="DH112" s="955"/>
      <c r="DI112" s="955"/>
      <c r="DJ112" s="955"/>
      <c r="DK112" s="955"/>
      <c r="DL112" s="955">
        <v>9449</v>
      </c>
      <c r="DM112" s="955"/>
      <c r="DN112" s="955"/>
      <c r="DO112" s="955"/>
      <c r="DP112" s="955"/>
      <c r="DQ112" s="955" t="s">
        <v>457</v>
      </c>
      <c r="DR112" s="955"/>
      <c r="DS112" s="955"/>
      <c r="DT112" s="955"/>
      <c r="DU112" s="955"/>
      <c r="DV112" s="956" t="s">
        <v>463</v>
      </c>
      <c r="DW112" s="956"/>
      <c r="DX112" s="956"/>
      <c r="DY112" s="956"/>
      <c r="DZ112" s="957"/>
    </row>
    <row r="113" spans="1:130" s="229" customFormat="1" ht="26.25" customHeight="1" x14ac:dyDescent="0.2">
      <c r="A113" s="983"/>
      <c r="B113" s="984"/>
      <c r="C113" s="952" t="s">
        <v>464</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4994240</v>
      </c>
      <c r="AB113" s="967"/>
      <c r="AC113" s="967"/>
      <c r="AD113" s="967"/>
      <c r="AE113" s="968"/>
      <c r="AF113" s="969">
        <v>4902591</v>
      </c>
      <c r="AG113" s="967"/>
      <c r="AH113" s="967"/>
      <c r="AI113" s="967"/>
      <c r="AJ113" s="968"/>
      <c r="AK113" s="969">
        <v>4965973</v>
      </c>
      <c r="AL113" s="967"/>
      <c r="AM113" s="967"/>
      <c r="AN113" s="967"/>
      <c r="AO113" s="968"/>
      <c r="AP113" s="970">
        <v>2.7</v>
      </c>
      <c r="AQ113" s="971"/>
      <c r="AR113" s="971"/>
      <c r="AS113" s="971"/>
      <c r="AT113" s="972"/>
      <c r="AU113" s="937"/>
      <c r="AV113" s="938"/>
      <c r="AW113" s="938"/>
      <c r="AX113" s="938"/>
      <c r="AY113" s="938"/>
      <c r="AZ113" s="951" t="s">
        <v>465</v>
      </c>
      <c r="BA113" s="952"/>
      <c r="BB113" s="952"/>
      <c r="BC113" s="952"/>
      <c r="BD113" s="952"/>
      <c r="BE113" s="952"/>
      <c r="BF113" s="952"/>
      <c r="BG113" s="952"/>
      <c r="BH113" s="952"/>
      <c r="BI113" s="952"/>
      <c r="BJ113" s="952"/>
      <c r="BK113" s="952"/>
      <c r="BL113" s="952"/>
      <c r="BM113" s="952"/>
      <c r="BN113" s="952"/>
      <c r="BO113" s="952"/>
      <c r="BP113" s="953"/>
      <c r="BQ113" s="954">
        <v>1242</v>
      </c>
      <c r="BR113" s="955"/>
      <c r="BS113" s="955"/>
      <c r="BT113" s="955"/>
      <c r="BU113" s="955"/>
      <c r="BV113" s="955">
        <v>18995</v>
      </c>
      <c r="BW113" s="955"/>
      <c r="BX113" s="955"/>
      <c r="BY113" s="955"/>
      <c r="BZ113" s="955"/>
      <c r="CA113" s="955">
        <v>34800</v>
      </c>
      <c r="CB113" s="955"/>
      <c r="CC113" s="955"/>
      <c r="CD113" s="955"/>
      <c r="CE113" s="955"/>
      <c r="CF113" s="949">
        <v>0</v>
      </c>
      <c r="CG113" s="950"/>
      <c r="CH113" s="950"/>
      <c r="CI113" s="950"/>
      <c r="CJ113" s="950"/>
      <c r="CK113" s="977"/>
      <c r="CL113" s="978"/>
      <c r="CM113" s="951" t="s">
        <v>466</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367</v>
      </c>
      <c r="DH113" s="988"/>
      <c r="DI113" s="988"/>
      <c r="DJ113" s="988"/>
      <c r="DK113" s="989"/>
      <c r="DL113" s="990" t="s">
        <v>367</v>
      </c>
      <c r="DM113" s="988"/>
      <c r="DN113" s="988"/>
      <c r="DO113" s="988"/>
      <c r="DP113" s="989"/>
      <c r="DQ113" s="990" t="s">
        <v>458</v>
      </c>
      <c r="DR113" s="988"/>
      <c r="DS113" s="988"/>
      <c r="DT113" s="988"/>
      <c r="DU113" s="989"/>
      <c r="DV113" s="991" t="s">
        <v>467</v>
      </c>
      <c r="DW113" s="992"/>
      <c r="DX113" s="992"/>
      <c r="DY113" s="992"/>
      <c r="DZ113" s="993"/>
    </row>
    <row r="114" spans="1:130" s="229" customFormat="1" ht="26.25" customHeight="1" x14ac:dyDescent="0.2">
      <c r="A114" s="983"/>
      <c r="B114" s="984"/>
      <c r="C114" s="952" t="s">
        <v>468</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265</v>
      </c>
      <c r="AB114" s="988"/>
      <c r="AC114" s="988"/>
      <c r="AD114" s="988"/>
      <c r="AE114" s="989"/>
      <c r="AF114" s="990">
        <v>352</v>
      </c>
      <c r="AG114" s="988"/>
      <c r="AH114" s="988"/>
      <c r="AI114" s="988"/>
      <c r="AJ114" s="989"/>
      <c r="AK114" s="990">
        <v>297</v>
      </c>
      <c r="AL114" s="988"/>
      <c r="AM114" s="988"/>
      <c r="AN114" s="988"/>
      <c r="AO114" s="989"/>
      <c r="AP114" s="991">
        <v>0</v>
      </c>
      <c r="AQ114" s="992"/>
      <c r="AR114" s="992"/>
      <c r="AS114" s="992"/>
      <c r="AT114" s="993"/>
      <c r="AU114" s="937"/>
      <c r="AV114" s="938"/>
      <c r="AW114" s="938"/>
      <c r="AX114" s="938"/>
      <c r="AY114" s="938"/>
      <c r="AZ114" s="951" t="s">
        <v>469</v>
      </c>
      <c r="BA114" s="952"/>
      <c r="BB114" s="952"/>
      <c r="BC114" s="952"/>
      <c r="BD114" s="952"/>
      <c r="BE114" s="952"/>
      <c r="BF114" s="952"/>
      <c r="BG114" s="952"/>
      <c r="BH114" s="952"/>
      <c r="BI114" s="952"/>
      <c r="BJ114" s="952"/>
      <c r="BK114" s="952"/>
      <c r="BL114" s="952"/>
      <c r="BM114" s="952"/>
      <c r="BN114" s="952"/>
      <c r="BO114" s="952"/>
      <c r="BP114" s="953"/>
      <c r="BQ114" s="954">
        <v>72459306</v>
      </c>
      <c r="BR114" s="955"/>
      <c r="BS114" s="955"/>
      <c r="BT114" s="955"/>
      <c r="BU114" s="955"/>
      <c r="BV114" s="955">
        <v>69224776</v>
      </c>
      <c r="BW114" s="955"/>
      <c r="BX114" s="955"/>
      <c r="BY114" s="955"/>
      <c r="BZ114" s="955"/>
      <c r="CA114" s="955">
        <v>66494257</v>
      </c>
      <c r="CB114" s="955"/>
      <c r="CC114" s="955"/>
      <c r="CD114" s="955"/>
      <c r="CE114" s="955"/>
      <c r="CF114" s="949">
        <v>35.700000000000003</v>
      </c>
      <c r="CG114" s="950"/>
      <c r="CH114" s="950"/>
      <c r="CI114" s="950"/>
      <c r="CJ114" s="950"/>
      <c r="CK114" s="977"/>
      <c r="CL114" s="978"/>
      <c r="CM114" s="951" t="s">
        <v>470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367</v>
      </c>
      <c r="DH114" s="988"/>
      <c r="DI114" s="988"/>
      <c r="DJ114" s="988"/>
      <c r="DK114" s="989"/>
      <c r="DL114" s="990" t="s">
        <v>471</v>
      </c>
      <c r="DM114" s="988"/>
      <c r="DN114" s="988"/>
      <c r="DO114" s="988"/>
      <c r="DP114" s="989"/>
      <c r="DQ114" s="990" t="s">
        <v>472</v>
      </c>
      <c r="DR114" s="988"/>
      <c r="DS114" s="988"/>
      <c r="DT114" s="988"/>
      <c r="DU114" s="989"/>
      <c r="DV114" s="991" t="s">
        <v>367</v>
      </c>
      <c r="DW114" s="992"/>
      <c r="DX114" s="992"/>
      <c r="DY114" s="992"/>
      <c r="DZ114" s="993"/>
    </row>
    <row r="115" spans="1:130" s="229" customFormat="1" ht="26.25" customHeight="1" x14ac:dyDescent="0.2">
      <c r="A115" s="983"/>
      <c r="B115" s="984"/>
      <c r="C115" s="952" t="s">
        <v>473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103721</v>
      </c>
      <c r="AB115" s="967"/>
      <c r="AC115" s="967"/>
      <c r="AD115" s="967"/>
      <c r="AE115" s="968"/>
      <c r="AF115" s="969">
        <v>193959</v>
      </c>
      <c r="AG115" s="967"/>
      <c r="AH115" s="967"/>
      <c r="AI115" s="967"/>
      <c r="AJ115" s="968"/>
      <c r="AK115" s="969">
        <v>228531</v>
      </c>
      <c r="AL115" s="967"/>
      <c r="AM115" s="967"/>
      <c r="AN115" s="967"/>
      <c r="AO115" s="968"/>
      <c r="AP115" s="970">
        <v>0.1</v>
      </c>
      <c r="AQ115" s="971"/>
      <c r="AR115" s="971"/>
      <c r="AS115" s="971"/>
      <c r="AT115" s="972"/>
      <c r="AU115" s="937"/>
      <c r="AV115" s="938"/>
      <c r="AW115" s="938"/>
      <c r="AX115" s="938"/>
      <c r="AY115" s="938"/>
      <c r="AZ115" s="951" t="s">
        <v>474</v>
      </c>
      <c r="BA115" s="952"/>
      <c r="BB115" s="952"/>
      <c r="BC115" s="952"/>
      <c r="BD115" s="952"/>
      <c r="BE115" s="952"/>
      <c r="BF115" s="952"/>
      <c r="BG115" s="952"/>
      <c r="BH115" s="952"/>
      <c r="BI115" s="952"/>
      <c r="BJ115" s="952"/>
      <c r="BK115" s="952"/>
      <c r="BL115" s="952"/>
      <c r="BM115" s="952"/>
      <c r="BN115" s="952"/>
      <c r="BO115" s="952"/>
      <c r="BP115" s="953"/>
      <c r="BQ115" s="954" t="s">
        <v>367</v>
      </c>
      <c r="BR115" s="955"/>
      <c r="BS115" s="955"/>
      <c r="BT115" s="955"/>
      <c r="BU115" s="955"/>
      <c r="BV115" s="955" t="s">
        <v>454</v>
      </c>
      <c r="BW115" s="955"/>
      <c r="BX115" s="955"/>
      <c r="BY115" s="955"/>
      <c r="BZ115" s="955"/>
      <c r="CA115" s="955" t="s">
        <v>463</v>
      </c>
      <c r="CB115" s="955"/>
      <c r="CC115" s="955"/>
      <c r="CD115" s="955"/>
      <c r="CE115" s="955"/>
      <c r="CF115" s="949" t="s">
        <v>454</v>
      </c>
      <c r="CG115" s="950"/>
      <c r="CH115" s="950"/>
      <c r="CI115" s="950"/>
      <c r="CJ115" s="950"/>
      <c r="CK115" s="977"/>
      <c r="CL115" s="978"/>
      <c r="CM115" s="951" t="s">
        <v>475</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454</v>
      </c>
      <c r="DH115" s="988"/>
      <c r="DI115" s="988"/>
      <c r="DJ115" s="988"/>
      <c r="DK115" s="989"/>
      <c r="DL115" s="990" t="s">
        <v>463</v>
      </c>
      <c r="DM115" s="988"/>
      <c r="DN115" s="988"/>
      <c r="DO115" s="988"/>
      <c r="DP115" s="989"/>
      <c r="DQ115" s="990" t="s">
        <v>454</v>
      </c>
      <c r="DR115" s="988"/>
      <c r="DS115" s="988"/>
      <c r="DT115" s="988"/>
      <c r="DU115" s="989"/>
      <c r="DV115" s="991" t="s">
        <v>471</v>
      </c>
      <c r="DW115" s="992"/>
      <c r="DX115" s="992"/>
      <c r="DY115" s="992"/>
      <c r="DZ115" s="993"/>
    </row>
    <row r="116" spans="1:130" s="229" customFormat="1" ht="26.25" customHeight="1" x14ac:dyDescent="0.2">
      <c r="A116" s="985"/>
      <c r="B116" s="986"/>
      <c r="C116" s="994" t="s">
        <v>476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1046</v>
      </c>
      <c r="AB116" s="988"/>
      <c r="AC116" s="988"/>
      <c r="AD116" s="988"/>
      <c r="AE116" s="989"/>
      <c r="AF116" s="990">
        <v>245</v>
      </c>
      <c r="AG116" s="988"/>
      <c r="AH116" s="988"/>
      <c r="AI116" s="988"/>
      <c r="AJ116" s="989"/>
      <c r="AK116" s="990" t="s">
        <v>458</v>
      </c>
      <c r="AL116" s="988"/>
      <c r="AM116" s="988"/>
      <c r="AN116" s="988"/>
      <c r="AO116" s="989"/>
      <c r="AP116" s="991" t="s">
        <v>454</v>
      </c>
      <c r="AQ116" s="992"/>
      <c r="AR116" s="992"/>
      <c r="AS116" s="992"/>
      <c r="AT116" s="993"/>
      <c r="AU116" s="937"/>
      <c r="AV116" s="938"/>
      <c r="AW116" s="938"/>
      <c r="AX116" s="938"/>
      <c r="AY116" s="938"/>
      <c r="AZ116" s="996" t="s">
        <v>477</v>
      </c>
      <c r="BA116" s="997"/>
      <c r="BB116" s="997"/>
      <c r="BC116" s="997"/>
      <c r="BD116" s="997"/>
      <c r="BE116" s="997"/>
      <c r="BF116" s="997"/>
      <c r="BG116" s="997"/>
      <c r="BH116" s="997"/>
      <c r="BI116" s="997"/>
      <c r="BJ116" s="997"/>
      <c r="BK116" s="997"/>
      <c r="BL116" s="997"/>
      <c r="BM116" s="997"/>
      <c r="BN116" s="997"/>
      <c r="BO116" s="997"/>
      <c r="BP116" s="998"/>
      <c r="BQ116" s="954" t="s">
        <v>471</v>
      </c>
      <c r="BR116" s="955"/>
      <c r="BS116" s="955"/>
      <c r="BT116" s="955"/>
      <c r="BU116" s="955"/>
      <c r="BV116" s="955" t="s">
        <v>457</v>
      </c>
      <c r="BW116" s="955"/>
      <c r="BX116" s="955"/>
      <c r="BY116" s="955"/>
      <c r="BZ116" s="955"/>
      <c r="CA116" s="955" t="s">
        <v>457</v>
      </c>
      <c r="CB116" s="955"/>
      <c r="CC116" s="955"/>
      <c r="CD116" s="955"/>
      <c r="CE116" s="955"/>
      <c r="CF116" s="949" t="s">
        <v>398</v>
      </c>
      <c r="CG116" s="950"/>
      <c r="CH116" s="950"/>
      <c r="CI116" s="950"/>
      <c r="CJ116" s="950"/>
      <c r="CK116" s="977"/>
      <c r="CL116" s="978"/>
      <c r="CM116" s="951" t="s">
        <v>478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479</v>
      </c>
      <c r="DH116" s="988"/>
      <c r="DI116" s="988"/>
      <c r="DJ116" s="988"/>
      <c r="DK116" s="989"/>
      <c r="DL116" s="990" t="s">
        <v>457</v>
      </c>
      <c r="DM116" s="988"/>
      <c r="DN116" s="988"/>
      <c r="DO116" s="988"/>
      <c r="DP116" s="989"/>
      <c r="DQ116" s="990" t="s">
        <v>398</v>
      </c>
      <c r="DR116" s="988"/>
      <c r="DS116" s="988"/>
      <c r="DT116" s="988"/>
      <c r="DU116" s="989"/>
      <c r="DV116" s="991" t="s">
        <v>472</v>
      </c>
      <c r="DW116" s="992"/>
      <c r="DX116" s="992"/>
      <c r="DY116" s="992"/>
      <c r="DZ116" s="993"/>
    </row>
    <row r="117" spans="1:130" s="229" customFormat="1" ht="26.25" customHeight="1" x14ac:dyDescent="0.2">
      <c r="A117" s="941" t="s">
        <v>185</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480</v>
      </c>
      <c r="Z117" s="923"/>
      <c r="AA117" s="1007">
        <v>42547593</v>
      </c>
      <c r="AB117" s="1008"/>
      <c r="AC117" s="1008"/>
      <c r="AD117" s="1008"/>
      <c r="AE117" s="1009"/>
      <c r="AF117" s="1010">
        <v>36322642</v>
      </c>
      <c r="AG117" s="1008"/>
      <c r="AH117" s="1008"/>
      <c r="AI117" s="1008"/>
      <c r="AJ117" s="1009"/>
      <c r="AK117" s="1010">
        <v>39563018</v>
      </c>
      <c r="AL117" s="1008"/>
      <c r="AM117" s="1008"/>
      <c r="AN117" s="1008"/>
      <c r="AO117" s="1009"/>
      <c r="AP117" s="1011"/>
      <c r="AQ117" s="1012"/>
      <c r="AR117" s="1012"/>
      <c r="AS117" s="1012"/>
      <c r="AT117" s="1013"/>
      <c r="AU117" s="937"/>
      <c r="AV117" s="938"/>
      <c r="AW117" s="938"/>
      <c r="AX117" s="938"/>
      <c r="AY117" s="938"/>
      <c r="AZ117" s="1003" t="s">
        <v>481</v>
      </c>
      <c r="BA117" s="1004"/>
      <c r="BB117" s="1004"/>
      <c r="BC117" s="1004"/>
      <c r="BD117" s="1004"/>
      <c r="BE117" s="1004"/>
      <c r="BF117" s="1004"/>
      <c r="BG117" s="1004"/>
      <c r="BH117" s="1004"/>
      <c r="BI117" s="1004"/>
      <c r="BJ117" s="1004"/>
      <c r="BK117" s="1004"/>
      <c r="BL117" s="1004"/>
      <c r="BM117" s="1004"/>
      <c r="BN117" s="1004"/>
      <c r="BO117" s="1004"/>
      <c r="BP117" s="1005"/>
      <c r="BQ117" s="954" t="s">
        <v>454</v>
      </c>
      <c r="BR117" s="955"/>
      <c r="BS117" s="955"/>
      <c r="BT117" s="955"/>
      <c r="BU117" s="955"/>
      <c r="BV117" s="955" t="s">
        <v>471</v>
      </c>
      <c r="BW117" s="955"/>
      <c r="BX117" s="955"/>
      <c r="BY117" s="955"/>
      <c r="BZ117" s="955"/>
      <c r="CA117" s="955" t="s">
        <v>479</v>
      </c>
      <c r="CB117" s="955"/>
      <c r="CC117" s="955"/>
      <c r="CD117" s="955"/>
      <c r="CE117" s="955"/>
      <c r="CF117" s="949" t="s">
        <v>471</v>
      </c>
      <c r="CG117" s="950"/>
      <c r="CH117" s="950"/>
      <c r="CI117" s="950"/>
      <c r="CJ117" s="950"/>
      <c r="CK117" s="977"/>
      <c r="CL117" s="978"/>
      <c r="CM117" s="951" t="s">
        <v>482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367</v>
      </c>
      <c r="DH117" s="988"/>
      <c r="DI117" s="988"/>
      <c r="DJ117" s="988"/>
      <c r="DK117" s="989"/>
      <c r="DL117" s="990" t="s">
        <v>367</v>
      </c>
      <c r="DM117" s="988"/>
      <c r="DN117" s="988"/>
      <c r="DO117" s="988"/>
      <c r="DP117" s="989"/>
      <c r="DQ117" s="990" t="s">
        <v>367</v>
      </c>
      <c r="DR117" s="988"/>
      <c r="DS117" s="988"/>
      <c r="DT117" s="988"/>
      <c r="DU117" s="989"/>
      <c r="DV117" s="991" t="s">
        <v>367</v>
      </c>
      <c r="DW117" s="992"/>
      <c r="DX117" s="992"/>
      <c r="DY117" s="992"/>
      <c r="DZ117" s="993"/>
    </row>
    <row r="118" spans="1:130" s="229" customFormat="1" ht="26.25" customHeight="1" x14ac:dyDescent="0.2">
      <c r="A118" s="941" t="s">
        <v>448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445</v>
      </c>
      <c r="AB118" s="922"/>
      <c r="AC118" s="922"/>
      <c r="AD118" s="922"/>
      <c r="AE118" s="923"/>
      <c r="AF118" s="921" t="s">
        <v>446</v>
      </c>
      <c r="AG118" s="922"/>
      <c r="AH118" s="922"/>
      <c r="AI118" s="922"/>
      <c r="AJ118" s="923"/>
      <c r="AK118" s="921" t="s">
        <v>307</v>
      </c>
      <c r="AL118" s="922"/>
      <c r="AM118" s="922"/>
      <c r="AN118" s="922"/>
      <c r="AO118" s="923"/>
      <c r="AP118" s="999" t="s">
        <v>447</v>
      </c>
      <c r="AQ118" s="1000"/>
      <c r="AR118" s="1000"/>
      <c r="AS118" s="1000"/>
      <c r="AT118" s="1001"/>
      <c r="AU118" s="937"/>
      <c r="AV118" s="938"/>
      <c r="AW118" s="938"/>
      <c r="AX118" s="938"/>
      <c r="AY118" s="938"/>
      <c r="AZ118" s="1002" t="s">
        <v>483</v>
      </c>
      <c r="BA118" s="994"/>
      <c r="BB118" s="994"/>
      <c r="BC118" s="994"/>
      <c r="BD118" s="994"/>
      <c r="BE118" s="994"/>
      <c r="BF118" s="994"/>
      <c r="BG118" s="994"/>
      <c r="BH118" s="994"/>
      <c r="BI118" s="994"/>
      <c r="BJ118" s="994"/>
      <c r="BK118" s="994"/>
      <c r="BL118" s="994"/>
      <c r="BM118" s="994"/>
      <c r="BN118" s="994"/>
      <c r="BO118" s="994"/>
      <c r="BP118" s="995"/>
      <c r="BQ118" s="1028" t="s">
        <v>467</v>
      </c>
      <c r="BR118" s="1029"/>
      <c r="BS118" s="1029"/>
      <c r="BT118" s="1029"/>
      <c r="BU118" s="1029"/>
      <c r="BV118" s="1029" t="s">
        <v>398</v>
      </c>
      <c r="BW118" s="1029"/>
      <c r="BX118" s="1029"/>
      <c r="BY118" s="1029"/>
      <c r="BZ118" s="1029"/>
      <c r="CA118" s="1029" t="s">
        <v>367</v>
      </c>
      <c r="CB118" s="1029"/>
      <c r="CC118" s="1029"/>
      <c r="CD118" s="1029"/>
      <c r="CE118" s="1029"/>
      <c r="CF118" s="949" t="s">
        <v>467</v>
      </c>
      <c r="CG118" s="950"/>
      <c r="CH118" s="950"/>
      <c r="CI118" s="950"/>
      <c r="CJ118" s="950"/>
      <c r="CK118" s="977"/>
      <c r="CL118" s="978"/>
      <c r="CM118" s="951" t="s">
        <v>484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472</v>
      </c>
      <c r="DH118" s="988"/>
      <c r="DI118" s="988"/>
      <c r="DJ118" s="988"/>
      <c r="DK118" s="989"/>
      <c r="DL118" s="990" t="s">
        <v>367</v>
      </c>
      <c r="DM118" s="988"/>
      <c r="DN118" s="988"/>
      <c r="DO118" s="988"/>
      <c r="DP118" s="989"/>
      <c r="DQ118" s="990" t="s">
        <v>367</v>
      </c>
      <c r="DR118" s="988"/>
      <c r="DS118" s="988"/>
      <c r="DT118" s="988"/>
      <c r="DU118" s="989"/>
      <c r="DV118" s="991" t="s">
        <v>398</v>
      </c>
      <c r="DW118" s="992"/>
      <c r="DX118" s="992"/>
      <c r="DY118" s="992"/>
      <c r="DZ118" s="993"/>
    </row>
    <row r="119" spans="1:130" s="229" customFormat="1" ht="26.25" customHeight="1" x14ac:dyDescent="0.2">
      <c r="A119" s="1085" t="s">
        <v>451</v>
      </c>
      <c r="B119" s="976"/>
      <c r="C119" s="958" t="s">
        <v>452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93884</v>
      </c>
      <c r="AB119" s="929"/>
      <c r="AC119" s="929"/>
      <c r="AD119" s="929"/>
      <c r="AE119" s="930"/>
      <c r="AF119" s="931">
        <v>183884</v>
      </c>
      <c r="AG119" s="929"/>
      <c r="AH119" s="929"/>
      <c r="AI119" s="929"/>
      <c r="AJ119" s="930"/>
      <c r="AK119" s="931">
        <v>168644</v>
      </c>
      <c r="AL119" s="929"/>
      <c r="AM119" s="929"/>
      <c r="AN119" s="929"/>
      <c r="AO119" s="930"/>
      <c r="AP119" s="932">
        <v>0.1</v>
      </c>
      <c r="AQ119" s="933"/>
      <c r="AR119" s="933"/>
      <c r="AS119" s="933"/>
      <c r="AT119" s="934"/>
      <c r="AU119" s="939"/>
      <c r="AV119" s="940"/>
      <c r="AW119" s="940"/>
      <c r="AX119" s="940"/>
      <c r="AY119" s="940"/>
      <c r="AZ119" s="250" t="s">
        <v>185</v>
      </c>
      <c r="BA119" s="250"/>
      <c r="BB119" s="250"/>
      <c r="BC119" s="250"/>
      <c r="BD119" s="250"/>
      <c r="BE119" s="250"/>
      <c r="BF119" s="250"/>
      <c r="BG119" s="250"/>
      <c r="BH119" s="250"/>
      <c r="BI119" s="250"/>
      <c r="BJ119" s="250"/>
      <c r="BK119" s="250"/>
      <c r="BL119" s="250"/>
      <c r="BM119" s="250"/>
      <c r="BN119" s="250"/>
      <c r="BO119" s="1006" t="s">
        <v>485</v>
      </c>
      <c r="BP119" s="1034"/>
      <c r="BQ119" s="1028">
        <v>627619865</v>
      </c>
      <c r="BR119" s="1029"/>
      <c r="BS119" s="1029"/>
      <c r="BT119" s="1029"/>
      <c r="BU119" s="1029"/>
      <c r="BV119" s="1029">
        <v>637470929</v>
      </c>
      <c r="BW119" s="1029"/>
      <c r="BX119" s="1029"/>
      <c r="BY119" s="1029"/>
      <c r="BZ119" s="1029"/>
      <c r="CA119" s="1029">
        <v>643815039</v>
      </c>
      <c r="CB119" s="1029"/>
      <c r="CC119" s="1029"/>
      <c r="CD119" s="1029"/>
      <c r="CE119" s="1029"/>
      <c r="CF119" s="1030"/>
      <c r="CG119" s="1031"/>
      <c r="CH119" s="1031"/>
      <c r="CI119" s="1031"/>
      <c r="CJ119" s="1032"/>
      <c r="CK119" s="979"/>
      <c r="CL119" s="980"/>
      <c r="CM119" s="1002" t="s">
        <v>486</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367</v>
      </c>
      <c r="DH119" s="1015"/>
      <c r="DI119" s="1015"/>
      <c r="DJ119" s="1015"/>
      <c r="DK119" s="1016"/>
      <c r="DL119" s="1014" t="s">
        <v>479</v>
      </c>
      <c r="DM119" s="1015"/>
      <c r="DN119" s="1015"/>
      <c r="DO119" s="1015"/>
      <c r="DP119" s="1016"/>
      <c r="DQ119" s="1014" t="s">
        <v>367</v>
      </c>
      <c r="DR119" s="1015"/>
      <c r="DS119" s="1015"/>
      <c r="DT119" s="1015"/>
      <c r="DU119" s="1016"/>
      <c r="DV119" s="1017" t="s">
        <v>398</v>
      </c>
      <c r="DW119" s="1018"/>
      <c r="DX119" s="1018"/>
      <c r="DY119" s="1018"/>
      <c r="DZ119" s="1019"/>
    </row>
    <row r="120" spans="1:130" s="229" customFormat="1" ht="26.25" customHeight="1" x14ac:dyDescent="0.2">
      <c r="A120" s="1086"/>
      <c r="B120" s="978"/>
      <c r="C120" s="951" t="s">
        <v>456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479</v>
      </c>
      <c r="AB120" s="988"/>
      <c r="AC120" s="988"/>
      <c r="AD120" s="988"/>
      <c r="AE120" s="989"/>
      <c r="AF120" s="990" t="s">
        <v>454</v>
      </c>
      <c r="AG120" s="988"/>
      <c r="AH120" s="988"/>
      <c r="AI120" s="988"/>
      <c r="AJ120" s="989"/>
      <c r="AK120" s="990" t="s">
        <v>472</v>
      </c>
      <c r="AL120" s="988"/>
      <c r="AM120" s="988"/>
      <c r="AN120" s="988"/>
      <c r="AO120" s="989"/>
      <c r="AP120" s="991" t="s">
        <v>479</v>
      </c>
      <c r="AQ120" s="992"/>
      <c r="AR120" s="992"/>
      <c r="AS120" s="992"/>
      <c r="AT120" s="993"/>
      <c r="AU120" s="1020" t="s">
        <v>487</v>
      </c>
      <c r="AV120" s="1021"/>
      <c r="AW120" s="1021"/>
      <c r="AX120" s="1021"/>
      <c r="AY120" s="1022"/>
      <c r="AZ120" s="958" t="s">
        <v>488</v>
      </c>
      <c r="BA120" s="926"/>
      <c r="BB120" s="926"/>
      <c r="BC120" s="926"/>
      <c r="BD120" s="926"/>
      <c r="BE120" s="926"/>
      <c r="BF120" s="926"/>
      <c r="BG120" s="926"/>
      <c r="BH120" s="926"/>
      <c r="BI120" s="926"/>
      <c r="BJ120" s="926"/>
      <c r="BK120" s="926"/>
      <c r="BL120" s="926"/>
      <c r="BM120" s="926"/>
      <c r="BN120" s="926"/>
      <c r="BO120" s="926"/>
      <c r="BP120" s="927"/>
      <c r="BQ120" s="959">
        <v>22532448</v>
      </c>
      <c r="BR120" s="960"/>
      <c r="BS120" s="960"/>
      <c r="BT120" s="960"/>
      <c r="BU120" s="960"/>
      <c r="BV120" s="960">
        <v>28209645</v>
      </c>
      <c r="BW120" s="960"/>
      <c r="BX120" s="960"/>
      <c r="BY120" s="960"/>
      <c r="BZ120" s="960"/>
      <c r="CA120" s="960">
        <v>39349053</v>
      </c>
      <c r="CB120" s="960"/>
      <c r="CC120" s="960"/>
      <c r="CD120" s="960"/>
      <c r="CE120" s="960"/>
      <c r="CF120" s="973">
        <v>21.1</v>
      </c>
      <c r="CG120" s="974"/>
      <c r="CH120" s="974"/>
      <c r="CI120" s="974"/>
      <c r="CJ120" s="974"/>
      <c r="CK120" s="1035" t="s">
        <v>489</v>
      </c>
      <c r="CL120" s="1036"/>
      <c r="CM120" s="1036"/>
      <c r="CN120" s="1036"/>
      <c r="CO120" s="1037"/>
      <c r="CP120" s="1043" t="s">
        <v>490</v>
      </c>
      <c r="CQ120" s="1044"/>
      <c r="CR120" s="1044"/>
      <c r="CS120" s="1044"/>
      <c r="CT120" s="1044"/>
      <c r="CU120" s="1044"/>
      <c r="CV120" s="1044"/>
      <c r="CW120" s="1044"/>
      <c r="CX120" s="1044"/>
      <c r="CY120" s="1044"/>
      <c r="CZ120" s="1044"/>
      <c r="DA120" s="1044"/>
      <c r="DB120" s="1044"/>
      <c r="DC120" s="1044"/>
      <c r="DD120" s="1044"/>
      <c r="DE120" s="1044"/>
      <c r="DF120" s="1045"/>
      <c r="DG120" s="959">
        <v>50770137</v>
      </c>
      <c r="DH120" s="960"/>
      <c r="DI120" s="960"/>
      <c r="DJ120" s="960"/>
      <c r="DK120" s="960"/>
      <c r="DL120" s="960">
        <v>51417501</v>
      </c>
      <c r="DM120" s="960"/>
      <c r="DN120" s="960"/>
      <c r="DO120" s="960"/>
      <c r="DP120" s="960"/>
      <c r="DQ120" s="960">
        <v>50897129</v>
      </c>
      <c r="DR120" s="960"/>
      <c r="DS120" s="960"/>
      <c r="DT120" s="960"/>
      <c r="DU120" s="960"/>
      <c r="DV120" s="961">
        <v>27.3</v>
      </c>
      <c r="DW120" s="961"/>
      <c r="DX120" s="961"/>
      <c r="DY120" s="961"/>
      <c r="DZ120" s="962"/>
    </row>
    <row r="121" spans="1:130" s="229" customFormat="1" ht="26.25" customHeight="1" x14ac:dyDescent="0.2">
      <c r="A121" s="1086"/>
      <c r="B121" s="978"/>
      <c r="C121" s="1003" t="s">
        <v>491</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472</v>
      </c>
      <c r="AB121" s="988"/>
      <c r="AC121" s="988"/>
      <c r="AD121" s="988"/>
      <c r="AE121" s="989"/>
      <c r="AF121" s="990" t="s">
        <v>472</v>
      </c>
      <c r="AG121" s="988"/>
      <c r="AH121" s="988"/>
      <c r="AI121" s="988"/>
      <c r="AJ121" s="989"/>
      <c r="AK121" s="990" t="s">
        <v>479</v>
      </c>
      <c r="AL121" s="988"/>
      <c r="AM121" s="988"/>
      <c r="AN121" s="988"/>
      <c r="AO121" s="989"/>
      <c r="AP121" s="991" t="s">
        <v>467</v>
      </c>
      <c r="AQ121" s="992"/>
      <c r="AR121" s="992"/>
      <c r="AS121" s="992"/>
      <c r="AT121" s="993"/>
      <c r="AU121" s="1023"/>
      <c r="AV121" s="1024"/>
      <c r="AW121" s="1024"/>
      <c r="AX121" s="1024"/>
      <c r="AY121" s="1025"/>
      <c r="AZ121" s="951" t="s">
        <v>492</v>
      </c>
      <c r="BA121" s="952"/>
      <c r="BB121" s="952"/>
      <c r="BC121" s="952"/>
      <c r="BD121" s="952"/>
      <c r="BE121" s="952"/>
      <c r="BF121" s="952"/>
      <c r="BG121" s="952"/>
      <c r="BH121" s="952"/>
      <c r="BI121" s="952"/>
      <c r="BJ121" s="952"/>
      <c r="BK121" s="952"/>
      <c r="BL121" s="952"/>
      <c r="BM121" s="952"/>
      <c r="BN121" s="952"/>
      <c r="BO121" s="952"/>
      <c r="BP121" s="953"/>
      <c r="BQ121" s="954">
        <v>28793276</v>
      </c>
      <c r="BR121" s="955"/>
      <c r="BS121" s="955"/>
      <c r="BT121" s="955"/>
      <c r="BU121" s="955"/>
      <c r="BV121" s="955">
        <v>29581062</v>
      </c>
      <c r="BW121" s="955"/>
      <c r="BX121" s="955"/>
      <c r="BY121" s="955"/>
      <c r="BZ121" s="955"/>
      <c r="CA121" s="955">
        <v>37212310</v>
      </c>
      <c r="CB121" s="955"/>
      <c r="CC121" s="955"/>
      <c r="CD121" s="955"/>
      <c r="CE121" s="955"/>
      <c r="CF121" s="949">
        <v>20</v>
      </c>
      <c r="CG121" s="950"/>
      <c r="CH121" s="950"/>
      <c r="CI121" s="950"/>
      <c r="CJ121" s="950"/>
      <c r="CK121" s="1038"/>
      <c r="CL121" s="1039"/>
      <c r="CM121" s="1039"/>
      <c r="CN121" s="1039"/>
      <c r="CO121" s="1040"/>
      <c r="CP121" s="1048" t="s">
        <v>493</v>
      </c>
      <c r="CQ121" s="1049"/>
      <c r="CR121" s="1049"/>
      <c r="CS121" s="1049"/>
      <c r="CT121" s="1049"/>
      <c r="CU121" s="1049"/>
      <c r="CV121" s="1049"/>
      <c r="CW121" s="1049"/>
      <c r="CX121" s="1049"/>
      <c r="CY121" s="1049"/>
      <c r="CZ121" s="1049"/>
      <c r="DA121" s="1049"/>
      <c r="DB121" s="1049"/>
      <c r="DC121" s="1049"/>
      <c r="DD121" s="1049"/>
      <c r="DE121" s="1049"/>
      <c r="DF121" s="1050"/>
      <c r="DG121" s="954">
        <v>17898350</v>
      </c>
      <c r="DH121" s="955"/>
      <c r="DI121" s="955"/>
      <c r="DJ121" s="955"/>
      <c r="DK121" s="955"/>
      <c r="DL121" s="955">
        <v>15939308</v>
      </c>
      <c r="DM121" s="955"/>
      <c r="DN121" s="955"/>
      <c r="DO121" s="955"/>
      <c r="DP121" s="955"/>
      <c r="DQ121" s="955">
        <v>13892857</v>
      </c>
      <c r="DR121" s="955"/>
      <c r="DS121" s="955"/>
      <c r="DT121" s="955"/>
      <c r="DU121" s="955"/>
      <c r="DV121" s="956">
        <v>7.5</v>
      </c>
      <c r="DW121" s="956"/>
      <c r="DX121" s="956"/>
      <c r="DY121" s="956"/>
      <c r="DZ121" s="957"/>
    </row>
    <row r="122" spans="1:130" s="229" customFormat="1" ht="26.25" customHeight="1" x14ac:dyDescent="0.2">
      <c r="A122" s="1086"/>
      <c r="B122" s="978"/>
      <c r="C122" s="951" t="s">
        <v>470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472</v>
      </c>
      <c r="AB122" s="988"/>
      <c r="AC122" s="988"/>
      <c r="AD122" s="988"/>
      <c r="AE122" s="989"/>
      <c r="AF122" s="990" t="s">
        <v>367</v>
      </c>
      <c r="AG122" s="988"/>
      <c r="AH122" s="988"/>
      <c r="AI122" s="988"/>
      <c r="AJ122" s="989"/>
      <c r="AK122" s="990" t="s">
        <v>367</v>
      </c>
      <c r="AL122" s="988"/>
      <c r="AM122" s="988"/>
      <c r="AN122" s="988"/>
      <c r="AO122" s="989"/>
      <c r="AP122" s="991" t="s">
        <v>467</v>
      </c>
      <c r="AQ122" s="992"/>
      <c r="AR122" s="992"/>
      <c r="AS122" s="992"/>
      <c r="AT122" s="993"/>
      <c r="AU122" s="1023"/>
      <c r="AV122" s="1024"/>
      <c r="AW122" s="1024"/>
      <c r="AX122" s="1024"/>
      <c r="AY122" s="1025"/>
      <c r="AZ122" s="1002" t="s">
        <v>494</v>
      </c>
      <c r="BA122" s="994"/>
      <c r="BB122" s="994"/>
      <c r="BC122" s="994"/>
      <c r="BD122" s="994"/>
      <c r="BE122" s="994"/>
      <c r="BF122" s="994"/>
      <c r="BG122" s="994"/>
      <c r="BH122" s="994"/>
      <c r="BI122" s="994"/>
      <c r="BJ122" s="994"/>
      <c r="BK122" s="994"/>
      <c r="BL122" s="994"/>
      <c r="BM122" s="994"/>
      <c r="BN122" s="994"/>
      <c r="BO122" s="994"/>
      <c r="BP122" s="995"/>
      <c r="BQ122" s="1028">
        <v>357673686</v>
      </c>
      <c r="BR122" s="1029"/>
      <c r="BS122" s="1029"/>
      <c r="BT122" s="1029"/>
      <c r="BU122" s="1029"/>
      <c r="BV122" s="1029">
        <v>366350490</v>
      </c>
      <c r="BW122" s="1029"/>
      <c r="BX122" s="1029"/>
      <c r="BY122" s="1029"/>
      <c r="BZ122" s="1029"/>
      <c r="CA122" s="1029">
        <v>372309536</v>
      </c>
      <c r="CB122" s="1029"/>
      <c r="CC122" s="1029"/>
      <c r="CD122" s="1029"/>
      <c r="CE122" s="1029"/>
      <c r="CF122" s="1046">
        <v>199.8</v>
      </c>
      <c r="CG122" s="1047"/>
      <c r="CH122" s="1047"/>
      <c r="CI122" s="1047"/>
      <c r="CJ122" s="1047"/>
      <c r="CK122" s="1038"/>
      <c r="CL122" s="1039"/>
      <c r="CM122" s="1039"/>
      <c r="CN122" s="1039"/>
      <c r="CO122" s="1040"/>
      <c r="CP122" s="1048" t="s">
        <v>495</v>
      </c>
      <c r="CQ122" s="1049"/>
      <c r="CR122" s="1049"/>
      <c r="CS122" s="1049"/>
      <c r="CT122" s="1049"/>
      <c r="CU122" s="1049"/>
      <c r="CV122" s="1049"/>
      <c r="CW122" s="1049"/>
      <c r="CX122" s="1049"/>
      <c r="CY122" s="1049"/>
      <c r="CZ122" s="1049"/>
      <c r="DA122" s="1049"/>
      <c r="DB122" s="1049"/>
      <c r="DC122" s="1049"/>
      <c r="DD122" s="1049"/>
      <c r="DE122" s="1049"/>
      <c r="DF122" s="1050"/>
      <c r="DG122" s="954">
        <v>1247017</v>
      </c>
      <c r="DH122" s="955"/>
      <c r="DI122" s="955"/>
      <c r="DJ122" s="955"/>
      <c r="DK122" s="955"/>
      <c r="DL122" s="955">
        <v>1222957</v>
      </c>
      <c r="DM122" s="955"/>
      <c r="DN122" s="955"/>
      <c r="DO122" s="955"/>
      <c r="DP122" s="955"/>
      <c r="DQ122" s="955">
        <v>1232256</v>
      </c>
      <c r="DR122" s="955"/>
      <c r="DS122" s="955"/>
      <c r="DT122" s="955"/>
      <c r="DU122" s="955"/>
      <c r="DV122" s="956">
        <v>0.7</v>
      </c>
      <c r="DW122" s="956"/>
      <c r="DX122" s="956"/>
      <c r="DY122" s="956"/>
      <c r="DZ122" s="957"/>
    </row>
    <row r="123" spans="1:130" s="229" customFormat="1" ht="26.25" customHeight="1" x14ac:dyDescent="0.2">
      <c r="A123" s="1086"/>
      <c r="B123" s="978"/>
      <c r="C123" s="951" t="s">
        <v>478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398</v>
      </c>
      <c r="AB123" s="988"/>
      <c r="AC123" s="988"/>
      <c r="AD123" s="988"/>
      <c r="AE123" s="989"/>
      <c r="AF123" s="990" t="s">
        <v>367</v>
      </c>
      <c r="AG123" s="988"/>
      <c r="AH123" s="988"/>
      <c r="AI123" s="988"/>
      <c r="AJ123" s="989"/>
      <c r="AK123" s="990" t="s">
        <v>472</v>
      </c>
      <c r="AL123" s="988"/>
      <c r="AM123" s="988"/>
      <c r="AN123" s="988"/>
      <c r="AO123" s="989"/>
      <c r="AP123" s="991" t="s">
        <v>367</v>
      </c>
      <c r="AQ123" s="992"/>
      <c r="AR123" s="992"/>
      <c r="AS123" s="992"/>
      <c r="AT123" s="993"/>
      <c r="AU123" s="1026"/>
      <c r="AV123" s="1027"/>
      <c r="AW123" s="1027"/>
      <c r="AX123" s="1027"/>
      <c r="AY123" s="1027"/>
      <c r="AZ123" s="250" t="s">
        <v>185</v>
      </c>
      <c r="BA123" s="250"/>
      <c r="BB123" s="250"/>
      <c r="BC123" s="250"/>
      <c r="BD123" s="250"/>
      <c r="BE123" s="250"/>
      <c r="BF123" s="250"/>
      <c r="BG123" s="250"/>
      <c r="BH123" s="250"/>
      <c r="BI123" s="250"/>
      <c r="BJ123" s="250"/>
      <c r="BK123" s="250"/>
      <c r="BL123" s="250"/>
      <c r="BM123" s="250"/>
      <c r="BN123" s="250"/>
      <c r="BO123" s="1006" t="s">
        <v>496</v>
      </c>
      <c r="BP123" s="1034"/>
      <c r="BQ123" s="1092">
        <v>408999410</v>
      </c>
      <c r="BR123" s="1093"/>
      <c r="BS123" s="1093"/>
      <c r="BT123" s="1093"/>
      <c r="BU123" s="1093"/>
      <c r="BV123" s="1093">
        <v>424141197</v>
      </c>
      <c r="BW123" s="1093"/>
      <c r="BX123" s="1093"/>
      <c r="BY123" s="1093"/>
      <c r="BZ123" s="1093"/>
      <c r="CA123" s="1093">
        <v>448870899</v>
      </c>
      <c r="CB123" s="1093"/>
      <c r="CC123" s="1093"/>
      <c r="CD123" s="1093"/>
      <c r="CE123" s="1093"/>
      <c r="CF123" s="1030"/>
      <c r="CG123" s="1031"/>
      <c r="CH123" s="1031"/>
      <c r="CI123" s="1031"/>
      <c r="CJ123" s="1032"/>
      <c r="CK123" s="1038"/>
      <c r="CL123" s="1039"/>
      <c r="CM123" s="1039"/>
      <c r="CN123" s="1039"/>
      <c r="CO123" s="1040"/>
      <c r="CP123" s="1048" t="s">
        <v>419</v>
      </c>
      <c r="CQ123" s="1049"/>
      <c r="CR123" s="1049"/>
      <c r="CS123" s="1049"/>
      <c r="CT123" s="1049"/>
      <c r="CU123" s="1049"/>
      <c r="CV123" s="1049"/>
      <c r="CW123" s="1049"/>
      <c r="CX123" s="1049"/>
      <c r="CY123" s="1049"/>
      <c r="CZ123" s="1049"/>
      <c r="DA123" s="1049"/>
      <c r="DB123" s="1049"/>
      <c r="DC123" s="1049"/>
      <c r="DD123" s="1049"/>
      <c r="DE123" s="1049"/>
      <c r="DF123" s="1050"/>
      <c r="DG123" s="987">
        <v>1159929</v>
      </c>
      <c r="DH123" s="988"/>
      <c r="DI123" s="988"/>
      <c r="DJ123" s="988"/>
      <c r="DK123" s="989"/>
      <c r="DL123" s="990">
        <v>1065165</v>
      </c>
      <c r="DM123" s="988"/>
      <c r="DN123" s="988"/>
      <c r="DO123" s="988"/>
      <c r="DP123" s="989"/>
      <c r="DQ123" s="990">
        <v>1035353</v>
      </c>
      <c r="DR123" s="988"/>
      <c r="DS123" s="988"/>
      <c r="DT123" s="988"/>
      <c r="DU123" s="989"/>
      <c r="DV123" s="991">
        <v>0.6</v>
      </c>
      <c r="DW123" s="992"/>
      <c r="DX123" s="992"/>
      <c r="DY123" s="992"/>
      <c r="DZ123" s="993"/>
    </row>
    <row r="124" spans="1:130" s="229" customFormat="1" ht="26.25" customHeight="1" thickBot="1" x14ac:dyDescent="0.25">
      <c r="A124" s="1086"/>
      <c r="B124" s="978"/>
      <c r="C124" s="951" t="s">
        <v>482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367</v>
      </c>
      <c r="AB124" s="988"/>
      <c r="AC124" s="988"/>
      <c r="AD124" s="988"/>
      <c r="AE124" s="989"/>
      <c r="AF124" s="990" t="s">
        <v>467</v>
      </c>
      <c r="AG124" s="988"/>
      <c r="AH124" s="988"/>
      <c r="AI124" s="988"/>
      <c r="AJ124" s="989"/>
      <c r="AK124" s="990" t="s">
        <v>467</v>
      </c>
      <c r="AL124" s="988"/>
      <c r="AM124" s="988"/>
      <c r="AN124" s="988"/>
      <c r="AO124" s="989"/>
      <c r="AP124" s="991" t="s">
        <v>367</v>
      </c>
      <c r="AQ124" s="992"/>
      <c r="AR124" s="992"/>
      <c r="AS124" s="992"/>
      <c r="AT124" s="993"/>
      <c r="AU124" s="1088" t="s">
        <v>497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126.7</v>
      </c>
      <c r="BR124" s="1056"/>
      <c r="BS124" s="1056"/>
      <c r="BT124" s="1056"/>
      <c r="BU124" s="1056"/>
      <c r="BV124" s="1056">
        <v>121.9</v>
      </c>
      <c r="BW124" s="1056"/>
      <c r="BX124" s="1056"/>
      <c r="BY124" s="1056"/>
      <c r="BZ124" s="1056"/>
      <c r="CA124" s="1056">
        <v>104.6</v>
      </c>
      <c r="CB124" s="1056"/>
      <c r="CC124" s="1056"/>
      <c r="CD124" s="1056"/>
      <c r="CE124" s="1056"/>
      <c r="CF124" s="1057"/>
      <c r="CG124" s="1058"/>
      <c r="CH124" s="1058"/>
      <c r="CI124" s="1058"/>
      <c r="CJ124" s="1059"/>
      <c r="CK124" s="1041"/>
      <c r="CL124" s="1041"/>
      <c r="CM124" s="1041"/>
      <c r="CN124" s="1041"/>
      <c r="CO124" s="1042"/>
      <c r="CP124" s="1048" t="s">
        <v>498</v>
      </c>
      <c r="CQ124" s="1049"/>
      <c r="CR124" s="1049"/>
      <c r="CS124" s="1049"/>
      <c r="CT124" s="1049"/>
      <c r="CU124" s="1049"/>
      <c r="CV124" s="1049"/>
      <c r="CW124" s="1049"/>
      <c r="CX124" s="1049"/>
      <c r="CY124" s="1049"/>
      <c r="CZ124" s="1049"/>
      <c r="DA124" s="1049"/>
      <c r="DB124" s="1049"/>
      <c r="DC124" s="1049"/>
      <c r="DD124" s="1049"/>
      <c r="DE124" s="1049"/>
      <c r="DF124" s="1050"/>
      <c r="DG124" s="1033">
        <v>1232320</v>
      </c>
      <c r="DH124" s="1015"/>
      <c r="DI124" s="1015"/>
      <c r="DJ124" s="1015"/>
      <c r="DK124" s="1016"/>
      <c r="DL124" s="1014">
        <v>678183</v>
      </c>
      <c r="DM124" s="1015"/>
      <c r="DN124" s="1015"/>
      <c r="DO124" s="1015"/>
      <c r="DP124" s="1016"/>
      <c r="DQ124" s="1014">
        <v>595836</v>
      </c>
      <c r="DR124" s="1015"/>
      <c r="DS124" s="1015"/>
      <c r="DT124" s="1015"/>
      <c r="DU124" s="1016"/>
      <c r="DV124" s="1017">
        <v>0.3</v>
      </c>
      <c r="DW124" s="1018"/>
      <c r="DX124" s="1018"/>
      <c r="DY124" s="1018"/>
      <c r="DZ124" s="1019"/>
    </row>
    <row r="125" spans="1:130" s="229" customFormat="1" ht="26.25" customHeight="1" x14ac:dyDescent="0.2">
      <c r="A125" s="1086"/>
      <c r="B125" s="978"/>
      <c r="C125" s="951" t="s">
        <v>484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367</v>
      </c>
      <c r="AB125" s="988"/>
      <c r="AC125" s="988"/>
      <c r="AD125" s="988"/>
      <c r="AE125" s="989"/>
      <c r="AF125" s="990" t="s">
        <v>367</v>
      </c>
      <c r="AG125" s="988"/>
      <c r="AH125" s="988"/>
      <c r="AI125" s="988"/>
      <c r="AJ125" s="989"/>
      <c r="AK125" s="990" t="s">
        <v>367</v>
      </c>
      <c r="AL125" s="988"/>
      <c r="AM125" s="988"/>
      <c r="AN125" s="988"/>
      <c r="AO125" s="989"/>
      <c r="AP125" s="991" t="s">
        <v>367</v>
      </c>
      <c r="AQ125" s="992"/>
      <c r="AR125" s="992"/>
      <c r="AS125" s="992"/>
      <c r="AT125" s="993"/>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51" t="s">
        <v>499</v>
      </c>
      <c r="CL125" s="1036"/>
      <c r="CM125" s="1036"/>
      <c r="CN125" s="1036"/>
      <c r="CO125" s="1037"/>
      <c r="CP125" s="958" t="s">
        <v>500</v>
      </c>
      <c r="CQ125" s="926"/>
      <c r="CR125" s="926"/>
      <c r="CS125" s="926"/>
      <c r="CT125" s="926"/>
      <c r="CU125" s="926"/>
      <c r="CV125" s="926"/>
      <c r="CW125" s="926"/>
      <c r="CX125" s="926"/>
      <c r="CY125" s="926"/>
      <c r="CZ125" s="926"/>
      <c r="DA125" s="926"/>
      <c r="DB125" s="926"/>
      <c r="DC125" s="926"/>
      <c r="DD125" s="926"/>
      <c r="DE125" s="926"/>
      <c r="DF125" s="927"/>
      <c r="DG125" s="959" t="s">
        <v>367</v>
      </c>
      <c r="DH125" s="960"/>
      <c r="DI125" s="960"/>
      <c r="DJ125" s="960"/>
      <c r="DK125" s="960"/>
      <c r="DL125" s="960" t="s">
        <v>467</v>
      </c>
      <c r="DM125" s="960"/>
      <c r="DN125" s="960"/>
      <c r="DO125" s="960"/>
      <c r="DP125" s="960"/>
      <c r="DQ125" s="960" t="s">
        <v>367</v>
      </c>
      <c r="DR125" s="960"/>
      <c r="DS125" s="960"/>
      <c r="DT125" s="960"/>
      <c r="DU125" s="960"/>
      <c r="DV125" s="961" t="s">
        <v>367</v>
      </c>
      <c r="DW125" s="961"/>
      <c r="DX125" s="961"/>
      <c r="DY125" s="961"/>
      <c r="DZ125" s="962"/>
    </row>
    <row r="126" spans="1:130" s="229" customFormat="1" ht="26.25" customHeight="1" thickBot="1" x14ac:dyDescent="0.25">
      <c r="A126" s="1086"/>
      <c r="B126" s="978"/>
      <c r="C126" s="951" t="s">
        <v>486</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9290</v>
      </c>
      <c r="AB126" s="988"/>
      <c r="AC126" s="988"/>
      <c r="AD126" s="988"/>
      <c r="AE126" s="989"/>
      <c r="AF126" s="990">
        <v>9369</v>
      </c>
      <c r="AG126" s="988"/>
      <c r="AH126" s="988"/>
      <c r="AI126" s="988"/>
      <c r="AJ126" s="989"/>
      <c r="AK126" s="990">
        <v>57927</v>
      </c>
      <c r="AL126" s="988"/>
      <c r="AM126" s="988"/>
      <c r="AN126" s="988"/>
      <c r="AO126" s="989"/>
      <c r="AP126" s="991">
        <v>0</v>
      </c>
      <c r="AQ126" s="992"/>
      <c r="AR126" s="992"/>
      <c r="AS126" s="992"/>
      <c r="AT126" s="993"/>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52"/>
      <c r="CL126" s="1039"/>
      <c r="CM126" s="1039"/>
      <c r="CN126" s="1039"/>
      <c r="CO126" s="1040"/>
      <c r="CP126" s="951" t="s">
        <v>501</v>
      </c>
      <c r="CQ126" s="952"/>
      <c r="CR126" s="952"/>
      <c r="CS126" s="952"/>
      <c r="CT126" s="952"/>
      <c r="CU126" s="952"/>
      <c r="CV126" s="952"/>
      <c r="CW126" s="952"/>
      <c r="CX126" s="952"/>
      <c r="CY126" s="952"/>
      <c r="CZ126" s="952"/>
      <c r="DA126" s="952"/>
      <c r="DB126" s="952"/>
      <c r="DC126" s="952"/>
      <c r="DD126" s="952"/>
      <c r="DE126" s="952"/>
      <c r="DF126" s="953"/>
      <c r="DG126" s="954" t="s">
        <v>479</v>
      </c>
      <c r="DH126" s="955"/>
      <c r="DI126" s="955"/>
      <c r="DJ126" s="955"/>
      <c r="DK126" s="955"/>
      <c r="DL126" s="955" t="s">
        <v>479</v>
      </c>
      <c r="DM126" s="955"/>
      <c r="DN126" s="955"/>
      <c r="DO126" s="955"/>
      <c r="DP126" s="955"/>
      <c r="DQ126" s="955" t="s">
        <v>467</v>
      </c>
      <c r="DR126" s="955"/>
      <c r="DS126" s="955"/>
      <c r="DT126" s="955"/>
      <c r="DU126" s="955"/>
      <c r="DV126" s="956" t="s">
        <v>467</v>
      </c>
      <c r="DW126" s="956"/>
      <c r="DX126" s="956"/>
      <c r="DY126" s="956"/>
      <c r="DZ126" s="957"/>
    </row>
    <row r="127" spans="1:130" s="229" customFormat="1" ht="26.25" customHeight="1" x14ac:dyDescent="0.2">
      <c r="A127" s="1087"/>
      <c r="B127" s="980"/>
      <c r="C127" s="1002" t="s">
        <v>502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547</v>
      </c>
      <c r="AB127" s="988"/>
      <c r="AC127" s="988"/>
      <c r="AD127" s="988"/>
      <c r="AE127" s="989"/>
      <c r="AF127" s="990">
        <v>706</v>
      </c>
      <c r="AG127" s="988"/>
      <c r="AH127" s="988"/>
      <c r="AI127" s="988"/>
      <c r="AJ127" s="989"/>
      <c r="AK127" s="990">
        <v>1960</v>
      </c>
      <c r="AL127" s="988"/>
      <c r="AM127" s="988"/>
      <c r="AN127" s="988"/>
      <c r="AO127" s="989"/>
      <c r="AP127" s="991">
        <v>0</v>
      </c>
      <c r="AQ127" s="992"/>
      <c r="AR127" s="992"/>
      <c r="AS127" s="992"/>
      <c r="AT127" s="993"/>
      <c r="AU127" s="231"/>
      <c r="AV127" s="231"/>
      <c r="AW127" s="231"/>
      <c r="AX127" s="1060" t="s">
        <v>503</v>
      </c>
      <c r="AY127" s="1061"/>
      <c r="AZ127" s="1061"/>
      <c r="BA127" s="1061"/>
      <c r="BB127" s="1061"/>
      <c r="BC127" s="1061"/>
      <c r="BD127" s="1061"/>
      <c r="BE127" s="1062"/>
      <c r="BF127" s="1063" t="s">
        <v>504</v>
      </c>
      <c r="BG127" s="1061"/>
      <c r="BH127" s="1061"/>
      <c r="BI127" s="1061"/>
      <c r="BJ127" s="1061"/>
      <c r="BK127" s="1061"/>
      <c r="BL127" s="1062"/>
      <c r="BM127" s="1063" t="s">
        <v>505</v>
      </c>
      <c r="BN127" s="1061"/>
      <c r="BO127" s="1061"/>
      <c r="BP127" s="1061"/>
      <c r="BQ127" s="1061"/>
      <c r="BR127" s="1061"/>
      <c r="BS127" s="1062"/>
      <c r="BT127" s="1063" t="s">
        <v>506</v>
      </c>
      <c r="BU127" s="1061"/>
      <c r="BV127" s="1061"/>
      <c r="BW127" s="1061"/>
      <c r="BX127" s="1061"/>
      <c r="BY127" s="1061"/>
      <c r="BZ127" s="1084"/>
      <c r="CA127" s="231"/>
      <c r="CB127" s="231"/>
      <c r="CC127" s="231"/>
      <c r="CD127" s="254"/>
      <c r="CE127" s="254"/>
      <c r="CF127" s="254"/>
      <c r="CG127" s="231"/>
      <c r="CH127" s="231"/>
      <c r="CI127" s="231"/>
      <c r="CJ127" s="253"/>
      <c r="CK127" s="1052"/>
      <c r="CL127" s="1039"/>
      <c r="CM127" s="1039"/>
      <c r="CN127" s="1039"/>
      <c r="CO127" s="1040"/>
      <c r="CP127" s="951" t="s">
        <v>507</v>
      </c>
      <c r="CQ127" s="952"/>
      <c r="CR127" s="952"/>
      <c r="CS127" s="952"/>
      <c r="CT127" s="952"/>
      <c r="CU127" s="952"/>
      <c r="CV127" s="952"/>
      <c r="CW127" s="952"/>
      <c r="CX127" s="952"/>
      <c r="CY127" s="952"/>
      <c r="CZ127" s="952"/>
      <c r="DA127" s="952"/>
      <c r="DB127" s="952"/>
      <c r="DC127" s="952"/>
      <c r="DD127" s="952"/>
      <c r="DE127" s="952"/>
      <c r="DF127" s="953"/>
      <c r="DG127" s="954" t="s">
        <v>479</v>
      </c>
      <c r="DH127" s="955"/>
      <c r="DI127" s="955"/>
      <c r="DJ127" s="955"/>
      <c r="DK127" s="955"/>
      <c r="DL127" s="955" t="s">
        <v>467</v>
      </c>
      <c r="DM127" s="955"/>
      <c r="DN127" s="955"/>
      <c r="DO127" s="955"/>
      <c r="DP127" s="955"/>
      <c r="DQ127" s="955" t="s">
        <v>367</v>
      </c>
      <c r="DR127" s="955"/>
      <c r="DS127" s="955"/>
      <c r="DT127" s="955"/>
      <c r="DU127" s="955"/>
      <c r="DV127" s="956" t="s">
        <v>367</v>
      </c>
      <c r="DW127" s="956"/>
      <c r="DX127" s="956"/>
      <c r="DY127" s="956"/>
      <c r="DZ127" s="957"/>
    </row>
    <row r="128" spans="1:130" s="229" customFormat="1" ht="26.25" customHeight="1" thickBot="1" x14ac:dyDescent="0.25">
      <c r="A128" s="1070" t="s">
        <v>508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509</v>
      </c>
      <c r="X128" s="1072"/>
      <c r="Y128" s="1072"/>
      <c r="Z128" s="1073"/>
      <c r="AA128" s="1074">
        <v>12173334</v>
      </c>
      <c r="AB128" s="1075"/>
      <c r="AC128" s="1075"/>
      <c r="AD128" s="1075"/>
      <c r="AE128" s="1076"/>
      <c r="AF128" s="1077">
        <v>5940572</v>
      </c>
      <c r="AG128" s="1075"/>
      <c r="AH128" s="1075"/>
      <c r="AI128" s="1075"/>
      <c r="AJ128" s="1076"/>
      <c r="AK128" s="1077">
        <v>8166184</v>
      </c>
      <c r="AL128" s="1075"/>
      <c r="AM128" s="1075"/>
      <c r="AN128" s="1075"/>
      <c r="AO128" s="1076"/>
      <c r="AP128" s="1078"/>
      <c r="AQ128" s="1079"/>
      <c r="AR128" s="1079"/>
      <c r="AS128" s="1079"/>
      <c r="AT128" s="1080"/>
      <c r="AU128" s="231"/>
      <c r="AV128" s="231"/>
      <c r="AW128" s="231"/>
      <c r="AX128" s="925" t="s">
        <v>510</v>
      </c>
      <c r="AY128" s="926"/>
      <c r="AZ128" s="926"/>
      <c r="BA128" s="926"/>
      <c r="BB128" s="926"/>
      <c r="BC128" s="926"/>
      <c r="BD128" s="926"/>
      <c r="BE128" s="927"/>
      <c r="BF128" s="1081" t="s">
        <v>367</v>
      </c>
      <c r="BG128" s="1082"/>
      <c r="BH128" s="1082"/>
      <c r="BI128" s="1082"/>
      <c r="BJ128" s="1082"/>
      <c r="BK128" s="1082"/>
      <c r="BL128" s="1083"/>
      <c r="BM128" s="1081">
        <v>11.25</v>
      </c>
      <c r="BN128" s="1082"/>
      <c r="BO128" s="1082"/>
      <c r="BP128" s="1082"/>
      <c r="BQ128" s="1082"/>
      <c r="BR128" s="1082"/>
      <c r="BS128" s="1083"/>
      <c r="BT128" s="1081">
        <v>20</v>
      </c>
      <c r="BU128" s="1082"/>
      <c r="BV128" s="1082"/>
      <c r="BW128" s="1082"/>
      <c r="BX128" s="1082"/>
      <c r="BY128" s="1082"/>
      <c r="BZ128" s="1105"/>
      <c r="CA128" s="254"/>
      <c r="CB128" s="254"/>
      <c r="CC128" s="254"/>
      <c r="CD128" s="254"/>
      <c r="CE128" s="254"/>
      <c r="CF128" s="254"/>
      <c r="CG128" s="231"/>
      <c r="CH128" s="231"/>
      <c r="CI128" s="231"/>
      <c r="CJ128" s="253"/>
      <c r="CK128" s="1053"/>
      <c r="CL128" s="1054"/>
      <c r="CM128" s="1054"/>
      <c r="CN128" s="1054"/>
      <c r="CO128" s="1055"/>
      <c r="CP128" s="1064" t="s">
        <v>511</v>
      </c>
      <c r="CQ128" s="755"/>
      <c r="CR128" s="755"/>
      <c r="CS128" s="755"/>
      <c r="CT128" s="755"/>
      <c r="CU128" s="755"/>
      <c r="CV128" s="755"/>
      <c r="CW128" s="755"/>
      <c r="CX128" s="755"/>
      <c r="CY128" s="755"/>
      <c r="CZ128" s="755"/>
      <c r="DA128" s="755"/>
      <c r="DB128" s="755"/>
      <c r="DC128" s="755"/>
      <c r="DD128" s="755"/>
      <c r="DE128" s="755"/>
      <c r="DF128" s="1065"/>
      <c r="DG128" s="1066" t="s">
        <v>398</v>
      </c>
      <c r="DH128" s="1067"/>
      <c r="DI128" s="1067"/>
      <c r="DJ128" s="1067"/>
      <c r="DK128" s="1067"/>
      <c r="DL128" s="1067" t="s">
        <v>467</v>
      </c>
      <c r="DM128" s="1067"/>
      <c r="DN128" s="1067"/>
      <c r="DO128" s="1067"/>
      <c r="DP128" s="1067"/>
      <c r="DQ128" s="1067" t="s">
        <v>467</v>
      </c>
      <c r="DR128" s="1067"/>
      <c r="DS128" s="1067"/>
      <c r="DT128" s="1067"/>
      <c r="DU128" s="1067"/>
      <c r="DV128" s="1068" t="s">
        <v>463</v>
      </c>
      <c r="DW128" s="1068"/>
      <c r="DX128" s="1068"/>
      <c r="DY128" s="1068"/>
      <c r="DZ128" s="1069"/>
    </row>
    <row r="129" spans="1:131" s="229" customFormat="1" ht="26.25" customHeight="1" x14ac:dyDescent="0.2">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512</v>
      </c>
      <c r="X129" s="1100"/>
      <c r="Y129" s="1100"/>
      <c r="Z129" s="1101"/>
      <c r="AA129" s="987">
        <v>192806403</v>
      </c>
      <c r="AB129" s="988"/>
      <c r="AC129" s="988"/>
      <c r="AD129" s="988"/>
      <c r="AE129" s="989"/>
      <c r="AF129" s="990">
        <v>195249864</v>
      </c>
      <c r="AG129" s="988"/>
      <c r="AH129" s="988"/>
      <c r="AI129" s="988"/>
      <c r="AJ129" s="989"/>
      <c r="AK129" s="990">
        <v>208961462</v>
      </c>
      <c r="AL129" s="988"/>
      <c r="AM129" s="988"/>
      <c r="AN129" s="988"/>
      <c r="AO129" s="989"/>
      <c r="AP129" s="1102"/>
      <c r="AQ129" s="1103"/>
      <c r="AR129" s="1103"/>
      <c r="AS129" s="1103"/>
      <c r="AT129" s="1104"/>
      <c r="AU129" s="232"/>
      <c r="AV129" s="232"/>
      <c r="AW129" s="232"/>
      <c r="AX129" s="1094" t="s">
        <v>513</v>
      </c>
      <c r="AY129" s="952"/>
      <c r="AZ129" s="952"/>
      <c r="BA129" s="952"/>
      <c r="BB129" s="952"/>
      <c r="BC129" s="952"/>
      <c r="BD129" s="952"/>
      <c r="BE129" s="953"/>
      <c r="BF129" s="1095" t="s">
        <v>479</v>
      </c>
      <c r="BG129" s="1096"/>
      <c r="BH129" s="1096"/>
      <c r="BI129" s="1096"/>
      <c r="BJ129" s="1096"/>
      <c r="BK129" s="1096"/>
      <c r="BL129" s="1097"/>
      <c r="BM129" s="1095">
        <v>16.25</v>
      </c>
      <c r="BN129" s="1096"/>
      <c r="BO129" s="1096"/>
      <c r="BP129" s="1096"/>
      <c r="BQ129" s="1096"/>
      <c r="BR129" s="1096"/>
      <c r="BS129" s="1097"/>
      <c r="BT129" s="1095">
        <v>30</v>
      </c>
      <c r="BU129" s="1096"/>
      <c r="BV129" s="1096"/>
      <c r="BW129" s="1096"/>
      <c r="BX129" s="1096"/>
      <c r="BY129" s="1096"/>
      <c r="BZ129" s="1098"/>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2">
      <c r="A130" s="963" t="s">
        <v>514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515</v>
      </c>
      <c r="X130" s="1100"/>
      <c r="Y130" s="1100"/>
      <c r="Z130" s="1101"/>
      <c r="AA130" s="987">
        <v>20259183</v>
      </c>
      <c r="AB130" s="988"/>
      <c r="AC130" s="988"/>
      <c r="AD130" s="988"/>
      <c r="AE130" s="989"/>
      <c r="AF130" s="990">
        <v>20388287</v>
      </c>
      <c r="AG130" s="988"/>
      <c r="AH130" s="988"/>
      <c r="AI130" s="988"/>
      <c r="AJ130" s="989"/>
      <c r="AK130" s="990">
        <v>22596517</v>
      </c>
      <c r="AL130" s="988"/>
      <c r="AM130" s="988"/>
      <c r="AN130" s="988"/>
      <c r="AO130" s="989"/>
      <c r="AP130" s="1102"/>
      <c r="AQ130" s="1103"/>
      <c r="AR130" s="1103"/>
      <c r="AS130" s="1103"/>
      <c r="AT130" s="1104"/>
      <c r="AU130" s="232"/>
      <c r="AV130" s="232"/>
      <c r="AW130" s="232"/>
      <c r="AX130" s="1094" t="s">
        <v>516</v>
      </c>
      <c r="AY130" s="952"/>
      <c r="AZ130" s="952"/>
      <c r="BA130" s="952"/>
      <c r="BB130" s="952"/>
      <c r="BC130" s="952"/>
      <c r="BD130" s="952"/>
      <c r="BE130" s="953"/>
      <c r="BF130" s="1130">
        <v>5.4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517</v>
      </c>
      <c r="X131" s="1137"/>
      <c r="Y131" s="1137"/>
      <c r="Z131" s="1138"/>
      <c r="AA131" s="1033">
        <v>172547220</v>
      </c>
      <c r="AB131" s="1015"/>
      <c r="AC131" s="1015"/>
      <c r="AD131" s="1015"/>
      <c r="AE131" s="1016"/>
      <c r="AF131" s="1014">
        <v>174861577</v>
      </c>
      <c r="AG131" s="1015"/>
      <c r="AH131" s="1015"/>
      <c r="AI131" s="1015"/>
      <c r="AJ131" s="1016"/>
      <c r="AK131" s="1014">
        <v>186364945</v>
      </c>
      <c r="AL131" s="1015"/>
      <c r="AM131" s="1015"/>
      <c r="AN131" s="1015"/>
      <c r="AO131" s="1016"/>
      <c r="AP131" s="1139"/>
      <c r="AQ131" s="1140"/>
      <c r="AR131" s="1140"/>
      <c r="AS131" s="1140"/>
      <c r="AT131" s="1141"/>
      <c r="AU131" s="232"/>
      <c r="AV131" s="232"/>
      <c r="AW131" s="232"/>
      <c r="AX131" s="1112" t="s">
        <v>518</v>
      </c>
      <c r="AY131" s="755"/>
      <c r="AZ131" s="755"/>
      <c r="BA131" s="755"/>
      <c r="BB131" s="755"/>
      <c r="BC131" s="755"/>
      <c r="BD131" s="755"/>
      <c r="BE131" s="1065"/>
      <c r="BF131" s="1113">
        <v>104.6</v>
      </c>
      <c r="BG131" s="1114"/>
      <c r="BH131" s="1114"/>
      <c r="BI131" s="1114"/>
      <c r="BJ131" s="1114"/>
      <c r="BK131" s="1114"/>
      <c r="BL131" s="1115"/>
      <c r="BM131" s="1113">
        <v>400</v>
      </c>
      <c r="BN131" s="1114"/>
      <c r="BO131" s="1114"/>
      <c r="BP131" s="1114"/>
      <c r="BQ131" s="1114"/>
      <c r="BR131" s="1114"/>
      <c r="BS131" s="1115"/>
      <c r="BT131" s="1116"/>
      <c r="BU131" s="1117"/>
      <c r="BV131" s="1117"/>
      <c r="BW131" s="1117"/>
      <c r="BX131" s="1117"/>
      <c r="BY131" s="1117"/>
      <c r="BZ131" s="1118"/>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2">
      <c r="A132" s="1119" t="s">
        <v>519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520</v>
      </c>
      <c r="W132" s="1123"/>
      <c r="X132" s="1123"/>
      <c r="Y132" s="1123"/>
      <c r="Z132" s="1124"/>
      <c r="AA132" s="1125">
        <v>5.8622072989999996</v>
      </c>
      <c r="AB132" s="1126"/>
      <c r="AC132" s="1126"/>
      <c r="AD132" s="1126"/>
      <c r="AE132" s="1127"/>
      <c r="AF132" s="1128">
        <v>5.7152537280000004</v>
      </c>
      <c r="AG132" s="1126"/>
      <c r="AH132" s="1126"/>
      <c r="AI132" s="1126"/>
      <c r="AJ132" s="1127"/>
      <c r="AK132" s="1128">
        <v>4.7220882810000004</v>
      </c>
      <c r="AL132" s="1126"/>
      <c r="AM132" s="1126"/>
      <c r="AN132" s="1126"/>
      <c r="AO132" s="1127"/>
      <c r="AP132" s="1030"/>
      <c r="AQ132" s="1031"/>
      <c r="AR132" s="1031"/>
      <c r="AS132" s="1031"/>
      <c r="AT132" s="1129"/>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521</v>
      </c>
      <c r="W133" s="1106"/>
      <c r="X133" s="1106"/>
      <c r="Y133" s="1106"/>
      <c r="Z133" s="1107"/>
      <c r="AA133" s="1108">
        <v>6.6</v>
      </c>
      <c r="AB133" s="1109"/>
      <c r="AC133" s="1109"/>
      <c r="AD133" s="1109"/>
      <c r="AE133" s="1110"/>
      <c r="AF133" s="1108">
        <v>6</v>
      </c>
      <c r="AG133" s="1109"/>
      <c r="AH133" s="1109"/>
      <c r="AI133" s="1109"/>
      <c r="AJ133" s="1110"/>
      <c r="AK133" s="1108">
        <v>5.4</v>
      </c>
      <c r="AL133" s="1109"/>
      <c r="AM133" s="1109"/>
      <c r="AN133" s="1109"/>
      <c r="AO133" s="1110"/>
      <c r="AP133" s="1057"/>
      <c r="AQ133" s="1058"/>
      <c r="AR133" s="1058"/>
      <c r="AS133" s="1058"/>
      <c r="AT133" s="1111"/>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59J5r5Z9rUelvvFaDROv3//3ADm2kF12Hhesnzg3vKFibWH8vN6Td3vVP+o9zWzrF2JU9gbDqd+fwzFeSkJ5IQ==" saltValue="HeTHjzv2AMYDuuh9N7vO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90625" style="259" customWidth="1"/>
    <col min="121" max="121" width="0" style="258" hidden="1" customWidth="1"/>
    <col min="122" max="16384" width="9" style="258" hidden="1"/>
  </cols>
  <sheetData>
    <row r="1" spans="1:120" ht="13"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8"/>
    </row>
    <row r="17" spans="119:120" ht="13" x14ac:dyDescent="0.2">
      <c r="DP17" s="258"/>
    </row>
    <row r="18" spans="119:120" ht="13" x14ac:dyDescent="0.2"/>
    <row r="19" spans="119:120" ht="13" x14ac:dyDescent="0.2"/>
    <row r="20" spans="119:120" ht="13" x14ac:dyDescent="0.2">
      <c r="DO20" s="258"/>
      <c r="DP20" s="258"/>
    </row>
    <row r="21" spans="119:120" ht="13" x14ac:dyDescent="0.2">
      <c r="DP21" s="258"/>
    </row>
    <row r="22" spans="119:120" ht="13" x14ac:dyDescent="0.2"/>
    <row r="23" spans="119:120" ht="13" x14ac:dyDescent="0.2">
      <c r="DO23" s="258"/>
      <c r="DP23" s="258"/>
    </row>
    <row r="24" spans="119:120" ht="13" x14ac:dyDescent="0.2">
      <c r="DP24" s="258"/>
    </row>
    <row r="25" spans="119:120" ht="13" x14ac:dyDescent="0.2">
      <c r="DP25" s="258"/>
    </row>
    <row r="26" spans="119:120" ht="13" x14ac:dyDescent="0.2">
      <c r="DO26" s="258"/>
      <c r="DP26" s="258"/>
    </row>
    <row r="27" spans="119:120" ht="13" x14ac:dyDescent="0.2"/>
    <row r="28" spans="119:120" ht="13" x14ac:dyDescent="0.2">
      <c r="DO28" s="258"/>
      <c r="DP28" s="258"/>
    </row>
    <row r="29" spans="119:120" ht="13" x14ac:dyDescent="0.2">
      <c r="DP29" s="258"/>
    </row>
    <row r="30" spans="119:120" ht="13" x14ac:dyDescent="0.2"/>
    <row r="31" spans="119:120" ht="13" x14ac:dyDescent="0.2">
      <c r="DO31" s="258"/>
      <c r="DP31" s="258"/>
    </row>
    <row r="32" spans="119:120" ht="13" x14ac:dyDescent="0.2"/>
    <row r="33" spans="98:120" ht="13" x14ac:dyDescent="0.2">
      <c r="DO33" s="258"/>
      <c r="DP33" s="258"/>
    </row>
    <row r="34" spans="98:120" ht="13" x14ac:dyDescent="0.2">
      <c r="DM34" s="258"/>
    </row>
    <row r="35" spans="98:120" ht="13" x14ac:dyDescent="0.2">
      <c r="CT35" s="258"/>
      <c r="CU35" s="258"/>
      <c r="CV35" s="258"/>
      <c r="CY35" s="258"/>
      <c r="CZ35" s="258"/>
      <c r="DA35" s="258"/>
      <c r="DD35" s="258"/>
      <c r="DE35" s="258"/>
      <c r="DF35" s="258"/>
      <c r="DI35" s="258"/>
      <c r="DJ35" s="258"/>
      <c r="DK35" s="258"/>
      <c r="DM35" s="258"/>
      <c r="DN35" s="258"/>
      <c r="DO35" s="258"/>
      <c r="DP35" s="258"/>
    </row>
    <row r="36" spans="98:120" ht="13" x14ac:dyDescent="0.2"/>
    <row r="37" spans="98:120" ht="13" x14ac:dyDescent="0.2">
      <c r="CW37" s="258"/>
      <c r="DB37" s="258"/>
      <c r="DG37" s="258"/>
      <c r="DL37" s="258"/>
      <c r="DP37" s="258"/>
    </row>
    <row r="38" spans="98:120" ht="13"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8"/>
      <c r="DO49" s="258"/>
      <c r="DP49" s="25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8"/>
      <c r="CS63" s="258"/>
      <c r="CX63" s="258"/>
      <c r="DC63" s="258"/>
      <c r="DH63" s="258"/>
    </row>
    <row r="64" spans="22:120" ht="13" x14ac:dyDescent="0.2">
      <c r="V64" s="258"/>
    </row>
    <row r="65" spans="15:120" ht="13"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 x14ac:dyDescent="0.2">
      <c r="Q66" s="258"/>
      <c r="S66" s="258"/>
      <c r="U66" s="258"/>
      <c r="DM66" s="258"/>
    </row>
    <row r="67" spans="15:120" ht="13"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 x14ac:dyDescent="0.2"/>
    <row r="69" spans="15:120" ht="13" x14ac:dyDescent="0.2"/>
    <row r="70" spans="15:120" ht="13" x14ac:dyDescent="0.2"/>
    <row r="71" spans="15:120" ht="13" x14ac:dyDescent="0.2"/>
    <row r="72" spans="15:120" ht="13" x14ac:dyDescent="0.2">
      <c r="DP72" s="258"/>
    </row>
    <row r="73" spans="15:120" ht="13" x14ac:dyDescent="0.2">
      <c r="DP73" s="25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8"/>
      <c r="CX96" s="258"/>
      <c r="DC96" s="258"/>
      <c r="DH96" s="258"/>
    </row>
    <row r="97" spans="24:120" ht="13" x14ac:dyDescent="0.2">
      <c r="CS97" s="258"/>
      <c r="CX97" s="258"/>
      <c r="DC97" s="258"/>
      <c r="DH97" s="258"/>
      <c r="DP97" s="259" t="s">
        <v>522</v>
      </c>
    </row>
    <row r="98" spans="24:120" ht="13" hidden="1" x14ac:dyDescent="0.2">
      <c r="CS98" s="258"/>
      <c r="CX98" s="258"/>
      <c r="DC98" s="258"/>
      <c r="DH98" s="258"/>
    </row>
    <row r="99" spans="24:120" ht="13"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 hidden="1" x14ac:dyDescent="0.2">
      <c r="CT103" s="258"/>
      <c r="CV103" s="258"/>
      <c r="CW103" s="258"/>
      <c r="CY103" s="258"/>
      <c r="DA103" s="258"/>
      <c r="DB103" s="258"/>
      <c r="DD103" s="258"/>
      <c r="DF103" s="258"/>
      <c r="DG103" s="258"/>
      <c r="DI103" s="258"/>
      <c r="DK103" s="258"/>
      <c r="DL103" s="258"/>
      <c r="DM103" s="258"/>
      <c r="DN103" s="258"/>
      <c r="DO103" s="258"/>
      <c r="DP103" s="258"/>
    </row>
    <row r="104" spans="24:120" ht="13" hidden="1" x14ac:dyDescent="0.2">
      <c r="CV104" s="258"/>
      <c r="CW104" s="258"/>
      <c r="DA104" s="258"/>
      <c r="DB104" s="258"/>
      <c r="DF104" s="258"/>
      <c r="DG104" s="258"/>
      <c r="DK104" s="258"/>
      <c r="DL104" s="258"/>
      <c r="DN104" s="258"/>
      <c r="DO104" s="258"/>
      <c r="DP104" s="258"/>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59" customWidth="1"/>
    <col min="117" max="16384" width="9" style="258" hidden="1"/>
  </cols>
  <sheetData>
    <row r="1" spans="2:116" ht="13"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 x14ac:dyDescent="0.2"/>
    <row r="3" spans="2:116" ht="13" x14ac:dyDescent="0.2"/>
    <row r="4" spans="2:116" ht="13"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 x14ac:dyDescent="0.2"/>
    <row r="20" spans="9:116" ht="13" x14ac:dyDescent="0.2"/>
    <row r="21" spans="9:116" ht="13" x14ac:dyDescent="0.2">
      <c r="DL21" s="258"/>
    </row>
    <row r="22" spans="9:116" ht="13" x14ac:dyDescent="0.2">
      <c r="DI22" s="258"/>
      <c r="DJ22" s="258"/>
      <c r="DK22" s="258"/>
      <c r="DL22" s="258"/>
    </row>
    <row r="23" spans="9:116" ht="13" x14ac:dyDescent="0.2">
      <c r="CY23" s="258"/>
      <c r="CZ23" s="258"/>
      <c r="DA23" s="258"/>
      <c r="DB23" s="258"/>
      <c r="DC23" s="258"/>
      <c r="DD23" s="258"/>
      <c r="DE23" s="258"/>
      <c r="DF23" s="258"/>
      <c r="DG23" s="258"/>
      <c r="DH23" s="258"/>
      <c r="DI23" s="258"/>
      <c r="DJ23" s="258"/>
      <c r="DK23" s="258"/>
      <c r="DL23" s="258"/>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8"/>
      <c r="DA35" s="258"/>
      <c r="DB35" s="258"/>
      <c r="DC35" s="258"/>
      <c r="DD35" s="258"/>
      <c r="DE35" s="258"/>
      <c r="DF35" s="258"/>
      <c r="DG35" s="258"/>
      <c r="DH35" s="258"/>
      <c r="DI35" s="258"/>
      <c r="DJ35" s="258"/>
      <c r="DK35" s="258"/>
      <c r="DL35" s="258"/>
    </row>
    <row r="36" spans="15:116" ht="13" x14ac:dyDescent="0.2"/>
    <row r="37" spans="15:116" ht="13" x14ac:dyDescent="0.2">
      <c r="DL37" s="258"/>
    </row>
    <row r="38" spans="15:116" ht="13" x14ac:dyDescent="0.2">
      <c r="DI38" s="258"/>
      <c r="DJ38" s="258"/>
      <c r="DK38" s="258"/>
      <c r="DL38" s="258"/>
    </row>
    <row r="39" spans="15:116" ht="13" x14ac:dyDescent="0.2"/>
    <row r="40" spans="15:116" ht="13" x14ac:dyDescent="0.2"/>
    <row r="41" spans="15:116" ht="13" x14ac:dyDescent="0.2"/>
    <row r="42" spans="15:116" ht="13" x14ac:dyDescent="0.2"/>
    <row r="43" spans="15:116" ht="13"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 x14ac:dyDescent="0.2">
      <c r="DL44" s="258"/>
    </row>
    <row r="45" spans="15:116" ht="13" x14ac:dyDescent="0.2"/>
    <row r="46" spans="15:116" ht="13" x14ac:dyDescent="0.2">
      <c r="DA46" s="258"/>
      <c r="DB46" s="258"/>
      <c r="DC46" s="258"/>
      <c r="DD46" s="258"/>
      <c r="DE46" s="258"/>
      <c r="DF46" s="258"/>
      <c r="DG46" s="258"/>
      <c r="DH46" s="258"/>
      <c r="DI46" s="258"/>
      <c r="DJ46" s="258"/>
      <c r="DK46" s="258"/>
      <c r="DL46" s="258"/>
    </row>
    <row r="47" spans="15:116" ht="13" x14ac:dyDescent="0.2"/>
    <row r="48" spans="15:116" ht="13" x14ac:dyDescent="0.2"/>
    <row r="49" spans="104:116" ht="13" x14ac:dyDescent="0.2"/>
    <row r="50" spans="104:116" ht="13" x14ac:dyDescent="0.2">
      <c r="CZ50" s="258"/>
      <c r="DA50" s="258"/>
      <c r="DB50" s="258"/>
      <c r="DC50" s="258"/>
      <c r="DD50" s="258"/>
      <c r="DE50" s="258"/>
      <c r="DF50" s="258"/>
      <c r="DG50" s="258"/>
      <c r="DH50" s="258"/>
      <c r="DI50" s="258"/>
      <c r="DJ50" s="258"/>
      <c r="DK50" s="258"/>
      <c r="DL50" s="258"/>
    </row>
    <row r="51" spans="104:116" ht="13" x14ac:dyDescent="0.2"/>
    <row r="52" spans="104:116" ht="13" x14ac:dyDescent="0.2"/>
    <row r="53" spans="104:116" ht="13" x14ac:dyDescent="0.2">
      <c r="DL53" s="258"/>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8"/>
      <c r="DD67" s="258"/>
      <c r="DE67" s="258"/>
      <c r="DF67" s="258"/>
      <c r="DG67" s="258"/>
      <c r="DH67" s="258"/>
      <c r="DI67" s="258"/>
      <c r="DJ67" s="258"/>
      <c r="DK67" s="258"/>
      <c r="DL67" s="258"/>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OnA3b11kLQB5W5llTEFUHjpX2244xQEH9mBQekiN+3UhRBe3kjVSJBbzgNm9XM/YWWhmbfIPBimhJ3YAEiCNg==" saltValue="AqupOrLf0m/989Po5TKx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0" customWidth="1"/>
    <col min="37" max="44" width="17" style="260" customWidth="1"/>
    <col min="45" max="45" width="6.08984375" style="267" customWidth="1"/>
    <col min="46" max="46" width="3" style="265" customWidth="1"/>
    <col min="47" max="47" width="19.08984375" style="260" hidden="1" customWidth="1"/>
    <col min="48" max="52" width="12.6328125" style="260" hidden="1" customWidth="1"/>
    <col min="53" max="16384" width="8.6328125" style="260" hidden="1"/>
  </cols>
  <sheetData>
    <row r="1" spans="1:46" ht="13" x14ac:dyDescent="0.2">
      <c r="AS1" s="261"/>
      <c r="AT1" s="261"/>
    </row>
    <row r="2" spans="1:46" ht="13" x14ac:dyDescent="0.2">
      <c r="AS2" s="261"/>
      <c r="AT2" s="261"/>
    </row>
    <row r="3" spans="1:46" ht="13" x14ac:dyDescent="0.2">
      <c r="AS3" s="261"/>
      <c r="AT3" s="261"/>
    </row>
    <row r="4" spans="1:46" ht="13" x14ac:dyDescent="0.2">
      <c r="AS4" s="261"/>
      <c r="AT4" s="261"/>
    </row>
    <row r="5" spans="1:46" ht="16.5" x14ac:dyDescent="0.2">
      <c r="A5" s="262" t="s">
        <v>523</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524</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43" t="s">
        <v>525</v>
      </c>
      <c r="AP7" s="271"/>
      <c r="AQ7" s="272" t="s">
        <v>526</v>
      </c>
      <c r="AR7" s="273"/>
    </row>
    <row r="8" spans="1:46" ht="13"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44"/>
      <c r="AP8" s="277" t="s">
        <v>527</v>
      </c>
      <c r="AQ8" s="278" t="s">
        <v>528</v>
      </c>
      <c r="AR8" s="279" t="s">
        <v>529</v>
      </c>
    </row>
    <row r="9" spans="1:46" ht="13"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45" t="s">
        <v>530</v>
      </c>
      <c r="AL9" s="1146"/>
      <c r="AM9" s="1146"/>
      <c r="AN9" s="1147"/>
      <c r="AO9" s="280">
        <v>85846550</v>
      </c>
      <c r="AP9" s="280">
        <v>117321</v>
      </c>
      <c r="AQ9" s="281">
        <v>105428</v>
      </c>
      <c r="AR9" s="282">
        <v>11.3</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45" t="s">
        <v>531</v>
      </c>
      <c r="AL10" s="1146"/>
      <c r="AM10" s="1146"/>
      <c r="AN10" s="1147"/>
      <c r="AO10" s="283">
        <v>13180</v>
      </c>
      <c r="AP10" s="283">
        <v>18</v>
      </c>
      <c r="AQ10" s="284">
        <v>108</v>
      </c>
      <c r="AR10" s="285">
        <v>-83.3</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45" t="s">
        <v>532</v>
      </c>
      <c r="AL11" s="1146"/>
      <c r="AM11" s="1146"/>
      <c r="AN11" s="1147"/>
      <c r="AO11" s="283">
        <v>307186</v>
      </c>
      <c r="AP11" s="283">
        <v>420</v>
      </c>
      <c r="AQ11" s="284">
        <v>1092</v>
      </c>
      <c r="AR11" s="285">
        <v>-61.5</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45" t="s">
        <v>533</v>
      </c>
      <c r="AL12" s="1146"/>
      <c r="AM12" s="1146"/>
      <c r="AN12" s="1147"/>
      <c r="AO12" s="283" t="s">
        <v>534</v>
      </c>
      <c r="AP12" s="283" t="s">
        <v>534</v>
      </c>
      <c r="AQ12" s="284">
        <v>5</v>
      </c>
      <c r="AR12" s="285" t="s">
        <v>534</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45" t="s">
        <v>535</v>
      </c>
      <c r="AL13" s="1146"/>
      <c r="AM13" s="1146"/>
      <c r="AN13" s="1147"/>
      <c r="AO13" s="283">
        <v>1522255</v>
      </c>
      <c r="AP13" s="283">
        <v>2080</v>
      </c>
      <c r="AQ13" s="284">
        <v>1959</v>
      </c>
      <c r="AR13" s="285">
        <v>6.2</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45" t="s">
        <v>536</v>
      </c>
      <c r="AL14" s="1146"/>
      <c r="AM14" s="1146"/>
      <c r="AN14" s="1147"/>
      <c r="AO14" s="283">
        <v>280003</v>
      </c>
      <c r="AP14" s="283">
        <v>383</v>
      </c>
      <c r="AQ14" s="284">
        <v>1267</v>
      </c>
      <c r="AR14" s="285">
        <v>-69.8</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48" t="s">
        <v>537</v>
      </c>
      <c r="AL15" s="1149"/>
      <c r="AM15" s="1149"/>
      <c r="AN15" s="1150"/>
      <c r="AO15" s="283">
        <v>-8515746</v>
      </c>
      <c r="AP15" s="283">
        <v>-11638</v>
      </c>
      <c r="AQ15" s="284">
        <v>-7422</v>
      </c>
      <c r="AR15" s="285">
        <v>56.8</v>
      </c>
    </row>
    <row r="16" spans="1:46" ht="13"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48" t="s">
        <v>185</v>
      </c>
      <c r="AL16" s="1149"/>
      <c r="AM16" s="1149"/>
      <c r="AN16" s="1150"/>
      <c r="AO16" s="283">
        <v>79453428</v>
      </c>
      <c r="AP16" s="283">
        <v>108584</v>
      </c>
      <c r="AQ16" s="284">
        <v>102438</v>
      </c>
      <c r="AR16" s="285">
        <v>6</v>
      </c>
    </row>
    <row r="17" spans="1:46" ht="13"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538</v>
      </c>
      <c r="AL19" s="261"/>
      <c r="AM19" s="261"/>
      <c r="AN19" s="261"/>
      <c r="AO19" s="261"/>
      <c r="AP19" s="261"/>
      <c r="AQ19" s="261"/>
      <c r="AR19" s="261"/>
    </row>
    <row r="20" spans="1:46" ht="13"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539</v>
      </c>
      <c r="AP20" s="292" t="s">
        <v>540</v>
      </c>
      <c r="AQ20" s="293" t="s">
        <v>541</v>
      </c>
      <c r="AR20" s="294"/>
    </row>
    <row r="21" spans="1:46" s="300" customFormat="1" ht="13"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51" t="s">
        <v>542</v>
      </c>
      <c r="AL21" s="1152"/>
      <c r="AM21" s="1152"/>
      <c r="AN21" s="1153"/>
      <c r="AO21" s="296">
        <v>12.2</v>
      </c>
      <c r="AP21" s="297">
        <v>11.31</v>
      </c>
      <c r="AQ21" s="298">
        <v>0.89</v>
      </c>
      <c r="AR21" s="266"/>
      <c r="AS21" s="299"/>
      <c r="AT21" s="295"/>
    </row>
    <row r="22" spans="1:46" s="300" customFormat="1" ht="13"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51" t="s">
        <v>543</v>
      </c>
      <c r="AL22" s="1152"/>
      <c r="AM22" s="1152"/>
      <c r="AN22" s="1153"/>
      <c r="AO22" s="301">
        <v>100</v>
      </c>
      <c r="AP22" s="302">
        <v>99.7</v>
      </c>
      <c r="AQ22" s="303">
        <v>0.3</v>
      </c>
      <c r="AR22" s="287"/>
      <c r="AS22" s="299"/>
      <c r="AT22" s="295"/>
    </row>
    <row r="23" spans="1:46" s="300" customFormat="1" ht="13"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 x14ac:dyDescent="0.2">
      <c r="A26" s="1142" t="s">
        <v>544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6"/>
    </row>
    <row r="27" spans="1:46" ht="13" x14ac:dyDescent="0.2">
      <c r="A27" s="308"/>
      <c r="AO27" s="261"/>
      <c r="AP27" s="261"/>
      <c r="AQ27" s="261"/>
      <c r="AR27" s="261"/>
      <c r="AS27" s="261"/>
      <c r="AT27" s="261"/>
    </row>
    <row r="28" spans="1:46" ht="16.5" x14ac:dyDescent="0.2">
      <c r="A28" s="262" t="s">
        <v>545</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546</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43" t="s">
        <v>525</v>
      </c>
      <c r="AP30" s="271"/>
      <c r="AQ30" s="272" t="s">
        <v>526</v>
      </c>
      <c r="AR30" s="273"/>
    </row>
    <row r="31" spans="1:46" ht="13"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44"/>
      <c r="AP31" s="277" t="s">
        <v>527</v>
      </c>
      <c r="AQ31" s="278" t="s">
        <v>528</v>
      </c>
      <c r="AR31" s="279" t="s">
        <v>529</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59" t="s">
        <v>547</v>
      </c>
      <c r="AL32" s="1160"/>
      <c r="AM32" s="1160"/>
      <c r="AN32" s="1161"/>
      <c r="AO32" s="311">
        <v>31368217</v>
      </c>
      <c r="AP32" s="311">
        <v>42869</v>
      </c>
      <c r="AQ32" s="312">
        <v>31345</v>
      </c>
      <c r="AR32" s="313">
        <v>36.799999999999997</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59" t="s">
        <v>548</v>
      </c>
      <c r="AL33" s="1160"/>
      <c r="AM33" s="1160"/>
      <c r="AN33" s="1161"/>
      <c r="AO33" s="311" t="s">
        <v>534</v>
      </c>
      <c r="AP33" s="311" t="s">
        <v>534</v>
      </c>
      <c r="AQ33" s="312">
        <v>2339</v>
      </c>
      <c r="AR33" s="313" t="s">
        <v>534</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59" t="s">
        <v>549</v>
      </c>
      <c r="AL34" s="1160"/>
      <c r="AM34" s="1160"/>
      <c r="AN34" s="1161"/>
      <c r="AO34" s="311">
        <v>3000000</v>
      </c>
      <c r="AP34" s="311">
        <v>4100</v>
      </c>
      <c r="AQ34" s="312">
        <v>20945</v>
      </c>
      <c r="AR34" s="313">
        <v>-80.400000000000006</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59" t="s">
        <v>550</v>
      </c>
      <c r="AL35" s="1160"/>
      <c r="AM35" s="1160"/>
      <c r="AN35" s="1161"/>
      <c r="AO35" s="311">
        <v>4965973</v>
      </c>
      <c r="AP35" s="311">
        <v>6787</v>
      </c>
      <c r="AQ35" s="312">
        <v>9788</v>
      </c>
      <c r="AR35" s="313">
        <v>-30.7</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59" t="s">
        <v>551</v>
      </c>
      <c r="AL36" s="1160"/>
      <c r="AM36" s="1160"/>
      <c r="AN36" s="1161"/>
      <c r="AO36" s="311">
        <v>297</v>
      </c>
      <c r="AP36" s="311">
        <v>0</v>
      </c>
      <c r="AQ36" s="312">
        <v>145</v>
      </c>
      <c r="AR36" s="313">
        <v>-100</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59" t="s">
        <v>552</v>
      </c>
      <c r="AL37" s="1160"/>
      <c r="AM37" s="1160"/>
      <c r="AN37" s="1161"/>
      <c r="AO37" s="311">
        <v>228531</v>
      </c>
      <c r="AP37" s="311">
        <v>312</v>
      </c>
      <c r="AQ37" s="312">
        <v>1430</v>
      </c>
      <c r="AR37" s="313">
        <v>-78.2</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62" t="s">
        <v>553</v>
      </c>
      <c r="AL38" s="1163"/>
      <c r="AM38" s="1163"/>
      <c r="AN38" s="1164"/>
      <c r="AO38" s="314" t="s">
        <v>534</v>
      </c>
      <c r="AP38" s="314" t="s">
        <v>534</v>
      </c>
      <c r="AQ38" s="315">
        <v>1</v>
      </c>
      <c r="AR38" s="303" t="s">
        <v>534</v>
      </c>
      <c r="AS38" s="310"/>
    </row>
    <row r="39" spans="1:46" ht="13"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62" t="s">
        <v>554</v>
      </c>
      <c r="AL39" s="1163"/>
      <c r="AM39" s="1163"/>
      <c r="AN39" s="1164"/>
      <c r="AO39" s="311">
        <v>-8166184</v>
      </c>
      <c r="AP39" s="311">
        <v>-11160</v>
      </c>
      <c r="AQ39" s="312">
        <v>-16549</v>
      </c>
      <c r="AR39" s="313">
        <v>-32.6</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59" t="s">
        <v>555</v>
      </c>
      <c r="AL40" s="1160"/>
      <c r="AM40" s="1160"/>
      <c r="AN40" s="1161"/>
      <c r="AO40" s="311">
        <v>-22596517</v>
      </c>
      <c r="AP40" s="311">
        <v>-30881</v>
      </c>
      <c r="AQ40" s="312">
        <v>-31989</v>
      </c>
      <c r="AR40" s="313">
        <v>-3.5</v>
      </c>
      <c r="AS40" s="310"/>
    </row>
    <row r="41" spans="1:46" ht="13"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65" t="s">
        <v>299</v>
      </c>
      <c r="AL41" s="1166"/>
      <c r="AM41" s="1166"/>
      <c r="AN41" s="1167"/>
      <c r="AO41" s="311">
        <v>8800317</v>
      </c>
      <c r="AP41" s="311">
        <v>12027</v>
      </c>
      <c r="AQ41" s="312">
        <v>17454</v>
      </c>
      <c r="AR41" s="313">
        <v>-31.1</v>
      </c>
      <c r="AS41" s="310"/>
    </row>
    <row r="42" spans="1:46" ht="13"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556</v>
      </c>
      <c r="AL42" s="261"/>
      <c r="AM42" s="261"/>
      <c r="AN42" s="261"/>
      <c r="AO42" s="261"/>
      <c r="AP42" s="261"/>
      <c r="AQ42" s="287"/>
      <c r="AR42" s="287"/>
      <c r="AS42" s="310"/>
    </row>
    <row r="43" spans="1:46" ht="13"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557</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558</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54" t="s">
        <v>525</v>
      </c>
      <c r="AN49" s="1156" t="s">
        <v>559</v>
      </c>
      <c r="AO49" s="1157"/>
      <c r="AP49" s="1157"/>
      <c r="AQ49" s="1157"/>
      <c r="AR49" s="1158"/>
    </row>
    <row r="50" spans="1:44" ht="13"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55"/>
      <c r="AN50" s="327" t="s">
        <v>560</v>
      </c>
      <c r="AO50" s="328" t="s">
        <v>561</v>
      </c>
      <c r="AP50" s="329" t="s">
        <v>562</v>
      </c>
      <c r="AQ50" s="330" t="s">
        <v>563</v>
      </c>
      <c r="AR50" s="331" t="s">
        <v>564</v>
      </c>
    </row>
    <row r="51" spans="1:44" ht="13"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565</v>
      </c>
      <c r="AL51" s="324"/>
      <c r="AM51" s="332">
        <v>46691906</v>
      </c>
      <c r="AN51" s="333">
        <v>63585</v>
      </c>
      <c r="AO51" s="334">
        <v>32.5</v>
      </c>
      <c r="AP51" s="335">
        <v>52897</v>
      </c>
      <c r="AQ51" s="336">
        <v>2.2999999999999998</v>
      </c>
      <c r="AR51" s="337">
        <v>30.2</v>
      </c>
    </row>
    <row r="52" spans="1:44" ht="13"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566</v>
      </c>
      <c r="AM52" s="340">
        <v>13970071</v>
      </c>
      <c r="AN52" s="341">
        <v>19025</v>
      </c>
      <c r="AO52" s="342">
        <v>18.600000000000001</v>
      </c>
      <c r="AP52" s="343">
        <v>27013</v>
      </c>
      <c r="AQ52" s="344">
        <v>1.3</v>
      </c>
      <c r="AR52" s="345">
        <v>17.3</v>
      </c>
    </row>
    <row r="53" spans="1:44" ht="13"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567</v>
      </c>
      <c r="AL53" s="324"/>
      <c r="AM53" s="332">
        <v>56990471</v>
      </c>
      <c r="AN53" s="333">
        <v>77633</v>
      </c>
      <c r="AO53" s="334">
        <v>22.1</v>
      </c>
      <c r="AP53" s="335">
        <v>54945</v>
      </c>
      <c r="AQ53" s="336">
        <v>3.9</v>
      </c>
      <c r="AR53" s="337">
        <v>18.2</v>
      </c>
    </row>
    <row r="54" spans="1:44" ht="13"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566</v>
      </c>
      <c r="AM54" s="340">
        <v>19341291</v>
      </c>
      <c r="AN54" s="341">
        <v>26347</v>
      </c>
      <c r="AO54" s="342">
        <v>38.5</v>
      </c>
      <c r="AP54" s="343">
        <v>29293</v>
      </c>
      <c r="AQ54" s="344">
        <v>8.4</v>
      </c>
      <c r="AR54" s="345">
        <v>30.1</v>
      </c>
    </row>
    <row r="55" spans="1:44" ht="13"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568</v>
      </c>
      <c r="AL55" s="324"/>
      <c r="AM55" s="332">
        <v>67300225</v>
      </c>
      <c r="AN55" s="333">
        <v>91725</v>
      </c>
      <c r="AO55" s="334">
        <v>18.2</v>
      </c>
      <c r="AP55" s="335">
        <v>57132</v>
      </c>
      <c r="AQ55" s="336">
        <v>4</v>
      </c>
      <c r="AR55" s="337">
        <v>14.2</v>
      </c>
    </row>
    <row r="56" spans="1:44" ht="13"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566</v>
      </c>
      <c r="AM56" s="340">
        <v>26251496</v>
      </c>
      <c r="AN56" s="341">
        <v>35779</v>
      </c>
      <c r="AO56" s="342">
        <v>35.799999999999997</v>
      </c>
      <c r="AP56" s="343">
        <v>30126</v>
      </c>
      <c r="AQ56" s="344">
        <v>2.8</v>
      </c>
      <c r="AR56" s="345">
        <v>33</v>
      </c>
    </row>
    <row r="57" spans="1:44" ht="13"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569</v>
      </c>
      <c r="AL57" s="324"/>
      <c r="AM57" s="332">
        <v>40438056</v>
      </c>
      <c r="AN57" s="333">
        <v>55190</v>
      </c>
      <c r="AO57" s="334">
        <v>-39.799999999999997</v>
      </c>
      <c r="AP57" s="335">
        <v>58766</v>
      </c>
      <c r="AQ57" s="336">
        <v>2.9</v>
      </c>
      <c r="AR57" s="337">
        <v>-42.7</v>
      </c>
    </row>
    <row r="58" spans="1:44" ht="13"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566</v>
      </c>
      <c r="AM58" s="340">
        <v>15949394</v>
      </c>
      <c r="AN58" s="341">
        <v>21768</v>
      </c>
      <c r="AO58" s="342">
        <v>-39.200000000000003</v>
      </c>
      <c r="AP58" s="343">
        <v>29363</v>
      </c>
      <c r="AQ58" s="344">
        <v>-2.5</v>
      </c>
      <c r="AR58" s="345">
        <v>-36.700000000000003</v>
      </c>
    </row>
    <row r="59" spans="1:44" ht="13"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570</v>
      </c>
      <c r="AL59" s="324"/>
      <c r="AM59" s="332">
        <v>52608591</v>
      </c>
      <c r="AN59" s="333">
        <v>71897</v>
      </c>
      <c r="AO59" s="334">
        <v>30.3</v>
      </c>
      <c r="AP59" s="335">
        <v>62482</v>
      </c>
      <c r="AQ59" s="336">
        <v>6.3</v>
      </c>
      <c r="AR59" s="337">
        <v>24</v>
      </c>
    </row>
    <row r="60" spans="1:44" ht="13"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566</v>
      </c>
      <c r="AM60" s="340">
        <v>19486849</v>
      </c>
      <c r="AN60" s="341">
        <v>26631</v>
      </c>
      <c r="AO60" s="342">
        <v>22.3</v>
      </c>
      <c r="AP60" s="343">
        <v>34626</v>
      </c>
      <c r="AQ60" s="344">
        <v>17.899999999999999</v>
      </c>
      <c r="AR60" s="345">
        <v>4.4000000000000004</v>
      </c>
    </row>
    <row r="61" spans="1:44" ht="13"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571</v>
      </c>
      <c r="AL61" s="346"/>
      <c r="AM61" s="347">
        <v>52805850</v>
      </c>
      <c r="AN61" s="348">
        <v>72006</v>
      </c>
      <c r="AO61" s="349">
        <v>12.7</v>
      </c>
      <c r="AP61" s="350">
        <v>57244</v>
      </c>
      <c r="AQ61" s="351">
        <v>3.9</v>
      </c>
      <c r="AR61" s="337">
        <v>8.8000000000000007</v>
      </c>
    </row>
    <row r="62" spans="1:44" ht="13"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566</v>
      </c>
      <c r="AM62" s="340">
        <v>18999820</v>
      </c>
      <c r="AN62" s="341">
        <v>25910</v>
      </c>
      <c r="AO62" s="342">
        <v>15.2</v>
      </c>
      <c r="AP62" s="343">
        <v>30084</v>
      </c>
      <c r="AQ62" s="344">
        <v>5.6</v>
      </c>
      <c r="AR62" s="345">
        <v>9.6</v>
      </c>
    </row>
    <row r="63" spans="1:44" ht="13"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 hidden="1" x14ac:dyDescent="0.2">
      <c r="AK70" s="261"/>
      <c r="AL70" s="261"/>
      <c r="AM70" s="261"/>
      <c r="AN70" s="261"/>
      <c r="AO70" s="261"/>
      <c r="AP70" s="261"/>
      <c r="AQ70" s="261"/>
      <c r="AR70" s="261"/>
    </row>
    <row r="71" spans="1:46" ht="13" hidden="1" x14ac:dyDescent="0.2">
      <c r="AK71" s="261"/>
      <c r="AL71" s="261"/>
      <c r="AM71" s="261"/>
      <c r="AN71" s="261"/>
      <c r="AO71" s="261"/>
      <c r="AP71" s="261"/>
      <c r="AQ71" s="261"/>
      <c r="AR71" s="261"/>
    </row>
    <row r="72" spans="1:46" ht="13" hidden="1" x14ac:dyDescent="0.2">
      <c r="AK72" s="261"/>
      <c r="AL72" s="261"/>
      <c r="AM72" s="261"/>
      <c r="AN72" s="261"/>
      <c r="AO72" s="261"/>
      <c r="AP72" s="261"/>
      <c r="AQ72" s="261"/>
      <c r="AR72" s="261"/>
    </row>
    <row r="73" spans="1:46" ht="13" hidden="1" x14ac:dyDescent="0.2">
      <c r="AK73" s="261"/>
      <c r="AL73" s="261"/>
      <c r="AM73" s="261"/>
      <c r="AN73" s="261"/>
      <c r="AO73" s="261"/>
      <c r="AP73" s="261"/>
      <c r="AQ73" s="261"/>
      <c r="AR73" s="261"/>
    </row>
  </sheetData>
  <sheetProtection algorithmName="SHA-512" hashValue="Ig7sJZjbBZ8VEuxcH+XYOhnOKL/XOsx4B0F3J3xXa8esKZqkizq4U+XLqQArOEVlSCtkepvcnceNg82tdHshPg==" saltValue="mWM0ff+tX4ly2W8Z8m4U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 x14ac:dyDescent="0.2">
      <c r="B2" s="258"/>
      <c r="DG2" s="258"/>
    </row>
    <row r="3" spans="2:125" ht="13"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 x14ac:dyDescent="0.2"/>
    <row r="5" spans="2:125" ht="13" x14ac:dyDescent="0.2"/>
    <row r="6" spans="2:125" ht="13" x14ac:dyDescent="0.2"/>
    <row r="7" spans="2:125" ht="13" x14ac:dyDescent="0.2"/>
    <row r="8" spans="2:125" ht="13" x14ac:dyDescent="0.2"/>
    <row r="9" spans="2:125" ht="13" x14ac:dyDescent="0.2">
      <c r="DU9" s="25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8"/>
    </row>
    <row r="18" spans="125:125" ht="13" x14ac:dyDescent="0.2"/>
    <row r="19" spans="125:125" ht="13" x14ac:dyDescent="0.2"/>
    <row r="20" spans="125:125" ht="13" x14ac:dyDescent="0.2">
      <c r="DU20" s="258"/>
    </row>
    <row r="21" spans="125:125" ht="13" x14ac:dyDescent="0.2">
      <c r="DU21" s="25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8"/>
    </row>
    <row r="29" spans="125:125" ht="13" x14ac:dyDescent="0.2"/>
    <row r="30" spans="125:125" ht="13" x14ac:dyDescent="0.2"/>
    <row r="31" spans="125:125" ht="13" x14ac:dyDescent="0.2"/>
    <row r="32" spans="125:125" ht="13" x14ac:dyDescent="0.2"/>
    <row r="33" spans="2:125" ht="13" x14ac:dyDescent="0.2">
      <c r="B33" s="258"/>
      <c r="G33" s="258"/>
      <c r="I33" s="258"/>
    </row>
    <row r="34" spans="2:125" ht="13" x14ac:dyDescent="0.2">
      <c r="C34" s="258"/>
      <c r="P34" s="258"/>
      <c r="DE34" s="258"/>
      <c r="DH34" s="258"/>
    </row>
    <row r="35" spans="2:125" ht="13" x14ac:dyDescent="0.2">
      <c r="D35" s="258"/>
      <c r="E35" s="258"/>
      <c r="DG35" s="258"/>
      <c r="DJ35" s="258"/>
      <c r="DP35" s="258"/>
      <c r="DQ35" s="258"/>
      <c r="DR35" s="258"/>
      <c r="DS35" s="258"/>
      <c r="DT35" s="258"/>
      <c r="DU35" s="258"/>
    </row>
    <row r="36" spans="2:125" ht="13"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 x14ac:dyDescent="0.2">
      <c r="DU37" s="258"/>
    </row>
    <row r="38" spans="2:125" ht="13" x14ac:dyDescent="0.2">
      <c r="DT38" s="258"/>
      <c r="DU38" s="258"/>
    </row>
    <row r="39" spans="2:125" ht="13" x14ac:dyDescent="0.2"/>
    <row r="40" spans="2:125" ht="13" x14ac:dyDescent="0.2">
      <c r="DH40" s="258"/>
    </row>
    <row r="41" spans="2:125" ht="13" x14ac:dyDescent="0.2">
      <c r="DE41" s="258"/>
    </row>
    <row r="42" spans="2:125" ht="13" x14ac:dyDescent="0.2">
      <c r="DG42" s="258"/>
      <c r="DJ42" s="258"/>
    </row>
    <row r="43" spans="2:125" ht="13"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 x14ac:dyDescent="0.2">
      <c r="DU44" s="258"/>
    </row>
    <row r="45" spans="2:125" ht="13" x14ac:dyDescent="0.2"/>
    <row r="46" spans="2:125" ht="13" x14ac:dyDescent="0.2"/>
    <row r="47" spans="2:125" ht="13" x14ac:dyDescent="0.2"/>
    <row r="48" spans="2:125" ht="13" x14ac:dyDescent="0.2">
      <c r="DT48" s="258"/>
      <c r="DU48" s="258"/>
    </row>
    <row r="49" spans="120:125" ht="13" x14ac:dyDescent="0.2">
      <c r="DU49" s="258"/>
    </row>
    <row r="50" spans="120:125" ht="13" x14ac:dyDescent="0.2">
      <c r="DU50" s="258"/>
    </row>
    <row r="51" spans="120:125" ht="13" x14ac:dyDescent="0.2">
      <c r="DP51" s="258"/>
      <c r="DQ51" s="258"/>
      <c r="DR51" s="258"/>
      <c r="DS51" s="258"/>
      <c r="DT51" s="258"/>
      <c r="DU51" s="258"/>
    </row>
    <row r="52" spans="120:125" ht="13" x14ac:dyDescent="0.2"/>
    <row r="53" spans="120:125" ht="13" x14ac:dyDescent="0.2"/>
    <row r="54" spans="120:125" ht="13" x14ac:dyDescent="0.2">
      <c r="DU54" s="258"/>
    </row>
    <row r="55" spans="120:125" ht="13" x14ac:dyDescent="0.2"/>
    <row r="56" spans="120:125" ht="13" x14ac:dyDescent="0.2"/>
    <row r="57" spans="120:125" ht="13" x14ac:dyDescent="0.2"/>
    <row r="58" spans="120:125" ht="13" x14ac:dyDescent="0.2">
      <c r="DU58" s="258"/>
    </row>
    <row r="59" spans="120:125" ht="13" x14ac:dyDescent="0.2"/>
    <row r="60" spans="120:125" ht="13" x14ac:dyDescent="0.2"/>
    <row r="61" spans="120:125" ht="13" x14ac:dyDescent="0.2"/>
    <row r="62" spans="120:125" ht="13" x14ac:dyDescent="0.2"/>
    <row r="63" spans="120:125" ht="13" x14ac:dyDescent="0.2">
      <c r="DU63" s="258"/>
    </row>
    <row r="64" spans="120:125" ht="13" x14ac:dyDescent="0.2">
      <c r="DT64" s="258"/>
      <c r="DU64" s="258"/>
    </row>
    <row r="65" spans="123:125" ht="13" x14ac:dyDescent="0.2"/>
    <row r="66" spans="123:125" ht="13" x14ac:dyDescent="0.2"/>
    <row r="67" spans="123:125" ht="13" x14ac:dyDescent="0.2"/>
    <row r="68" spans="123:125" ht="13" x14ac:dyDescent="0.2"/>
    <row r="69" spans="123:125" ht="13" x14ac:dyDescent="0.2">
      <c r="DS69" s="258"/>
      <c r="DT69" s="258"/>
      <c r="DU69" s="25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8"/>
    </row>
    <row r="83" spans="116:125" ht="13" x14ac:dyDescent="0.2">
      <c r="DM83" s="258"/>
      <c r="DN83" s="258"/>
      <c r="DO83" s="258"/>
      <c r="DP83" s="258"/>
      <c r="DQ83" s="258"/>
      <c r="DR83" s="258"/>
      <c r="DS83" s="258"/>
      <c r="DT83" s="258"/>
      <c r="DU83" s="258"/>
    </row>
    <row r="84" spans="116:125" ht="13" x14ac:dyDescent="0.2"/>
    <row r="85" spans="116:125" ht="13" x14ac:dyDescent="0.2"/>
    <row r="86" spans="116:125" ht="13" x14ac:dyDescent="0.2"/>
    <row r="87" spans="116:125" ht="13" x14ac:dyDescent="0.2"/>
    <row r="88" spans="116:125" ht="13" x14ac:dyDescent="0.2">
      <c r="DU88" s="25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573</v>
      </c>
    </row>
    <row r="121" spans="125:125" ht="13.5" hidden="1" customHeight="1" x14ac:dyDescent="0.2">
      <c r="DU121" s="258"/>
    </row>
  </sheetData>
  <sheetProtection algorithmName="SHA-512" hashValue="IWTmjfQ0xGsbxxnAiGlRQ3z8gVnyIUt2kI+xe3+hOuE1A/s5gcRz8JYYwcSgtQ/A/kYFjlblyaxL5+/uoVLyIw==" saltValue="WEvCV6PWsFJr+J7sMsOg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 x14ac:dyDescent="0.2">
      <c r="B2" s="258"/>
      <c r="T2" s="258"/>
    </row>
    <row r="3" spans="1:125"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8"/>
      <c r="G33" s="258"/>
      <c r="I33" s="258"/>
    </row>
    <row r="34" spans="2:125" ht="13" x14ac:dyDescent="0.2">
      <c r="C34" s="258"/>
      <c r="P34" s="258"/>
      <c r="R34" s="258"/>
      <c r="U34" s="258"/>
    </row>
    <row r="35" spans="2:125" ht="13"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 x14ac:dyDescent="0.2">
      <c r="F36" s="258"/>
      <c r="H36" s="258"/>
      <c r="J36" s="258"/>
      <c r="K36" s="258"/>
      <c r="L36" s="258"/>
      <c r="M36" s="258"/>
      <c r="N36" s="258"/>
      <c r="O36" s="258"/>
      <c r="Q36" s="258"/>
      <c r="S36" s="258"/>
      <c r="V36" s="258"/>
    </row>
    <row r="37" spans="2:125" ht="13" x14ac:dyDescent="0.2"/>
    <row r="38" spans="2:125" ht="13" x14ac:dyDescent="0.2"/>
    <row r="39" spans="2:125" ht="13" x14ac:dyDescent="0.2"/>
    <row r="40" spans="2:125" ht="13" x14ac:dyDescent="0.2">
      <c r="U40" s="258"/>
    </row>
    <row r="41" spans="2:125" ht="13" x14ac:dyDescent="0.2">
      <c r="R41" s="258"/>
    </row>
    <row r="42" spans="2:125" ht="13"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 x14ac:dyDescent="0.2">
      <c r="Q43" s="258"/>
      <c r="S43" s="258"/>
      <c r="V43" s="25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574</v>
      </c>
    </row>
  </sheetData>
  <sheetProtection algorithmName="SHA-512" hashValue="GPuepxrt1NOvbUa63TH/Di9Q+y1137cC6PLXiMeft4hXED2Z47CmHREK9pZp5/MfWTOcK6qzH14o0DKl1kWpQA==" saltValue="925teBgYpQu3TkDj1C/L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089843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575</v>
      </c>
      <c r="G46" s="8" t="s">
        <v>576</v>
      </c>
      <c r="H46" s="8" t="s">
        <v>577</v>
      </c>
      <c r="I46" s="8" t="s">
        <v>578</v>
      </c>
      <c r="J46" s="9" t="s">
        <v>579</v>
      </c>
    </row>
    <row r="47" spans="2:10" ht="57.75" customHeight="1" x14ac:dyDescent="0.2">
      <c r="B47" s="10"/>
      <c r="C47" s="1168" t="s">
        <v>3</v>
      </c>
      <c r="D47" s="1168"/>
      <c r="E47" s="1169"/>
      <c r="F47" s="11">
        <v>2.52</v>
      </c>
      <c r="G47" s="12">
        <v>2.5</v>
      </c>
      <c r="H47" s="12">
        <v>2.12</v>
      </c>
      <c r="I47" s="12">
        <v>1.89</v>
      </c>
      <c r="J47" s="13">
        <v>1.77</v>
      </c>
    </row>
    <row r="48" spans="2:10" ht="57.75" customHeight="1" x14ac:dyDescent="0.2">
      <c r="B48" s="14"/>
      <c r="C48" s="1170" t="s">
        <v>4</v>
      </c>
      <c r="D48" s="1170"/>
      <c r="E48" s="1171"/>
      <c r="F48" s="15">
        <v>3.31</v>
      </c>
      <c r="G48" s="16">
        <v>3.36</v>
      </c>
      <c r="H48" s="16">
        <v>3.46</v>
      </c>
      <c r="I48" s="16">
        <v>2.84</v>
      </c>
      <c r="J48" s="17">
        <v>3.19</v>
      </c>
    </row>
    <row r="49" spans="2:10" ht="57.75" customHeight="1" thickBot="1" x14ac:dyDescent="0.25">
      <c r="B49" s="18"/>
      <c r="C49" s="1172" t="s">
        <v>5</v>
      </c>
      <c r="D49" s="1172"/>
      <c r="E49" s="1173"/>
      <c r="F49" s="19" t="s">
        <v>580</v>
      </c>
      <c r="G49" s="20">
        <v>0.09</v>
      </c>
      <c r="H49" s="20" t="s">
        <v>581</v>
      </c>
      <c r="I49" s="20" t="s">
        <v>582</v>
      </c>
      <c r="J49" s="21">
        <v>0.54</v>
      </c>
    </row>
    <row r="50" spans="2:10" ht="13" x14ac:dyDescent="0.2"/>
  </sheetData>
  <sheetProtection algorithmName="SHA-512" hashValue="Bg1NFP+tG/gucFuqUKiG9Fs5cMczuZDqSWR8hFP5MDC8Nq+ofrWfI8IWtBAtmMDCeyp8JFexCdoIt3Igwqpwhg==" saltValue="gR4okHGbGQkEsu14RsxZ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2023-03-10T08:13:41Z</cp:lastPrinted>
  <dcterms:created xsi:type="dcterms:W3CDTF">2023-02-20T07:28:14Z</dcterms:created>
  <dcterms:modified xsi:type="dcterms:W3CDTF">2023-10-03T09:57:44Z</dcterms:modified>
  <cp:category/>
</cp:coreProperties>
</file>