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checkCompatibility="1" defaultThemeVersion="124226"/>
  <xr:revisionPtr revIDLastSave="0" documentId="13_ncr:1_{FB791D93-F164-41C0-83ED-98B18118C4B5}" xr6:coauthVersionLast="36" xr6:coauthVersionMax="36" xr10:uidLastSave="{00000000-0000-0000-0000-000000000000}"/>
  <bookViews>
    <workbookView xWindow="-10" yWindow="-10" windowWidth="17300" windowHeight="3340" xr2:uid="{00000000-000D-0000-FFFF-FFFF00000000}"/>
  </bookViews>
  <sheets>
    <sheet name="期日前投票状況（後半戦　２日前）" sheetId="1" r:id="rId1"/>
  </sheets>
  <definedNames>
    <definedName name="_xlnm.Print_Area" localSheetId="0">'期日前投票状況（後半戦　２日前）'!$A$1:$L$57</definedName>
    <definedName name="Z_10124732_AAD0_4615_BCE4_538AE4B01BBC_.wvu.PrintArea" localSheetId="0" hidden="1">'期日前投票状況（後半戦　２日前）'!#REF!</definedName>
  </definedNames>
  <calcPr calcId="191029"/>
</workbook>
</file>

<file path=xl/calcChain.xml><?xml version="1.0" encoding="utf-8"?>
<calcChain xmlns="http://schemas.openxmlformats.org/spreadsheetml/2006/main">
  <c r="F29" i="1" l="1"/>
  <c r="F54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I6" i="1"/>
  <c r="F6" i="1"/>
  <c r="H40" i="1" l="1"/>
  <c r="G40" i="1"/>
  <c r="E53" i="1" l="1"/>
  <c r="F53" i="1" s="1"/>
  <c r="D53" i="1"/>
  <c r="D55" i="1" s="1"/>
  <c r="E55" i="1" l="1"/>
  <c r="F55" i="1" s="1"/>
  <c r="K54" i="1"/>
  <c r="J54" i="1"/>
  <c r="L54" i="1" l="1"/>
  <c r="J7" i="1" l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K6" i="1"/>
  <c r="J6" i="1"/>
  <c r="H53" i="1"/>
  <c r="G53" i="1"/>
  <c r="G55" i="1" s="1"/>
  <c r="J55" i="1" s="1"/>
  <c r="H55" i="1" l="1"/>
  <c r="L53" i="1"/>
  <c r="J53" i="1"/>
  <c r="K53" i="1"/>
  <c r="L18" i="1"/>
  <c r="L19" i="1"/>
  <c r="L26" i="1"/>
  <c r="L27" i="1"/>
  <c r="L34" i="1"/>
  <c r="L35" i="1"/>
  <c r="L42" i="1"/>
  <c r="L50" i="1"/>
  <c r="L51" i="1"/>
  <c r="L55" i="1" l="1"/>
  <c r="K55" i="1"/>
  <c r="L9" i="1"/>
  <c r="L41" i="1"/>
  <c r="L7" i="1"/>
  <c r="L43" i="1"/>
  <c r="L49" i="1"/>
  <c r="L33" i="1"/>
  <c r="L25" i="1"/>
  <c r="L17" i="1"/>
  <c r="L48" i="1"/>
  <c r="L32" i="1"/>
  <c r="L47" i="1"/>
  <c r="L31" i="1"/>
  <c r="L15" i="1"/>
  <c r="L8" i="1"/>
  <c r="L46" i="1"/>
  <c r="L38" i="1"/>
  <c r="L30" i="1"/>
  <c r="L22" i="1"/>
  <c r="L14" i="1"/>
  <c r="L40" i="1"/>
  <c r="L24" i="1"/>
  <c r="L16" i="1"/>
  <c r="L39" i="1"/>
  <c r="L23" i="1"/>
  <c r="L37" i="1"/>
  <c r="L13" i="1"/>
  <c r="L45" i="1"/>
  <c r="L21" i="1"/>
  <c r="L44" i="1"/>
  <c r="L20" i="1"/>
  <c r="L29" i="1"/>
  <c r="L52" i="1"/>
  <c r="L36" i="1"/>
  <c r="L28" i="1"/>
  <c r="L12" i="1"/>
  <c r="L11" i="1"/>
  <c r="L10" i="1"/>
  <c r="L6" i="1"/>
</calcChain>
</file>

<file path=xl/sharedStrings.xml><?xml version="1.0" encoding="utf-8"?>
<sst xmlns="http://schemas.openxmlformats.org/spreadsheetml/2006/main" count="78" uniqueCount="72">
  <si>
    <t>（単位：人）</t>
    <rPh sb="1" eb="3">
      <t>タンイ</t>
    </rPh>
    <rPh sb="4" eb="5">
      <t>ニン</t>
    </rPh>
    <phoneticPr fontId="1"/>
  </si>
  <si>
    <t>A</t>
    <phoneticPr fontId="1"/>
  </si>
  <si>
    <t>B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</si>
  <si>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</si>
  <si>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</si>
  <si>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</si>
  <si>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</si>
  <si>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</si>
  <si>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</si>
  <si>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</si>
  <si>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</si>
  <si>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</si>
  <si>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</si>
  <si>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</si>
  <si>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</si>
  <si>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</si>
  <si>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</si>
  <si>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</si>
  <si>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</si>
  <si>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</si>
  <si>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</si>
  <si>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</si>
  <si>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</si>
  <si>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</si>
  <si>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</si>
  <si>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</si>
  <si>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</si>
  <si>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</si>
  <si>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</si>
  <si>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</si>
  <si>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</si>
  <si>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</si>
  <si>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</si>
  <si>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</si>
  <si>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</si>
  <si>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</si>
  <si>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</si>
  <si>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</si>
  <si>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</si>
  <si>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</si>
  <si>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</si>
  <si>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</si>
  <si>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</si>
  <si>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</si>
  <si>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</si>
  <si>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</si>
  <si>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</si>
  <si>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</si>
  <si>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</si>
  <si>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</si>
  <si>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※１</t>
    <phoneticPr fontId="1"/>
  </si>
  <si>
    <t>※２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</si>
  <si>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</si>
  <si>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D</t>
    <phoneticPr fontId="1"/>
  </si>
  <si>
    <t>E</t>
    <phoneticPr fontId="1"/>
  </si>
  <si>
    <t>C（B/A（％））</t>
    <phoneticPr fontId="1"/>
  </si>
  <si>
    <t>A-D</t>
    <phoneticPr fontId="1"/>
  </si>
  <si>
    <t>B-E</t>
    <phoneticPr fontId="1"/>
  </si>
  <si>
    <t>C-F（％）</t>
    <phoneticPr fontId="1"/>
  </si>
  <si>
    <t>奈良県</t>
    <rPh sb="0" eb="3">
      <t>ナラケン</t>
    </rPh>
    <phoneticPr fontId="1"/>
  </si>
  <si>
    <t>比較（今回-前回）</t>
    <rPh sb="0" eb="1">
      <t>ヒ</t>
    </rPh>
    <rPh sb="1" eb="2">
      <t>クラベル</t>
    </rPh>
    <rPh sb="3" eb="4">
      <t>イマ</t>
    </rPh>
    <rPh sb="4" eb="5">
      <t>カイ</t>
    </rPh>
    <rPh sb="6" eb="7">
      <t>マエ</t>
    </rPh>
    <rPh sb="7" eb="8">
      <t>カイ</t>
    </rPh>
    <phoneticPr fontId="1"/>
  </si>
  <si>
    <t>期日前投票者数</t>
    <rPh sb="0" eb="3">
      <t>キジツゼン</t>
    </rPh>
    <rPh sb="3" eb="6">
      <t>トウヒョウシャ</t>
    </rPh>
    <rPh sb="6" eb="7">
      <t>スウ</t>
    </rPh>
    <phoneticPr fontId="1"/>
  </si>
  <si>
    <t xml:space="preserve">告示日前日現在
選挙人名簿
登録者数　  </t>
    <rPh sb="5" eb="7">
      <t>ゲンザイ</t>
    </rPh>
    <phoneticPr fontId="1"/>
  </si>
  <si>
    <t>選挙人名簿登録者数に占める期日前投票者数の割合</t>
    <phoneticPr fontId="1"/>
  </si>
  <si>
    <t>告示日前日現在選挙人名簿登録者数は、無投票となった選挙区の名簿登録者数を除いた数値である。</t>
    <rPh sb="5" eb="7">
      <t>ゲンザイ</t>
    </rPh>
    <rPh sb="7" eb="10">
      <t>センキョニン</t>
    </rPh>
    <rPh sb="39" eb="41">
      <t>スウチ</t>
    </rPh>
    <phoneticPr fontId="1"/>
  </si>
  <si>
    <t>F（E/D（％））</t>
    <phoneticPr fontId="1"/>
  </si>
  <si>
    <t>期日前投票の中間状況（市及び特別区の議会議員の選挙）</t>
    <rPh sb="11" eb="12">
      <t>シ</t>
    </rPh>
    <rPh sb="12" eb="13">
      <t>オヨ</t>
    </rPh>
    <rPh sb="14" eb="17">
      <t>トクベツク</t>
    </rPh>
    <rPh sb="18" eb="20">
      <t>ギカイ</t>
    </rPh>
    <rPh sb="20" eb="22">
      <t>ギイン</t>
    </rPh>
    <rPh sb="23" eb="25">
      <t>センキョ</t>
    </rPh>
    <phoneticPr fontId="1"/>
  </si>
  <si>
    <t>市　　計</t>
    <rPh sb="0" eb="1">
      <t>シ</t>
    </rPh>
    <phoneticPr fontId="1"/>
  </si>
  <si>
    <t>特 別 区</t>
    <rPh sb="0" eb="1">
      <t>トク</t>
    </rPh>
    <rPh sb="2" eb="3">
      <t>ベツ</t>
    </rPh>
    <rPh sb="4" eb="5">
      <t>ク</t>
    </rPh>
    <phoneticPr fontId="1"/>
  </si>
  <si>
    <t>今回（４月21日現在）（選挙期日２日前）</t>
    <rPh sb="0" eb="1">
      <t>イマ</t>
    </rPh>
    <rPh sb="1" eb="2">
      <t>カイ</t>
    </rPh>
    <rPh sb="4" eb="5">
      <t>ガツ</t>
    </rPh>
    <rPh sb="7" eb="8">
      <t>ニチ</t>
    </rPh>
    <rPh sb="8" eb="9">
      <t>ウツツ</t>
    </rPh>
    <rPh sb="9" eb="10">
      <t>ザイ</t>
    </rPh>
    <rPh sb="12" eb="13">
      <t>セン</t>
    </rPh>
    <rPh sb="13" eb="14">
      <t>コゾル</t>
    </rPh>
    <rPh sb="14" eb="15">
      <t>キ</t>
    </rPh>
    <rPh sb="15" eb="16">
      <t>ヒ</t>
    </rPh>
    <rPh sb="17" eb="18">
      <t>ニチ</t>
    </rPh>
    <rPh sb="18" eb="19">
      <t>マエ</t>
    </rPh>
    <phoneticPr fontId="1"/>
  </si>
  <si>
    <t>参考（前回（選挙期日２日前））</t>
    <rPh sb="0" eb="1">
      <t>サン</t>
    </rPh>
    <rPh sb="1" eb="2">
      <t>コウ</t>
    </rPh>
    <rPh sb="3" eb="4">
      <t>マエ</t>
    </rPh>
    <rPh sb="4" eb="5">
      <t>カイ</t>
    </rPh>
    <rPh sb="6" eb="7">
      <t>セン</t>
    </rPh>
    <rPh sb="7" eb="8">
      <t>コゾル</t>
    </rPh>
    <rPh sb="8" eb="9">
      <t>キ</t>
    </rPh>
    <rPh sb="9" eb="10">
      <t>ヒ</t>
    </rPh>
    <rPh sb="11" eb="12">
      <t>ニチ</t>
    </rPh>
    <rPh sb="12" eb="13">
      <t>マエ</t>
    </rPh>
    <phoneticPr fontId="1"/>
  </si>
  <si>
    <t>今回数値は、令和５年４月23日に執行される市及び特別区の議会議員の選挙（市長選挙又は特別区長選挙が行われる場合は、当該選挙）における数値である。</t>
    <rPh sb="0" eb="2">
      <t>コンカイ</t>
    </rPh>
    <rPh sb="2" eb="4">
      <t>スウチ</t>
    </rPh>
    <rPh sb="6" eb="8">
      <t>レイワ</t>
    </rPh>
    <rPh sb="9" eb="10">
      <t>ネン</t>
    </rPh>
    <rPh sb="11" eb="12">
      <t>ガツ</t>
    </rPh>
    <rPh sb="14" eb="15">
      <t>ニチ</t>
    </rPh>
    <rPh sb="16" eb="18">
      <t>シッコウ</t>
    </rPh>
    <rPh sb="21" eb="22">
      <t>シ</t>
    </rPh>
    <rPh sb="22" eb="23">
      <t>オヨ</t>
    </rPh>
    <rPh sb="24" eb="27">
      <t>トクベツク</t>
    </rPh>
    <rPh sb="28" eb="30">
      <t>ギカイ</t>
    </rPh>
    <rPh sb="30" eb="32">
      <t>ギイン</t>
    </rPh>
    <rPh sb="33" eb="35">
      <t>センキョ</t>
    </rPh>
    <rPh sb="36" eb="38">
      <t>シチョウ</t>
    </rPh>
    <rPh sb="38" eb="40">
      <t>センキョ</t>
    </rPh>
    <rPh sb="40" eb="41">
      <t>マタ</t>
    </rPh>
    <rPh sb="42" eb="44">
      <t>トクベツ</t>
    </rPh>
    <rPh sb="44" eb="46">
      <t>クチョウ</t>
    </rPh>
    <rPh sb="46" eb="48">
      <t>センキョ</t>
    </rPh>
    <rPh sb="49" eb="50">
      <t>オコナ</t>
    </rPh>
    <rPh sb="53" eb="55">
      <t>バアイ</t>
    </rPh>
    <rPh sb="57" eb="59">
      <t>トウガイ</t>
    </rPh>
    <rPh sb="59" eb="61">
      <t>センキョ</t>
    </rPh>
    <rPh sb="66" eb="68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</si>
</sst>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&quot;%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176" fontId="2" fillId="0" borderId="0" xfId="0" applyNumberFormat="1" applyFont="1" applyFill="1">
      <alignment vertical="center"/>
    </xf>
    <xf numFmtId="176" fontId="2" fillId="0" borderId="1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center" vertical="center" wrapText="1" shrinkToFit="1"/>
    </xf>
    <xf numFmtId="176" fontId="2" fillId="0" borderId="15" xfId="0" applyNumberFormat="1" applyFont="1" applyFill="1" applyBorder="1" applyAlignment="1">
      <alignment horizontal="right" vertical="center" wrapText="1" shrinkToFit="1"/>
    </xf>
    <xf numFmtId="176" fontId="2" fillId="0" borderId="19" xfId="0" applyNumberFormat="1" applyFont="1" applyFill="1" applyBorder="1" applyAlignment="1">
      <alignment horizontal="right" vertical="center" shrinkToFit="1"/>
    </xf>
    <xf numFmtId="176" fontId="2" fillId="0" borderId="31" xfId="0" applyNumberFormat="1" applyFont="1" applyFill="1" applyBorder="1" applyAlignment="1">
      <alignment horizontal="right" vertical="center" shrinkToFit="1"/>
    </xf>
    <xf numFmtId="176" fontId="2" fillId="0" borderId="12" xfId="0" applyNumberFormat="1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/>
    </xf>
    <xf numFmtId="177" fontId="3" fillId="0" borderId="28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>
      <alignment vertical="center"/>
    </xf>
    <xf numFmtId="3" fontId="3" fillId="0" borderId="26" xfId="0" applyNumberFormat="1" applyFont="1" applyFill="1" applyBorder="1">
      <alignment vertical="center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22" xfId="0" applyNumberFormat="1" applyFont="1" applyFill="1" applyBorder="1">
      <alignment vertical="center"/>
    </xf>
    <xf numFmtId="3" fontId="3" fillId="0" borderId="29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horizontal="right"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0" borderId="32" xfId="0" applyNumberFormat="1" applyFont="1" applyFill="1" applyBorder="1" applyAlignment="1">
      <alignment horizontal="right" vertical="center"/>
    </xf>
    <xf numFmtId="177" fontId="3" fillId="0" borderId="26" xfId="0" applyNumberFormat="1" applyFont="1" applyFill="1" applyBorder="1" applyAlignment="1">
      <alignment horizontal="right" vertical="center"/>
    </xf>
    <xf numFmtId="177" fontId="3" fillId="0" borderId="30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distributed" vertical="center" wrapText="1" shrinkToFit="1"/>
    </xf>
    <xf numFmtId="176" fontId="2" fillId="0" borderId="13" xfId="0" applyNumberFormat="1" applyFont="1" applyFill="1" applyBorder="1" applyAlignment="1">
      <alignment horizontal="distributed" vertical="center" wrapText="1" shrinkToFit="1"/>
    </xf>
    <xf numFmtId="176" fontId="2" fillId="0" borderId="9" xfId="0" applyNumberFormat="1" applyFont="1" applyFill="1" applyBorder="1" applyAlignment="1">
      <alignment horizontal="distributed" vertical="center" wrapText="1" shrinkToFit="1"/>
    </xf>
    <xf numFmtId="177" fontId="3" fillId="0" borderId="31" xfId="0" applyNumberFormat="1" applyFont="1" applyFill="1" applyBorder="1" applyAlignment="1">
      <alignment horizontal="right" vertical="center"/>
    </xf>
    <xf numFmtId="3" fontId="3" fillId="0" borderId="33" xfId="0" applyNumberFormat="1" applyFont="1" applyFill="1" applyBorder="1" applyAlignment="1">
      <alignment horizontal="right" vertical="center"/>
    </xf>
    <xf numFmtId="3" fontId="3" fillId="0" borderId="35" xfId="0" applyNumberFormat="1" applyFont="1" applyFill="1" applyBorder="1">
      <alignment vertical="center"/>
    </xf>
    <xf numFmtId="177" fontId="3" fillId="0" borderId="36" xfId="0" applyNumberFormat="1" applyFont="1" applyFill="1" applyBorder="1" applyAlignment="1">
      <alignment horizontal="right" vertical="center"/>
    </xf>
    <xf numFmtId="177" fontId="3" fillId="0" borderId="37" xfId="0" applyNumberFormat="1" applyFont="1" applyFill="1" applyBorder="1" applyAlignment="1">
      <alignment horizontal="right" vertical="center"/>
    </xf>
    <xf numFmtId="3" fontId="3" fillId="0" borderId="38" xfId="0" applyNumberFormat="1" applyFont="1" applyFill="1" applyBorder="1" applyAlignment="1">
      <alignment horizontal="right" vertical="center"/>
    </xf>
    <xf numFmtId="177" fontId="3" fillId="0" borderId="39" xfId="0" applyNumberFormat="1" applyFont="1" applyFill="1" applyBorder="1" applyAlignment="1">
      <alignment horizontal="right" vertical="center"/>
    </xf>
    <xf numFmtId="177" fontId="3" fillId="0" borderId="34" xfId="0" applyNumberFormat="1" applyFont="1" applyFill="1" applyBorder="1" applyAlignment="1">
      <alignment horizontal="right" vertical="center"/>
    </xf>
    <xf numFmtId="3" fontId="3" fillId="0" borderId="40" xfId="0" applyNumberFormat="1" applyFont="1" applyFill="1" applyBorder="1" applyAlignment="1">
      <alignment horizontal="right" vertical="center"/>
    </xf>
    <xf numFmtId="3" fontId="3" fillId="0" borderId="36" xfId="0" applyNumberFormat="1" applyFont="1" applyFill="1" applyBorder="1" applyAlignment="1">
      <alignment horizontal="right" vertical="center"/>
    </xf>
    <xf numFmtId="3" fontId="3" fillId="0" borderId="41" xfId="0" applyNumberFormat="1" applyFont="1" applyFill="1" applyBorder="1" applyAlignment="1">
      <alignment horizontal="right" vertical="center"/>
    </xf>
    <xf numFmtId="3" fontId="3" fillId="0" borderId="42" xfId="0" applyNumberFormat="1" applyFont="1" applyFill="1" applyBorder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 wrapText="1" shrinkToFit="1"/>
    </xf>
    <xf numFmtId="176" fontId="2" fillId="0" borderId="14" xfId="0" applyNumberFormat="1" applyFont="1" applyFill="1" applyBorder="1" applyAlignment="1">
      <alignment horizontal="center" vertical="center" wrapText="1" shrinkToFit="1"/>
    </xf>
    <xf numFmtId="176" fontId="2" fillId="0" borderId="10" xfId="0" applyNumberFormat="1" applyFont="1" applyFill="1" applyBorder="1" applyAlignment="1">
      <alignment horizontal="center" vertical="center" wrapText="1" shrinkToFit="1"/>
    </xf>
    <xf numFmtId="176" fontId="2" fillId="0" borderId="11" xfId="0" applyNumberFormat="1" applyFont="1" applyFill="1" applyBorder="1" applyAlignment="1">
      <alignment horizontal="center" vertical="center" shrinkToFit="1"/>
    </xf>
    <xf numFmtId="176" fontId="2" fillId="0" borderId="14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8"/>
  <sheetViews>
    <sheetView showZeros="0" tabSelected="1" view="pageBreakPreview" zoomScale="85" zoomScaleNormal="100" zoomScaleSheetLayoutView="85" workbookViewId="0">
      <selection activeCell="B1" sqref="B1:L1"/>
    </sheetView>
  </sheetViews>
  <sheetFormatPr defaultColWidth="10.6328125" defaultRowHeight="15.9" customHeight="1" x14ac:dyDescent="0.2"/>
  <cols>
    <col min="1" max="1" width="2.6328125" style="1" customWidth="1"/>
    <col min="2" max="2" width="5.08984375" style="1" customWidth="1"/>
    <col min="3" max="3" width="10.6328125" style="1"/>
    <col min="4" max="12" width="16.6328125" style="1" customWidth="1"/>
    <col min="13" max="16384" width="10.6328125" style="1"/>
  </cols>
  <sheetData>
    <row r="1" spans="2:12" ht="36" customHeight="1" x14ac:dyDescent="0.2">
      <c r="B1" s="52" t="s">
        <v>66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12" ht="16.5" customHeight="1" thickBot="1" x14ac:dyDescent="0.25">
      <c r="F2" s="2"/>
      <c r="I2" s="2"/>
      <c r="L2" s="2" t="s">
        <v>0</v>
      </c>
    </row>
    <row r="3" spans="2:12" ht="21" customHeight="1" x14ac:dyDescent="0.2">
      <c r="B3" s="55" t="s">
        <v>52</v>
      </c>
      <c r="C3" s="56"/>
      <c r="D3" s="64" t="s">
        <v>69</v>
      </c>
      <c r="E3" s="65"/>
      <c r="F3" s="65"/>
      <c r="G3" s="64" t="s">
        <v>70</v>
      </c>
      <c r="H3" s="65"/>
      <c r="I3" s="66"/>
      <c r="J3" s="61" t="s">
        <v>60</v>
      </c>
      <c r="K3" s="62"/>
      <c r="L3" s="63"/>
    </row>
    <row r="4" spans="2:12" ht="49" customHeight="1" x14ac:dyDescent="0.2">
      <c r="B4" s="57"/>
      <c r="C4" s="58"/>
      <c r="D4" s="38" t="s">
        <v>62</v>
      </c>
      <c r="E4" s="3" t="s">
        <v>61</v>
      </c>
      <c r="F4" s="37" t="s">
        <v>63</v>
      </c>
      <c r="G4" s="38" t="s">
        <v>62</v>
      </c>
      <c r="H4" s="3" t="s">
        <v>61</v>
      </c>
      <c r="I4" s="37" t="s">
        <v>63</v>
      </c>
      <c r="J4" s="38" t="s">
        <v>62</v>
      </c>
      <c r="K4" s="3" t="s">
        <v>61</v>
      </c>
      <c r="L4" s="39" t="s">
        <v>63</v>
      </c>
    </row>
    <row r="5" spans="2:12" ht="16.5" customHeight="1" thickBot="1" x14ac:dyDescent="0.25">
      <c r="B5" s="59"/>
      <c r="C5" s="60"/>
      <c r="D5" s="4" t="s">
        <v>1</v>
      </c>
      <c r="E5" s="5" t="s">
        <v>2</v>
      </c>
      <c r="F5" s="6" t="s">
        <v>55</v>
      </c>
      <c r="G5" s="4" t="s">
        <v>53</v>
      </c>
      <c r="H5" s="5" t="s">
        <v>54</v>
      </c>
      <c r="I5" s="7" t="s">
        <v>65</v>
      </c>
      <c r="J5" s="4" t="s">
        <v>56</v>
      </c>
      <c r="K5" s="5" t="s">
        <v>57</v>
      </c>
      <c r="L5" s="7" t="s">
        <v>58</v>
      </c>
    </row>
    <row r="6" spans="2:12" ht="22" customHeight="1" x14ac:dyDescent="0.2">
      <c r="B6" s="8">
        <v>1</v>
      </c>
      <c r="C6" s="9" t="s">
        <v>3</v>
      </c>
      <c r="D6" s="15">
        <v>1563765</v>
      </c>
      <c r="E6" s="16">
        <v>180069</v>
      </c>
      <c r="F6" s="14">
        <f>IFERROR(ROUND(E6/D6*100,1),0)</f>
        <v>11.5</v>
      </c>
      <c r="G6" s="22">
        <v>1725835</v>
      </c>
      <c r="H6" s="23">
        <v>161178</v>
      </c>
      <c r="I6" s="35">
        <f>IFERROR(ROUND(H6/G6*100,1),0)</f>
        <v>9.3000000000000007</v>
      </c>
      <c r="J6" s="26">
        <f>D6-G6</f>
        <v>-162070</v>
      </c>
      <c r="K6" s="16">
        <f>E6-H6</f>
        <v>18891</v>
      </c>
      <c r="L6" s="32">
        <f t="shared" ref="L6:L54" si="0">F6-I6</f>
        <v>2.1999999999999993</v>
      </c>
    </row>
    <row r="7" spans="2:12" ht="22" customHeight="1" x14ac:dyDescent="0.2">
      <c r="B7" s="10">
        <v>2</v>
      </c>
      <c r="C7" s="11" t="s">
        <v>4</v>
      </c>
      <c r="D7" s="17">
        <v>406333</v>
      </c>
      <c r="E7" s="18">
        <v>47007</v>
      </c>
      <c r="F7" s="30">
        <f t="shared" ref="F7:F55" si="1">IFERROR(ROUND(E7/D7*100,1),0)</f>
        <v>11.6</v>
      </c>
      <c r="G7" s="17">
        <v>371988</v>
      </c>
      <c r="H7" s="18">
        <v>36066</v>
      </c>
      <c r="I7" s="33">
        <f t="shared" ref="I7:I55" si="2">IFERROR(ROUND(H7/G7*100,1),0)</f>
        <v>9.6999999999999993</v>
      </c>
      <c r="J7" s="27">
        <f t="shared" ref="J7:J54" si="3">D7-G7</f>
        <v>34345</v>
      </c>
      <c r="K7" s="18">
        <f t="shared" ref="K7:K54" si="4">E7-H7</f>
        <v>10941</v>
      </c>
      <c r="L7" s="33">
        <f t="shared" si="0"/>
        <v>1.9000000000000004</v>
      </c>
    </row>
    <row r="8" spans="2:12" ht="22" customHeight="1" x14ac:dyDescent="0.2">
      <c r="B8" s="10">
        <v>3</v>
      </c>
      <c r="C8" s="11" t="s">
        <v>5</v>
      </c>
      <c r="D8" s="17">
        <v>0</v>
      </c>
      <c r="E8" s="18">
        <v>0</v>
      </c>
      <c r="F8" s="30">
        <f t="shared" si="1"/>
        <v>0</v>
      </c>
      <c r="G8" s="17"/>
      <c r="H8" s="18"/>
      <c r="I8" s="33">
        <f t="shared" si="2"/>
        <v>0</v>
      </c>
      <c r="J8" s="27">
        <f t="shared" si="3"/>
        <v>0</v>
      </c>
      <c r="K8" s="18">
        <f t="shared" si="4"/>
        <v>0</v>
      </c>
      <c r="L8" s="33">
        <f t="shared" si="0"/>
        <v>0</v>
      </c>
    </row>
    <row r="9" spans="2:12" ht="22" customHeight="1" x14ac:dyDescent="0.2">
      <c r="B9" s="10">
        <v>4</v>
      </c>
      <c r="C9" s="11" t="s">
        <v>6</v>
      </c>
      <c r="D9" s="17">
        <v>0</v>
      </c>
      <c r="E9" s="18">
        <v>0</v>
      </c>
      <c r="F9" s="30">
        <f t="shared" si="1"/>
        <v>0</v>
      </c>
      <c r="G9" s="17"/>
      <c r="H9" s="18"/>
      <c r="I9" s="33">
        <f t="shared" si="2"/>
        <v>0</v>
      </c>
      <c r="J9" s="27">
        <f t="shared" si="3"/>
        <v>0</v>
      </c>
      <c r="K9" s="18">
        <f t="shared" si="4"/>
        <v>0</v>
      </c>
      <c r="L9" s="33">
        <f t="shared" si="0"/>
        <v>0</v>
      </c>
    </row>
    <row r="10" spans="2:12" ht="22" customHeight="1" x14ac:dyDescent="0.2">
      <c r="B10" s="10">
        <v>5</v>
      </c>
      <c r="C10" s="11" t="s">
        <v>7</v>
      </c>
      <c r="D10" s="17">
        <v>319198</v>
      </c>
      <c r="E10" s="18">
        <v>52606</v>
      </c>
      <c r="F10" s="30">
        <f t="shared" si="1"/>
        <v>16.5</v>
      </c>
      <c r="G10" s="17">
        <v>328982</v>
      </c>
      <c r="H10" s="18">
        <v>50564</v>
      </c>
      <c r="I10" s="33">
        <f t="shared" si="2"/>
        <v>15.4</v>
      </c>
      <c r="J10" s="27">
        <f t="shared" si="3"/>
        <v>-9784</v>
      </c>
      <c r="K10" s="18">
        <f t="shared" si="4"/>
        <v>2042</v>
      </c>
      <c r="L10" s="33">
        <f t="shared" si="0"/>
        <v>1.0999999999999996</v>
      </c>
    </row>
    <row r="11" spans="2:12" ht="22" customHeight="1" x14ac:dyDescent="0.2">
      <c r="B11" s="10">
        <v>6</v>
      </c>
      <c r="C11" s="11" t="s">
        <v>8</v>
      </c>
      <c r="D11" s="17">
        <v>357587</v>
      </c>
      <c r="E11" s="18">
        <v>42677</v>
      </c>
      <c r="F11" s="30">
        <f t="shared" si="1"/>
        <v>11.9</v>
      </c>
      <c r="G11" s="17">
        <v>355817</v>
      </c>
      <c r="H11" s="18">
        <v>27459</v>
      </c>
      <c r="I11" s="33">
        <f t="shared" si="2"/>
        <v>7.7</v>
      </c>
      <c r="J11" s="27">
        <f t="shared" si="3"/>
        <v>1770</v>
      </c>
      <c r="K11" s="18">
        <f t="shared" si="4"/>
        <v>15218</v>
      </c>
      <c r="L11" s="33">
        <f t="shared" si="0"/>
        <v>4.2</v>
      </c>
    </row>
    <row r="12" spans="2:12" ht="22" customHeight="1" x14ac:dyDescent="0.2">
      <c r="B12" s="10">
        <v>7</v>
      </c>
      <c r="C12" s="11" t="s">
        <v>9</v>
      </c>
      <c r="D12" s="17">
        <v>38623</v>
      </c>
      <c r="E12" s="18">
        <v>6295</v>
      </c>
      <c r="F12" s="30">
        <f t="shared" si="1"/>
        <v>16.3</v>
      </c>
      <c r="G12" s="17">
        <v>40536</v>
      </c>
      <c r="H12" s="18">
        <v>5926</v>
      </c>
      <c r="I12" s="33">
        <f t="shared" si="2"/>
        <v>14.6</v>
      </c>
      <c r="J12" s="27">
        <f t="shared" si="3"/>
        <v>-1913</v>
      </c>
      <c r="K12" s="18">
        <f t="shared" si="4"/>
        <v>369</v>
      </c>
      <c r="L12" s="33">
        <f t="shared" si="0"/>
        <v>1.7000000000000011</v>
      </c>
    </row>
    <row r="13" spans="2:12" ht="22" customHeight="1" x14ac:dyDescent="0.2">
      <c r="B13" s="10">
        <v>8</v>
      </c>
      <c r="C13" s="11" t="s">
        <v>10</v>
      </c>
      <c r="D13" s="17">
        <v>1154155</v>
      </c>
      <c r="E13" s="18">
        <v>147423</v>
      </c>
      <c r="F13" s="30">
        <f t="shared" si="1"/>
        <v>12.8</v>
      </c>
      <c r="G13" s="17">
        <v>1041754</v>
      </c>
      <c r="H13" s="18">
        <v>119255</v>
      </c>
      <c r="I13" s="33">
        <f t="shared" si="2"/>
        <v>11.4</v>
      </c>
      <c r="J13" s="27">
        <f t="shared" si="3"/>
        <v>112401</v>
      </c>
      <c r="K13" s="18">
        <f t="shared" si="4"/>
        <v>28168</v>
      </c>
      <c r="L13" s="33">
        <f t="shared" si="0"/>
        <v>1.4000000000000004</v>
      </c>
    </row>
    <row r="14" spans="2:12" ht="22" customHeight="1" x14ac:dyDescent="0.2">
      <c r="B14" s="10">
        <v>9</v>
      </c>
      <c r="C14" s="11" t="s">
        <v>11</v>
      </c>
      <c r="D14" s="17">
        <v>776128</v>
      </c>
      <c r="E14" s="18">
        <v>73516</v>
      </c>
      <c r="F14" s="30">
        <f t="shared" si="1"/>
        <v>9.5</v>
      </c>
      <c r="G14" s="17">
        <v>781077</v>
      </c>
      <c r="H14" s="18">
        <v>60965</v>
      </c>
      <c r="I14" s="33">
        <f t="shared" si="2"/>
        <v>7.8</v>
      </c>
      <c r="J14" s="27">
        <f t="shared" si="3"/>
        <v>-4949</v>
      </c>
      <c r="K14" s="18">
        <f t="shared" si="4"/>
        <v>12551</v>
      </c>
      <c r="L14" s="33">
        <f t="shared" si="0"/>
        <v>1.7000000000000002</v>
      </c>
    </row>
    <row r="15" spans="2:12" ht="22" customHeight="1" x14ac:dyDescent="0.2">
      <c r="B15" s="10">
        <v>10</v>
      </c>
      <c r="C15" s="11" t="s">
        <v>12</v>
      </c>
      <c r="D15" s="17">
        <v>798256</v>
      </c>
      <c r="E15" s="18">
        <v>73140</v>
      </c>
      <c r="F15" s="30">
        <f t="shared" si="1"/>
        <v>9.1999999999999993</v>
      </c>
      <c r="G15" s="17">
        <v>814491</v>
      </c>
      <c r="H15" s="18">
        <v>69075</v>
      </c>
      <c r="I15" s="33">
        <f t="shared" si="2"/>
        <v>8.5</v>
      </c>
      <c r="J15" s="27">
        <f t="shared" si="3"/>
        <v>-16235</v>
      </c>
      <c r="K15" s="18">
        <f t="shared" si="4"/>
        <v>4065</v>
      </c>
      <c r="L15" s="33">
        <f t="shared" si="0"/>
        <v>0.69999999999999929</v>
      </c>
    </row>
    <row r="16" spans="2:12" ht="22" customHeight="1" x14ac:dyDescent="0.2">
      <c r="B16" s="10">
        <v>11</v>
      </c>
      <c r="C16" s="11" t="s">
        <v>13</v>
      </c>
      <c r="D16" s="17">
        <v>2614753</v>
      </c>
      <c r="E16" s="18">
        <v>196528</v>
      </c>
      <c r="F16" s="30">
        <f t="shared" si="1"/>
        <v>7.5</v>
      </c>
      <c r="G16" s="17">
        <v>2614273</v>
      </c>
      <c r="H16" s="18">
        <v>168195</v>
      </c>
      <c r="I16" s="33">
        <f t="shared" si="2"/>
        <v>6.4</v>
      </c>
      <c r="J16" s="27">
        <f t="shared" si="3"/>
        <v>480</v>
      </c>
      <c r="K16" s="18">
        <f t="shared" si="4"/>
        <v>28333</v>
      </c>
      <c r="L16" s="33">
        <f t="shared" si="0"/>
        <v>1.0999999999999996</v>
      </c>
    </row>
    <row r="17" spans="2:12" ht="22" customHeight="1" x14ac:dyDescent="0.2">
      <c r="B17" s="10">
        <v>12</v>
      </c>
      <c r="C17" s="11" t="s">
        <v>14</v>
      </c>
      <c r="D17" s="17">
        <v>2239260</v>
      </c>
      <c r="E17" s="19">
        <v>192320</v>
      </c>
      <c r="F17" s="30">
        <f t="shared" si="1"/>
        <v>8.6</v>
      </c>
      <c r="G17" s="17">
        <v>2150121</v>
      </c>
      <c r="H17" s="18">
        <v>146441</v>
      </c>
      <c r="I17" s="33">
        <f t="shared" si="2"/>
        <v>6.8</v>
      </c>
      <c r="J17" s="27">
        <f t="shared" si="3"/>
        <v>89139</v>
      </c>
      <c r="K17" s="18">
        <f t="shared" si="4"/>
        <v>45879</v>
      </c>
      <c r="L17" s="33">
        <f t="shared" si="0"/>
        <v>1.7999999999999998</v>
      </c>
    </row>
    <row r="18" spans="2:12" ht="22" customHeight="1" x14ac:dyDescent="0.2">
      <c r="B18" s="10">
        <v>13</v>
      </c>
      <c r="C18" s="11" t="s">
        <v>15</v>
      </c>
      <c r="D18" s="17">
        <v>2494614</v>
      </c>
      <c r="E18" s="18">
        <v>260357</v>
      </c>
      <c r="F18" s="30">
        <f t="shared" si="1"/>
        <v>10.4</v>
      </c>
      <c r="G18" s="17">
        <v>2473056</v>
      </c>
      <c r="H18" s="18">
        <v>224129</v>
      </c>
      <c r="I18" s="33">
        <f t="shared" si="2"/>
        <v>9.1</v>
      </c>
      <c r="J18" s="27">
        <f t="shared" si="3"/>
        <v>21558</v>
      </c>
      <c r="K18" s="18">
        <f t="shared" si="4"/>
        <v>36228</v>
      </c>
      <c r="L18" s="33">
        <f t="shared" si="0"/>
        <v>1.3000000000000007</v>
      </c>
    </row>
    <row r="19" spans="2:12" ht="22" customHeight="1" x14ac:dyDescent="0.2">
      <c r="B19" s="10">
        <v>14</v>
      </c>
      <c r="C19" s="11" t="s">
        <v>16</v>
      </c>
      <c r="D19" s="17">
        <v>1711795</v>
      </c>
      <c r="E19" s="18">
        <v>152318</v>
      </c>
      <c r="F19" s="30">
        <f t="shared" si="1"/>
        <v>8.9</v>
      </c>
      <c r="G19" s="17">
        <v>1705625</v>
      </c>
      <c r="H19" s="18">
        <v>126954</v>
      </c>
      <c r="I19" s="33">
        <f t="shared" si="2"/>
        <v>7.4</v>
      </c>
      <c r="J19" s="27">
        <f t="shared" si="3"/>
        <v>6170</v>
      </c>
      <c r="K19" s="18">
        <f t="shared" si="4"/>
        <v>25364</v>
      </c>
      <c r="L19" s="33">
        <f t="shared" si="0"/>
        <v>1.5</v>
      </c>
    </row>
    <row r="20" spans="2:12" ht="22" customHeight="1" x14ac:dyDescent="0.2">
      <c r="B20" s="10">
        <v>15</v>
      </c>
      <c r="C20" s="11" t="s">
        <v>17</v>
      </c>
      <c r="D20" s="17">
        <v>398849</v>
      </c>
      <c r="E20" s="18">
        <v>43789</v>
      </c>
      <c r="F20" s="30">
        <f t="shared" si="1"/>
        <v>11</v>
      </c>
      <c r="G20" s="17">
        <v>407468</v>
      </c>
      <c r="H20" s="18">
        <v>41474</v>
      </c>
      <c r="I20" s="33">
        <f t="shared" si="2"/>
        <v>10.199999999999999</v>
      </c>
      <c r="J20" s="27">
        <f t="shared" si="3"/>
        <v>-8619</v>
      </c>
      <c r="K20" s="18">
        <f t="shared" si="4"/>
        <v>2315</v>
      </c>
      <c r="L20" s="33">
        <f t="shared" si="0"/>
        <v>0.80000000000000071</v>
      </c>
    </row>
    <row r="21" spans="2:12" ht="22" customHeight="1" x14ac:dyDescent="0.2">
      <c r="B21" s="10">
        <v>16</v>
      </c>
      <c r="C21" s="11" t="s">
        <v>18</v>
      </c>
      <c r="D21" s="17">
        <v>0</v>
      </c>
      <c r="E21" s="18">
        <v>0</v>
      </c>
      <c r="F21" s="30">
        <f t="shared" si="1"/>
        <v>0</v>
      </c>
      <c r="G21" s="17"/>
      <c r="H21" s="18"/>
      <c r="I21" s="33">
        <f t="shared" si="2"/>
        <v>0</v>
      </c>
      <c r="J21" s="27">
        <f t="shared" si="3"/>
        <v>0</v>
      </c>
      <c r="K21" s="18">
        <f t="shared" si="4"/>
        <v>0</v>
      </c>
      <c r="L21" s="33">
        <f t="shared" si="0"/>
        <v>0</v>
      </c>
    </row>
    <row r="22" spans="2:12" ht="22" customHeight="1" x14ac:dyDescent="0.2">
      <c r="B22" s="10">
        <v>17</v>
      </c>
      <c r="C22" s="11" t="s">
        <v>19</v>
      </c>
      <c r="D22" s="17">
        <v>632602</v>
      </c>
      <c r="E22" s="18">
        <v>77331</v>
      </c>
      <c r="F22" s="30">
        <f t="shared" si="1"/>
        <v>12.2</v>
      </c>
      <c r="G22" s="17">
        <v>545134</v>
      </c>
      <c r="H22" s="18">
        <v>60361</v>
      </c>
      <c r="I22" s="33">
        <f t="shared" si="2"/>
        <v>11.1</v>
      </c>
      <c r="J22" s="27">
        <f t="shared" si="3"/>
        <v>87468</v>
      </c>
      <c r="K22" s="18">
        <f t="shared" si="4"/>
        <v>16970</v>
      </c>
      <c r="L22" s="33">
        <f t="shared" si="0"/>
        <v>1.0999999999999996</v>
      </c>
    </row>
    <row r="23" spans="2:12" ht="22" customHeight="1" x14ac:dyDescent="0.2">
      <c r="B23" s="10">
        <v>18</v>
      </c>
      <c r="C23" s="11" t="s">
        <v>20</v>
      </c>
      <c r="D23" s="17">
        <v>266929</v>
      </c>
      <c r="E23" s="18">
        <v>33550</v>
      </c>
      <c r="F23" s="30">
        <f t="shared" si="1"/>
        <v>12.6</v>
      </c>
      <c r="G23" s="17">
        <v>242575</v>
      </c>
      <c r="H23" s="18">
        <v>28731</v>
      </c>
      <c r="I23" s="33">
        <f t="shared" si="2"/>
        <v>11.8</v>
      </c>
      <c r="J23" s="27">
        <f t="shared" si="3"/>
        <v>24354</v>
      </c>
      <c r="K23" s="18">
        <f t="shared" si="4"/>
        <v>4819</v>
      </c>
      <c r="L23" s="33">
        <f t="shared" si="0"/>
        <v>0.79999999999999893</v>
      </c>
    </row>
    <row r="24" spans="2:12" ht="22" customHeight="1" x14ac:dyDescent="0.2">
      <c r="B24" s="10">
        <v>19</v>
      </c>
      <c r="C24" s="11" t="s">
        <v>21</v>
      </c>
      <c r="D24" s="17">
        <v>253755</v>
      </c>
      <c r="E24" s="18">
        <v>27562</v>
      </c>
      <c r="F24" s="30">
        <f t="shared" si="1"/>
        <v>10.9</v>
      </c>
      <c r="G24" s="17">
        <v>223518</v>
      </c>
      <c r="H24" s="18">
        <v>23611</v>
      </c>
      <c r="I24" s="33">
        <f t="shared" si="2"/>
        <v>10.6</v>
      </c>
      <c r="J24" s="27">
        <f t="shared" si="3"/>
        <v>30237</v>
      </c>
      <c r="K24" s="18">
        <f t="shared" si="4"/>
        <v>3951</v>
      </c>
      <c r="L24" s="33">
        <f t="shared" si="0"/>
        <v>0.30000000000000071</v>
      </c>
    </row>
    <row r="25" spans="2:12" ht="22" customHeight="1" x14ac:dyDescent="0.2">
      <c r="B25" s="10">
        <v>20</v>
      </c>
      <c r="C25" s="11" t="s">
        <v>22</v>
      </c>
      <c r="D25" s="17">
        <v>386860</v>
      </c>
      <c r="E25" s="18">
        <v>37601</v>
      </c>
      <c r="F25" s="30">
        <f t="shared" si="1"/>
        <v>9.6999999999999993</v>
      </c>
      <c r="G25" s="17">
        <v>433532</v>
      </c>
      <c r="H25" s="18">
        <v>41136</v>
      </c>
      <c r="I25" s="33">
        <f t="shared" si="2"/>
        <v>9.5</v>
      </c>
      <c r="J25" s="27">
        <f t="shared" si="3"/>
        <v>-46672</v>
      </c>
      <c r="K25" s="18">
        <f t="shared" si="4"/>
        <v>-3535</v>
      </c>
      <c r="L25" s="33">
        <f t="shared" si="0"/>
        <v>0.19999999999999929</v>
      </c>
    </row>
    <row r="26" spans="2:12" ht="22" customHeight="1" x14ac:dyDescent="0.2">
      <c r="B26" s="10">
        <v>21</v>
      </c>
      <c r="C26" s="11" t="s">
        <v>23</v>
      </c>
      <c r="D26" s="17">
        <v>815735</v>
      </c>
      <c r="E26" s="18">
        <v>90184</v>
      </c>
      <c r="F26" s="30">
        <f t="shared" si="1"/>
        <v>11.1</v>
      </c>
      <c r="G26" s="17">
        <v>897643</v>
      </c>
      <c r="H26" s="18">
        <v>84334</v>
      </c>
      <c r="I26" s="33">
        <f t="shared" si="2"/>
        <v>9.4</v>
      </c>
      <c r="J26" s="27">
        <f t="shared" si="3"/>
        <v>-81908</v>
      </c>
      <c r="K26" s="18">
        <f t="shared" si="4"/>
        <v>5850</v>
      </c>
      <c r="L26" s="33">
        <f t="shared" si="0"/>
        <v>1.6999999999999993</v>
      </c>
    </row>
    <row r="27" spans="2:12" ht="22" customHeight="1" x14ac:dyDescent="0.2">
      <c r="B27" s="10">
        <v>22</v>
      </c>
      <c r="C27" s="11" t="s">
        <v>24</v>
      </c>
      <c r="D27" s="17">
        <v>663566</v>
      </c>
      <c r="E27" s="18">
        <v>55950</v>
      </c>
      <c r="F27" s="30">
        <f t="shared" si="1"/>
        <v>8.4</v>
      </c>
      <c r="G27" s="17">
        <v>678574</v>
      </c>
      <c r="H27" s="18">
        <v>51215</v>
      </c>
      <c r="I27" s="33">
        <f t="shared" si="2"/>
        <v>7.5</v>
      </c>
      <c r="J27" s="27">
        <f t="shared" si="3"/>
        <v>-15008</v>
      </c>
      <c r="K27" s="18">
        <f t="shared" si="4"/>
        <v>4735</v>
      </c>
      <c r="L27" s="33">
        <f t="shared" si="0"/>
        <v>0.90000000000000036</v>
      </c>
    </row>
    <row r="28" spans="2:12" ht="22" customHeight="1" x14ac:dyDescent="0.2">
      <c r="B28" s="10">
        <v>23</v>
      </c>
      <c r="C28" s="11" t="s">
        <v>25</v>
      </c>
      <c r="D28" s="17">
        <v>2641645</v>
      </c>
      <c r="E28" s="18">
        <v>253445</v>
      </c>
      <c r="F28" s="30">
        <f t="shared" si="1"/>
        <v>9.6</v>
      </c>
      <c r="G28" s="17">
        <v>2509866</v>
      </c>
      <c r="H28" s="18">
        <v>210655</v>
      </c>
      <c r="I28" s="33">
        <f t="shared" si="2"/>
        <v>8.4</v>
      </c>
      <c r="J28" s="27">
        <f t="shared" si="3"/>
        <v>131779</v>
      </c>
      <c r="K28" s="18">
        <f t="shared" si="4"/>
        <v>42790</v>
      </c>
      <c r="L28" s="33">
        <f t="shared" si="0"/>
        <v>1.1999999999999993</v>
      </c>
    </row>
    <row r="29" spans="2:12" ht="22" customHeight="1" x14ac:dyDescent="0.2">
      <c r="B29" s="10">
        <v>24</v>
      </c>
      <c r="C29" s="11" t="s">
        <v>26</v>
      </c>
      <c r="D29" s="17">
        <v>653636</v>
      </c>
      <c r="E29" s="18">
        <v>53254</v>
      </c>
      <c r="F29" s="30">
        <f>IFERROR(ROUND(E29/D29*100,1),0)</f>
        <v>8.1</v>
      </c>
      <c r="G29" s="17">
        <v>432427</v>
      </c>
      <c r="H29" s="18">
        <v>33235</v>
      </c>
      <c r="I29" s="33">
        <f t="shared" si="2"/>
        <v>7.7</v>
      </c>
      <c r="J29" s="27">
        <f t="shared" si="3"/>
        <v>221209</v>
      </c>
      <c r="K29" s="18">
        <f t="shared" si="4"/>
        <v>20019</v>
      </c>
      <c r="L29" s="33">
        <f t="shared" si="0"/>
        <v>0.39999999999999947</v>
      </c>
    </row>
    <row r="30" spans="2:12" ht="22" customHeight="1" x14ac:dyDescent="0.2">
      <c r="B30" s="10">
        <v>25</v>
      </c>
      <c r="C30" s="11" t="s">
        <v>27</v>
      </c>
      <c r="D30" s="17">
        <v>499644</v>
      </c>
      <c r="E30" s="18">
        <v>45940</v>
      </c>
      <c r="F30" s="30">
        <f t="shared" si="1"/>
        <v>9.1999999999999993</v>
      </c>
      <c r="G30" s="17">
        <v>495340</v>
      </c>
      <c r="H30" s="18">
        <v>34508</v>
      </c>
      <c r="I30" s="33">
        <f t="shared" si="2"/>
        <v>7</v>
      </c>
      <c r="J30" s="27">
        <f t="shared" si="3"/>
        <v>4304</v>
      </c>
      <c r="K30" s="18">
        <f t="shared" si="4"/>
        <v>11432</v>
      </c>
      <c r="L30" s="33">
        <f t="shared" si="0"/>
        <v>2.1999999999999993</v>
      </c>
    </row>
    <row r="31" spans="2:12" ht="22" customHeight="1" x14ac:dyDescent="0.2">
      <c r="B31" s="10">
        <v>26</v>
      </c>
      <c r="C31" s="11" t="s">
        <v>28</v>
      </c>
      <c r="D31" s="17">
        <v>505314</v>
      </c>
      <c r="E31" s="18">
        <v>40792</v>
      </c>
      <c r="F31" s="30">
        <f t="shared" si="1"/>
        <v>8.1</v>
      </c>
      <c r="G31" s="17">
        <v>461521</v>
      </c>
      <c r="H31" s="18">
        <v>31417</v>
      </c>
      <c r="I31" s="33">
        <f t="shared" si="2"/>
        <v>6.8</v>
      </c>
      <c r="J31" s="27">
        <f t="shared" si="3"/>
        <v>43793</v>
      </c>
      <c r="K31" s="18">
        <f t="shared" si="4"/>
        <v>9375</v>
      </c>
      <c r="L31" s="33">
        <f t="shared" si="0"/>
        <v>1.2999999999999998</v>
      </c>
    </row>
    <row r="32" spans="2:12" ht="22" customHeight="1" x14ac:dyDescent="0.2">
      <c r="B32" s="10">
        <v>27</v>
      </c>
      <c r="C32" s="11" t="s">
        <v>29</v>
      </c>
      <c r="D32" s="17">
        <v>2569118</v>
      </c>
      <c r="E32" s="18">
        <v>230578</v>
      </c>
      <c r="F32" s="30">
        <f t="shared" si="1"/>
        <v>9</v>
      </c>
      <c r="G32" s="17">
        <v>2587206</v>
      </c>
      <c r="H32" s="18">
        <v>196432</v>
      </c>
      <c r="I32" s="33">
        <f t="shared" si="2"/>
        <v>7.6</v>
      </c>
      <c r="J32" s="27">
        <f t="shared" si="3"/>
        <v>-18088</v>
      </c>
      <c r="K32" s="18">
        <f t="shared" si="4"/>
        <v>34146</v>
      </c>
      <c r="L32" s="33">
        <f t="shared" si="0"/>
        <v>1.4000000000000004</v>
      </c>
    </row>
    <row r="33" spans="2:12" ht="22" customHeight="1" x14ac:dyDescent="0.2">
      <c r="B33" s="10">
        <v>28</v>
      </c>
      <c r="C33" s="11" t="s">
        <v>30</v>
      </c>
      <c r="D33" s="17">
        <v>1651173</v>
      </c>
      <c r="E33" s="18">
        <v>145506</v>
      </c>
      <c r="F33" s="30">
        <f t="shared" si="1"/>
        <v>8.8000000000000007</v>
      </c>
      <c r="G33" s="17">
        <v>1658794</v>
      </c>
      <c r="H33" s="18">
        <v>116680</v>
      </c>
      <c r="I33" s="33">
        <f t="shared" si="2"/>
        <v>7</v>
      </c>
      <c r="J33" s="27">
        <f t="shared" si="3"/>
        <v>-7621</v>
      </c>
      <c r="K33" s="18">
        <f t="shared" si="4"/>
        <v>28826</v>
      </c>
      <c r="L33" s="33">
        <f t="shared" si="0"/>
        <v>1.8000000000000007</v>
      </c>
    </row>
    <row r="34" spans="2:12" ht="22" customHeight="1" x14ac:dyDescent="0.2">
      <c r="B34" s="10">
        <v>29</v>
      </c>
      <c r="C34" s="11" t="s">
        <v>59</v>
      </c>
      <c r="D34" s="17">
        <v>347505</v>
      </c>
      <c r="E34" s="18">
        <v>38955</v>
      </c>
      <c r="F34" s="30">
        <f t="shared" si="1"/>
        <v>11.2</v>
      </c>
      <c r="G34" s="17">
        <v>330845</v>
      </c>
      <c r="H34" s="18">
        <v>27454</v>
      </c>
      <c r="I34" s="33">
        <f t="shared" si="2"/>
        <v>8.3000000000000007</v>
      </c>
      <c r="J34" s="27">
        <f t="shared" si="3"/>
        <v>16660</v>
      </c>
      <c r="K34" s="18">
        <f t="shared" si="4"/>
        <v>11501</v>
      </c>
      <c r="L34" s="33">
        <f t="shared" si="0"/>
        <v>2.8999999999999986</v>
      </c>
    </row>
    <row r="35" spans="2:12" ht="22" customHeight="1" x14ac:dyDescent="0.2">
      <c r="B35" s="10">
        <v>30</v>
      </c>
      <c r="C35" s="11" t="s">
        <v>31</v>
      </c>
      <c r="D35" s="17">
        <v>379731</v>
      </c>
      <c r="E35" s="18">
        <v>54043</v>
      </c>
      <c r="F35" s="30">
        <f t="shared" si="1"/>
        <v>14.2</v>
      </c>
      <c r="G35" s="17">
        <v>389749</v>
      </c>
      <c r="H35" s="18">
        <v>45663</v>
      </c>
      <c r="I35" s="33">
        <f t="shared" si="2"/>
        <v>11.7</v>
      </c>
      <c r="J35" s="27">
        <f t="shared" si="3"/>
        <v>-10018</v>
      </c>
      <c r="K35" s="18">
        <f t="shared" si="4"/>
        <v>8380</v>
      </c>
      <c r="L35" s="33">
        <f t="shared" si="0"/>
        <v>2.5</v>
      </c>
    </row>
    <row r="36" spans="2:12" ht="22" customHeight="1" x14ac:dyDescent="0.2">
      <c r="B36" s="10">
        <v>31</v>
      </c>
      <c r="C36" s="11" t="s">
        <v>32</v>
      </c>
      <c r="D36" s="17">
        <v>0</v>
      </c>
      <c r="E36" s="18">
        <v>0</v>
      </c>
      <c r="F36" s="30">
        <f t="shared" si="1"/>
        <v>0</v>
      </c>
      <c r="G36" s="17"/>
      <c r="H36" s="18"/>
      <c r="I36" s="33">
        <f t="shared" si="2"/>
        <v>0</v>
      </c>
      <c r="J36" s="27">
        <f t="shared" si="3"/>
        <v>0</v>
      </c>
      <c r="K36" s="18">
        <f t="shared" si="4"/>
        <v>0</v>
      </c>
      <c r="L36" s="33">
        <f t="shared" si="0"/>
        <v>0</v>
      </c>
    </row>
    <row r="37" spans="2:12" ht="22" customHeight="1" x14ac:dyDescent="0.2">
      <c r="B37" s="10">
        <v>32</v>
      </c>
      <c r="C37" s="11" t="s">
        <v>33</v>
      </c>
      <c r="D37" s="17">
        <v>0</v>
      </c>
      <c r="E37" s="19">
        <v>0</v>
      </c>
      <c r="F37" s="30">
        <f t="shared" si="1"/>
        <v>0</v>
      </c>
      <c r="G37" s="17"/>
      <c r="H37" s="18"/>
      <c r="I37" s="33">
        <f t="shared" si="2"/>
        <v>0</v>
      </c>
      <c r="J37" s="27">
        <f t="shared" si="3"/>
        <v>0</v>
      </c>
      <c r="K37" s="18">
        <f t="shared" si="4"/>
        <v>0</v>
      </c>
      <c r="L37" s="33">
        <f t="shared" si="0"/>
        <v>0</v>
      </c>
    </row>
    <row r="38" spans="2:12" ht="22" customHeight="1" x14ac:dyDescent="0.2">
      <c r="B38" s="10">
        <v>33</v>
      </c>
      <c r="C38" s="11" t="s">
        <v>34</v>
      </c>
      <c r="D38" s="17">
        <v>130009</v>
      </c>
      <c r="E38" s="18">
        <v>19113</v>
      </c>
      <c r="F38" s="30">
        <f t="shared" si="1"/>
        <v>14.7</v>
      </c>
      <c r="G38" s="17">
        <v>135900</v>
      </c>
      <c r="H38" s="18">
        <v>19010</v>
      </c>
      <c r="I38" s="33">
        <f t="shared" si="2"/>
        <v>14</v>
      </c>
      <c r="J38" s="27">
        <f t="shared" si="3"/>
        <v>-5891</v>
      </c>
      <c r="K38" s="18">
        <f t="shared" si="4"/>
        <v>103</v>
      </c>
      <c r="L38" s="33">
        <f t="shared" si="0"/>
        <v>0.69999999999999929</v>
      </c>
    </row>
    <row r="39" spans="2:12" ht="22" customHeight="1" x14ac:dyDescent="0.2">
      <c r="B39" s="10">
        <v>34</v>
      </c>
      <c r="C39" s="11" t="s">
        <v>35</v>
      </c>
      <c r="D39" s="17">
        <v>440933</v>
      </c>
      <c r="E39" s="18">
        <v>52710</v>
      </c>
      <c r="F39" s="30">
        <f t="shared" si="1"/>
        <v>12</v>
      </c>
      <c r="G39" s="17">
        <v>456199</v>
      </c>
      <c r="H39" s="18">
        <v>48546</v>
      </c>
      <c r="I39" s="33">
        <f t="shared" si="2"/>
        <v>10.6</v>
      </c>
      <c r="J39" s="27">
        <f t="shared" si="3"/>
        <v>-15266</v>
      </c>
      <c r="K39" s="18">
        <f t="shared" si="4"/>
        <v>4164</v>
      </c>
      <c r="L39" s="33">
        <f t="shared" si="0"/>
        <v>1.4000000000000004</v>
      </c>
    </row>
    <row r="40" spans="2:12" ht="22" customHeight="1" x14ac:dyDescent="0.2">
      <c r="B40" s="10">
        <v>35</v>
      </c>
      <c r="C40" s="11" t="s">
        <v>36</v>
      </c>
      <c r="D40" s="17">
        <v>252874</v>
      </c>
      <c r="E40" s="18">
        <v>19170</v>
      </c>
      <c r="F40" s="30">
        <f t="shared" si="1"/>
        <v>7.6</v>
      </c>
      <c r="G40" s="17">
        <f>139324+121039</f>
        <v>260363</v>
      </c>
      <c r="H40" s="18">
        <f>11283+7860</f>
        <v>19143</v>
      </c>
      <c r="I40" s="33">
        <f t="shared" si="2"/>
        <v>7.4</v>
      </c>
      <c r="J40" s="27">
        <f t="shared" si="3"/>
        <v>-7489</v>
      </c>
      <c r="K40" s="18">
        <f t="shared" si="4"/>
        <v>27</v>
      </c>
      <c r="L40" s="33">
        <f t="shared" si="0"/>
        <v>0.19999999999999929</v>
      </c>
    </row>
    <row r="41" spans="2:12" ht="22" customHeight="1" x14ac:dyDescent="0.2">
      <c r="B41" s="10">
        <v>36</v>
      </c>
      <c r="C41" s="11" t="s">
        <v>37</v>
      </c>
      <c r="D41" s="17">
        <v>241796</v>
      </c>
      <c r="E41" s="18">
        <v>20815</v>
      </c>
      <c r="F41" s="30">
        <f t="shared" si="1"/>
        <v>8.6</v>
      </c>
      <c r="G41" s="17">
        <v>247192</v>
      </c>
      <c r="H41" s="18">
        <v>18899</v>
      </c>
      <c r="I41" s="33">
        <f t="shared" si="2"/>
        <v>7.6</v>
      </c>
      <c r="J41" s="27">
        <f t="shared" si="3"/>
        <v>-5396</v>
      </c>
      <c r="K41" s="18">
        <f t="shared" si="4"/>
        <v>1916</v>
      </c>
      <c r="L41" s="33">
        <f t="shared" si="0"/>
        <v>1</v>
      </c>
    </row>
    <row r="42" spans="2:12" ht="22" customHeight="1" x14ac:dyDescent="0.2">
      <c r="B42" s="10">
        <v>37</v>
      </c>
      <c r="C42" s="11" t="s">
        <v>38</v>
      </c>
      <c r="D42" s="17">
        <v>485931</v>
      </c>
      <c r="E42" s="18">
        <v>60320</v>
      </c>
      <c r="F42" s="30">
        <f t="shared" si="1"/>
        <v>12.4</v>
      </c>
      <c r="G42" s="17">
        <v>495862</v>
      </c>
      <c r="H42" s="18">
        <v>49902</v>
      </c>
      <c r="I42" s="33">
        <f t="shared" si="2"/>
        <v>10.1</v>
      </c>
      <c r="J42" s="27">
        <f t="shared" si="3"/>
        <v>-9931</v>
      </c>
      <c r="K42" s="18">
        <f t="shared" si="4"/>
        <v>10418</v>
      </c>
      <c r="L42" s="33">
        <f t="shared" si="0"/>
        <v>2.3000000000000007</v>
      </c>
    </row>
    <row r="43" spans="2:12" ht="22" customHeight="1" x14ac:dyDescent="0.2">
      <c r="B43" s="10">
        <v>38</v>
      </c>
      <c r="C43" s="11" t="s">
        <v>39</v>
      </c>
      <c r="D43" s="17">
        <v>96961</v>
      </c>
      <c r="E43" s="18">
        <v>10351</v>
      </c>
      <c r="F43" s="30">
        <f t="shared" si="1"/>
        <v>10.7</v>
      </c>
      <c r="G43" s="17">
        <v>100287</v>
      </c>
      <c r="H43" s="18">
        <v>11126</v>
      </c>
      <c r="I43" s="33">
        <f t="shared" si="2"/>
        <v>11.1</v>
      </c>
      <c r="J43" s="27">
        <f t="shared" si="3"/>
        <v>-3326</v>
      </c>
      <c r="K43" s="18">
        <f t="shared" si="4"/>
        <v>-775</v>
      </c>
      <c r="L43" s="33">
        <f t="shared" si="0"/>
        <v>-0.40000000000000036</v>
      </c>
    </row>
    <row r="44" spans="2:12" ht="22" customHeight="1" x14ac:dyDescent="0.2">
      <c r="B44" s="10">
        <v>39</v>
      </c>
      <c r="C44" s="11" t="s">
        <v>40</v>
      </c>
      <c r="D44" s="17">
        <v>299591</v>
      </c>
      <c r="E44" s="18">
        <v>29409</v>
      </c>
      <c r="F44" s="30">
        <f t="shared" si="1"/>
        <v>9.8000000000000007</v>
      </c>
      <c r="G44" s="17">
        <v>308363</v>
      </c>
      <c r="H44" s="18">
        <v>26171</v>
      </c>
      <c r="I44" s="33">
        <f t="shared" si="2"/>
        <v>8.5</v>
      </c>
      <c r="J44" s="27">
        <f t="shared" si="3"/>
        <v>-8772</v>
      </c>
      <c r="K44" s="18">
        <f t="shared" si="4"/>
        <v>3238</v>
      </c>
      <c r="L44" s="33">
        <f t="shared" si="0"/>
        <v>1.3000000000000007</v>
      </c>
    </row>
    <row r="45" spans="2:12" ht="22" customHeight="1" x14ac:dyDescent="0.2">
      <c r="B45" s="10">
        <v>40</v>
      </c>
      <c r="C45" s="11" t="s">
        <v>41</v>
      </c>
      <c r="D45" s="17">
        <v>1033122</v>
      </c>
      <c r="E45" s="18">
        <v>118733</v>
      </c>
      <c r="F45" s="30">
        <f t="shared" si="1"/>
        <v>11.5</v>
      </c>
      <c r="G45" s="17">
        <v>1052712</v>
      </c>
      <c r="H45" s="18">
        <v>111768</v>
      </c>
      <c r="I45" s="33">
        <f t="shared" si="2"/>
        <v>10.6</v>
      </c>
      <c r="J45" s="27">
        <f t="shared" si="3"/>
        <v>-19590</v>
      </c>
      <c r="K45" s="18">
        <f t="shared" si="4"/>
        <v>6965</v>
      </c>
      <c r="L45" s="33">
        <f t="shared" si="0"/>
        <v>0.90000000000000036</v>
      </c>
    </row>
    <row r="46" spans="2:12" ht="22" customHeight="1" x14ac:dyDescent="0.2">
      <c r="B46" s="10">
        <v>41</v>
      </c>
      <c r="C46" s="11" t="s">
        <v>42</v>
      </c>
      <c r="D46" s="17">
        <v>82386</v>
      </c>
      <c r="E46" s="18">
        <v>11871</v>
      </c>
      <c r="F46" s="30">
        <f t="shared" si="1"/>
        <v>14.4</v>
      </c>
      <c r="G46" s="17">
        <v>69487</v>
      </c>
      <c r="H46" s="18">
        <v>8143</v>
      </c>
      <c r="I46" s="33">
        <f t="shared" si="2"/>
        <v>11.7</v>
      </c>
      <c r="J46" s="27">
        <f t="shared" si="3"/>
        <v>12899</v>
      </c>
      <c r="K46" s="18">
        <f t="shared" si="4"/>
        <v>3728</v>
      </c>
      <c r="L46" s="33">
        <f t="shared" si="0"/>
        <v>2.7000000000000011</v>
      </c>
    </row>
    <row r="47" spans="2:12" ht="22" customHeight="1" x14ac:dyDescent="0.2">
      <c r="B47" s="10">
        <v>42</v>
      </c>
      <c r="C47" s="11" t="s">
        <v>43</v>
      </c>
      <c r="D47" s="17">
        <v>622897</v>
      </c>
      <c r="E47" s="18">
        <v>92269</v>
      </c>
      <c r="F47" s="30">
        <f t="shared" si="1"/>
        <v>14.8</v>
      </c>
      <c r="G47" s="17">
        <v>644975</v>
      </c>
      <c r="H47" s="18">
        <v>75935</v>
      </c>
      <c r="I47" s="33">
        <f t="shared" si="2"/>
        <v>11.8</v>
      </c>
      <c r="J47" s="27">
        <f t="shared" si="3"/>
        <v>-22078</v>
      </c>
      <c r="K47" s="18">
        <f t="shared" si="4"/>
        <v>16334</v>
      </c>
      <c r="L47" s="33">
        <f t="shared" si="0"/>
        <v>3</v>
      </c>
    </row>
    <row r="48" spans="2:12" ht="22" customHeight="1" x14ac:dyDescent="0.2">
      <c r="B48" s="10">
        <v>43</v>
      </c>
      <c r="C48" s="11" t="s">
        <v>44</v>
      </c>
      <c r="D48" s="17">
        <v>138102</v>
      </c>
      <c r="E48" s="18">
        <v>20785</v>
      </c>
      <c r="F48" s="30">
        <f t="shared" si="1"/>
        <v>15.1</v>
      </c>
      <c r="G48" s="17">
        <v>141578</v>
      </c>
      <c r="H48" s="18">
        <v>18554</v>
      </c>
      <c r="I48" s="33">
        <f t="shared" si="2"/>
        <v>13.1</v>
      </c>
      <c r="J48" s="27">
        <f t="shared" si="3"/>
        <v>-3476</v>
      </c>
      <c r="K48" s="18">
        <f t="shared" si="4"/>
        <v>2231</v>
      </c>
      <c r="L48" s="33">
        <f t="shared" si="0"/>
        <v>2</v>
      </c>
    </row>
    <row r="49" spans="2:12" ht="22" customHeight="1" x14ac:dyDescent="0.2">
      <c r="B49" s="10">
        <v>44</v>
      </c>
      <c r="C49" s="11" t="s">
        <v>45</v>
      </c>
      <c r="D49" s="17">
        <v>94678</v>
      </c>
      <c r="E49" s="18">
        <v>15702</v>
      </c>
      <c r="F49" s="30">
        <f t="shared" si="1"/>
        <v>16.600000000000001</v>
      </c>
      <c r="G49" s="17">
        <v>295039</v>
      </c>
      <c r="H49" s="18">
        <v>41726</v>
      </c>
      <c r="I49" s="33">
        <f t="shared" si="2"/>
        <v>14.1</v>
      </c>
      <c r="J49" s="27">
        <f t="shared" si="3"/>
        <v>-200361</v>
      </c>
      <c r="K49" s="18">
        <f t="shared" si="4"/>
        <v>-26024</v>
      </c>
      <c r="L49" s="33">
        <f t="shared" si="0"/>
        <v>2.5000000000000018</v>
      </c>
    </row>
    <row r="50" spans="2:12" ht="22" customHeight="1" x14ac:dyDescent="0.2">
      <c r="B50" s="10">
        <v>45</v>
      </c>
      <c r="C50" s="11" t="s">
        <v>46</v>
      </c>
      <c r="D50" s="17">
        <v>546367</v>
      </c>
      <c r="E50" s="19">
        <v>65329</v>
      </c>
      <c r="F50" s="30">
        <f t="shared" si="1"/>
        <v>12</v>
      </c>
      <c r="G50" s="17">
        <v>549228</v>
      </c>
      <c r="H50" s="18">
        <v>51885</v>
      </c>
      <c r="I50" s="33">
        <f t="shared" si="2"/>
        <v>9.4</v>
      </c>
      <c r="J50" s="27">
        <f t="shared" si="3"/>
        <v>-2861</v>
      </c>
      <c r="K50" s="18">
        <f t="shared" si="4"/>
        <v>13444</v>
      </c>
      <c r="L50" s="33">
        <f t="shared" si="0"/>
        <v>2.5999999999999996</v>
      </c>
    </row>
    <row r="51" spans="2:12" ht="22" customHeight="1" x14ac:dyDescent="0.2">
      <c r="B51" s="10">
        <v>46</v>
      </c>
      <c r="C51" s="11" t="s">
        <v>47</v>
      </c>
      <c r="D51" s="17">
        <v>44972</v>
      </c>
      <c r="E51" s="18">
        <v>10637</v>
      </c>
      <c r="F51" s="30">
        <f t="shared" si="1"/>
        <v>23.7</v>
      </c>
      <c r="G51" s="17">
        <v>30750</v>
      </c>
      <c r="H51" s="18">
        <v>6590</v>
      </c>
      <c r="I51" s="33">
        <f t="shared" si="2"/>
        <v>21.4</v>
      </c>
      <c r="J51" s="27">
        <f t="shared" si="3"/>
        <v>14222</v>
      </c>
      <c r="K51" s="18">
        <f t="shared" si="4"/>
        <v>4047</v>
      </c>
      <c r="L51" s="33">
        <f t="shared" si="0"/>
        <v>2.3000000000000007</v>
      </c>
    </row>
    <row r="52" spans="2:12" ht="22" customHeight="1" thickBot="1" x14ac:dyDescent="0.25">
      <c r="B52" s="12">
        <v>47</v>
      </c>
      <c r="C52" s="13" t="s">
        <v>48</v>
      </c>
      <c r="D52" s="20">
        <v>0</v>
      </c>
      <c r="E52" s="21">
        <v>0</v>
      </c>
      <c r="F52" s="31">
        <f t="shared" si="1"/>
        <v>0</v>
      </c>
      <c r="G52" s="20"/>
      <c r="H52" s="21"/>
      <c r="I52" s="34">
        <f t="shared" si="2"/>
        <v>0</v>
      </c>
      <c r="J52" s="28">
        <f t="shared" si="3"/>
        <v>0</v>
      </c>
      <c r="K52" s="21">
        <f t="shared" si="4"/>
        <v>0</v>
      </c>
      <c r="L52" s="34">
        <f t="shared" si="0"/>
        <v>0</v>
      </c>
    </row>
    <row r="53" spans="2:12" ht="24.5" customHeight="1" thickTop="1" thickBot="1" x14ac:dyDescent="0.25">
      <c r="B53" s="69" t="s">
        <v>67</v>
      </c>
      <c r="C53" s="70"/>
      <c r="D53" s="48">
        <f>SUM(D6:D52)</f>
        <v>31651148</v>
      </c>
      <c r="E53" s="49">
        <f>SUM(E6:E52)</f>
        <v>3199950</v>
      </c>
      <c r="F53" s="43">
        <f t="shared" si="1"/>
        <v>10.1</v>
      </c>
      <c r="G53" s="48">
        <f>SUM(G6:G52)</f>
        <v>31485682</v>
      </c>
      <c r="H53" s="49">
        <f>SUM(H6:H52)</f>
        <v>2730511</v>
      </c>
      <c r="I53" s="46">
        <f t="shared" si="2"/>
        <v>8.6999999999999993</v>
      </c>
      <c r="J53" s="50">
        <f t="shared" si="3"/>
        <v>165466</v>
      </c>
      <c r="K53" s="51">
        <f t="shared" si="4"/>
        <v>469439</v>
      </c>
      <c r="L53" s="46">
        <f t="shared" si="0"/>
        <v>1.4000000000000004</v>
      </c>
    </row>
    <row r="54" spans="2:12" ht="24.5" customHeight="1" thickTop="1" thickBot="1" x14ac:dyDescent="0.25">
      <c r="B54" s="67" t="s">
        <v>68</v>
      </c>
      <c r="C54" s="68"/>
      <c r="D54" s="41">
        <v>6952151</v>
      </c>
      <c r="E54" s="42">
        <v>601342</v>
      </c>
      <c r="F54" s="47">
        <f>IFERROR(ROUND(E54/D54*100,1),0)</f>
        <v>8.6</v>
      </c>
      <c r="G54" s="41">
        <v>6712185</v>
      </c>
      <c r="H54" s="42">
        <v>469843</v>
      </c>
      <c r="I54" s="44">
        <f t="shared" si="2"/>
        <v>7</v>
      </c>
      <c r="J54" s="45">
        <f t="shared" si="3"/>
        <v>239966</v>
      </c>
      <c r="K54" s="42">
        <f t="shared" si="4"/>
        <v>131499</v>
      </c>
      <c r="L54" s="44">
        <f t="shared" si="0"/>
        <v>1.5999999999999996</v>
      </c>
    </row>
    <row r="55" spans="2:12" ht="24.5" customHeight="1" thickTop="1" thickBot="1" x14ac:dyDescent="0.25">
      <c r="B55" s="53" t="s">
        <v>49</v>
      </c>
      <c r="C55" s="54"/>
      <c r="D55" s="24">
        <f>D53+D54</f>
        <v>38603299</v>
      </c>
      <c r="E55" s="25">
        <f>E53+E54</f>
        <v>3801292</v>
      </c>
      <c r="F55" s="40">
        <f t="shared" si="1"/>
        <v>9.8000000000000007</v>
      </c>
      <c r="G55" s="24">
        <f>G53+G54</f>
        <v>38197867</v>
      </c>
      <c r="H55" s="25">
        <f>H53+H54</f>
        <v>3200354</v>
      </c>
      <c r="I55" s="36">
        <f t="shared" si="2"/>
        <v>8.4</v>
      </c>
      <c r="J55" s="29">
        <f t="shared" ref="J55" si="5">D55-G55</f>
        <v>405432</v>
      </c>
      <c r="K55" s="25">
        <f t="shared" ref="K55" si="6">E55-H55</f>
        <v>600938</v>
      </c>
      <c r="L55" s="36">
        <f t="shared" ref="L55" si="7">F55-I55</f>
        <v>1.4000000000000004</v>
      </c>
    </row>
    <row r="56" spans="2:12" ht="16.5" customHeight="1" x14ac:dyDescent="0.2">
      <c r="B56" s="1" t="s">
        <v>50</v>
      </c>
      <c r="C56" s="1" t="s">
        <v>71</v>
      </c>
    </row>
    <row r="57" spans="2:12" ht="16.5" customHeight="1" x14ac:dyDescent="0.2">
      <c r="B57" s="1" t="s">
        <v>51</v>
      </c>
      <c r="C57" s="1" t="s">
        <v>64</v>
      </c>
    </row>
    <row r="58" spans="2:12" ht="16.5" customHeight="1" x14ac:dyDescent="0.2"/>
  </sheetData>
  <mergeCells count="8">
    <mergeCell ref="B1:L1"/>
    <mergeCell ref="B55:C55"/>
    <mergeCell ref="B3:C5"/>
    <mergeCell ref="J3:L3"/>
    <mergeCell ref="D3:F3"/>
    <mergeCell ref="G3:I3"/>
    <mergeCell ref="B54:C54"/>
    <mergeCell ref="B53:C53"/>
  </mergeCells>
  <phoneticPr fontId="1"/>
  <printOptions horizontalCentered="1"/>
  <pageMargins left="0.39370078740157483" right="0.39370078740157483" top="0.59055118110236227" bottom="0.19685039370078741" header="0.39370078740157483" footer="0.19685039370078741"/>
  <pageSetup paperSize="9" scale="57" orientation="portrait" r:id="rId1"/>
  <headerFooter alignWithMargins="0"/>
  <rowBreaks count="1" manualBreakCount="1">
    <brk id="5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期日前投票状況（後半戦　２日前）</vt:lpstr>
      <vt:lpstr>'期日前投票状況（後半戦　２日前）'!Print_Area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2019-04-03T08:09:51Z</dcterms:created>
  <dcterms:modified xsi:type="dcterms:W3CDTF">2023-04-22T05:25:37Z</dcterms:modified>
</cp:coreProperties>
</file>