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5（04決算）\★★経営分析表★★\02_病院局から\"/>
    </mc:Choice>
  </mc:AlternateContent>
  <workbookProtection workbookAlgorithmName="SHA-512" workbookHashValue="vI8cOAdkoHmtqAsWYeO0ISnMLSrln/kInFlSzEpu1dNKEmlQXpbZOi/Mf63HfUcfi38tz7Cbk/zcSDBPX5MSCg==" workbookSaltValue="yEiqvUC0shoC8eAc3IPSmw==" workbookSpinCount="100000" lockStructure="1"/>
  <bookViews>
    <workbookView xWindow="0" yWindow="0" windowWidth="23708" windowHeight="8617"/>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MN32" i="4"/>
  <c r="BX78" i="4"/>
  <c r="BX54" i="4"/>
  <c r="BX32" i="4"/>
  <c r="MO78" i="4"/>
  <c r="MN54" i="4"/>
  <c r="C11" i="5"/>
  <c r="D11" i="5"/>
  <c r="E11" i="5"/>
  <c r="B11" i="5"/>
  <c r="GT78" i="4" l="1"/>
  <c r="GR54" i="4"/>
  <c r="DG78" i="4"/>
  <c r="DD54" i="4"/>
  <c r="DD32" i="4"/>
  <c r="P78" i="4"/>
  <c r="P54" i="4"/>
  <c r="P32" i="4"/>
  <c r="KF54" i="4"/>
  <c r="KF32" i="4"/>
  <c r="GR32" i="4"/>
  <c r="KG78" i="4"/>
  <c r="LZ78" i="4"/>
  <c r="IM78" i="4"/>
  <c r="IK54" i="4"/>
  <c r="IK32" i="4"/>
  <c r="EZ78" i="4"/>
  <c r="EW54" i="4"/>
  <c r="EW32" i="4"/>
  <c r="BI32" i="4"/>
  <c r="LY32" i="4"/>
  <c r="BI78" i="4"/>
  <c r="BI54" i="4"/>
  <c r="LY54" i="4"/>
  <c r="AT78" i="4"/>
  <c r="AT54" i="4"/>
  <c r="LK78" i="4"/>
  <c r="LJ54" i="4"/>
  <c r="LJ32" i="4"/>
  <c r="AT32" i="4"/>
  <c r="HX78" i="4"/>
  <c r="HV54" i="4"/>
  <c r="HV32" i="4"/>
  <c r="EH32" i="4"/>
  <c r="EK78" i="4"/>
  <c r="EH54" i="4"/>
  <c r="DV78" i="4"/>
  <c r="AE78" i="4"/>
  <c r="AE54" i="4"/>
  <c r="AE32" i="4"/>
  <c r="KV78" i="4"/>
  <c r="KU54" i="4"/>
  <c r="KU32" i="4"/>
  <c r="DS54" i="4"/>
  <c r="HI78" i="4"/>
  <c r="HG54" i="4"/>
  <c r="HG32" i="4"/>
  <c r="DS32" i="4"/>
</calcChain>
</file>

<file path=xl/sharedStrings.xml><?xml version="1.0" encoding="utf-8"?>
<sst xmlns="http://schemas.openxmlformats.org/spreadsheetml/2006/main" count="345" uniqueCount="180">
  <si>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</si>
  <si>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</si>
  <si>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</si>
  <si>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</si>
  <si>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</si>
  <si>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</si>
  <si>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</si>
  <si>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</si>
  <si>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</si>
  <si>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</si>
  <si>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</si>
  <si>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</si>
  <si>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</si>
  <si>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</si>
  <si>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</si>
  <si>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</si>
  <si>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</si>
  <si>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</si>
  <si>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</si>
  <si>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</si>
  <si>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</si>
  <si>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</si>
  <si>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</si>
  <si>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</si>
  <si>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</si>
  <si>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</si>
  <si>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</si>
  <si>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</si>
  <si>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</si>
  <si>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</si>
  <si>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</si>
  <si>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</si>
  <si>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</si>
  <si>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</si>
  <si>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</si>
  <si>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</si>
  <si>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</si>
  <si>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</si>
  <si>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</si>
  <si>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</si>
  <si>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</si>
  <si>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</si>
  <si>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</si>
  <si>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</si>
  <si>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</si>
  <si>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</si>
  <si>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</si>
  <si>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</si>
  <si>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</si>
  <si>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</si>
  <si>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</si>
  <si>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</si>
  <si>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</si>
  <si>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</si>
  <si>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</si>
  <si>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</si>
  <si>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</si>
  <si>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</si>
  <si>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</si>
  <si>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</si>
  <si>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</si>
  <si>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</si>
  <si>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</si>
  <si>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</si>
  <si>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</si>
  <si>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</si>
  <si>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</si>
  <si>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</si>
  <si>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</si>
  <si>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</si>
  <si>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</si>
  <si>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</si>
  <si>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</si>
  <si>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</si>
  <si>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</si>
  <si>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</si>
  <si>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</si>
  <si>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</si>
  <si>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</si>
  <si>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</si>
  <si>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</si>
  <si>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</si>
  <si>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</si>
  <si>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</si>
  <si>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</si>
  <si>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</si>
  <si>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</si>
  <si>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</si>
  <si>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</si>
  <si>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</si>
  <si>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</si>
  <si>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</si>
  <si>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</si>
  <si>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</si>
  <si>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</si>
  <si>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</si>
  <si>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</si>
  <si>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</si>
  <si>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</si>
  <si>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</si>
  <si>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</si>
  <si>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</si>
  <si>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</si>
  <si>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</si>
  <si>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</si>
  <si>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</si>
  <si>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</si>
  <si>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</si>
  <si>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</si>
  <si>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</si>
  <si>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</si>
  <si>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</si>
  <si>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</si>
  <si>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</si>
  <si>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</si>
  <si>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</si>
  <si>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</si>
  <si>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</si>
  <si>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</si>
  <si>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</si>
  <si>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</si>
  <si>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</si>
  <si>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</si>
  <si>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</si>
  <si>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</si>
  <si>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</si>
  <si>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</si>
  <si>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</si>
  <si>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</si>
  <si>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</si>
  <si>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</si>
  <si>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</si>
  <si>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</si>
  <si>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</si>
  <si>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</si>
  <si>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</si>
  <si>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</si>
  <si>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</si>
  <si>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</si>
  <si>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</si>
  <si>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</si>
  <si>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</si>
  <si>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</si>
  <si>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</si>
  <si>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</si>
  <si>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</si>
  <si>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</si>
  <si>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</si>
  <si>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</si>
  <si>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</si>
  <si>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</si>
  <si>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</si>
  <si>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</si>
  <si>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</si>
  <si>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</si>
  <si>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</si>
  <si>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</si>
  <si>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</si>
  <si>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</si>
  <si>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</si>
  <si>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</si>
  <si>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向陽ヶ丘病院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</si>
  <si>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</si>
  <si>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</si>
  <si>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</si>
  <si>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</si>
  <si>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</si>
  <si>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</si>
  <si>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</si>
  <si>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</si>
  <si>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</si>
  <si>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</si>
  <si>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</si>
  <si>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</si>
  <si>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</si>
  <si>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</si>
  <si>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オホーツク第三次医療圏における精神科救急及び急性期医療の病院として、入院後の早期の地域生活への移行や、退院後の訪問看護等による在宅支援、平成26年度に開設した認知症疾患医療センターによる専門医療などにより、圏域における中心的な役割を担っている。</t>
    <phoneticPr fontId="5"/>
  </si>
  <si>
    <t xml:space="preserve">①有形固定資産減価償却率、②器械備品減価償却率については、平成28年度の病院新築に伴う固定資産の計上により一時的に比率は低下したが、その後経年により上昇傾向にある。
</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3">
      <t>ショウキャクリツ</t>
    </rPh>
    <rPh sb="29" eb="31">
      <t>ヘイセイ</t>
    </rPh>
    <rPh sb="33" eb="35">
      <t>ネンド</t>
    </rPh>
    <rPh sb="36" eb="38">
      <t>ビョウイン</t>
    </rPh>
    <rPh sb="38" eb="40">
      <t>シンチク</t>
    </rPh>
    <rPh sb="41" eb="42">
      <t>トモナ</t>
    </rPh>
    <rPh sb="43" eb="45">
      <t>コテイ</t>
    </rPh>
    <rPh sb="45" eb="47">
      <t>シサン</t>
    </rPh>
    <rPh sb="48" eb="50">
      <t>ケイジョウ</t>
    </rPh>
    <rPh sb="53" eb="56">
      <t>イチジテキ</t>
    </rPh>
    <rPh sb="57" eb="59">
      <t>ヒリツ</t>
    </rPh>
    <rPh sb="60" eb="62">
      <t>テイカ</t>
    </rPh>
    <rPh sb="68" eb="69">
      <t>ゴ</t>
    </rPh>
    <rPh sb="69" eb="71">
      <t>ケイネン</t>
    </rPh>
    <rPh sb="74" eb="76">
      <t>ジョウショウ</t>
    </rPh>
    <rPh sb="76" eb="78">
      <t>ケイコウ</t>
    </rPh>
    <phoneticPr fontId="5"/>
  </si>
  <si>
    <t>　「１．経営の健全性・効率性について」の指標である②医業収支比率、③修正医業収支比率、⑤入院患者１人１日当たり収益、⑥外来患者１人１日当たり収益は、前年度と比べ低下・減少傾向にあることから、引き続き、圏域内において必要とされる機能の充実を図りながら患者数を確保し、診療報酬の適正化により収益を確保していくことが必要となる。
　また、「２．老朽化の状況について」の指標である①有形固定資産減価償却率や②器械備品減価償却率は上昇傾向にあるため、耐用年数を経過した医療機器等の更新を進めつつ、医業収益の確保を図ることが必要となる。</t>
    <rPh sb="4" eb="6">
      <t>ケイエイ</t>
    </rPh>
    <rPh sb="7" eb="10">
      <t>ケンゼンセイ</t>
    </rPh>
    <rPh sb="11" eb="14">
      <t>コウリツセイ</t>
    </rPh>
    <rPh sb="20" eb="22">
      <t>シヒョウ</t>
    </rPh>
    <rPh sb="26" eb="28">
      <t>イギョウ</t>
    </rPh>
    <rPh sb="28" eb="30">
      <t>シュウシ</t>
    </rPh>
    <rPh sb="30" eb="32">
      <t>ヒリツ</t>
    </rPh>
    <rPh sb="34" eb="36">
      <t>シュウセイ</t>
    </rPh>
    <rPh sb="36" eb="38">
      <t>イギョウ</t>
    </rPh>
    <rPh sb="38" eb="40">
      <t>シュウシ</t>
    </rPh>
    <rPh sb="40" eb="42">
      <t>ヒリツ</t>
    </rPh>
    <rPh sb="44" eb="46">
      <t>ニュウイン</t>
    </rPh>
    <rPh sb="46" eb="48">
      <t>カンジャ</t>
    </rPh>
    <rPh sb="49" eb="50">
      <t>ヒト</t>
    </rPh>
    <rPh sb="51" eb="52">
      <t>ヒ</t>
    </rPh>
    <rPh sb="52" eb="53">
      <t>ア</t>
    </rPh>
    <rPh sb="55" eb="57">
      <t>シュウエキ</t>
    </rPh>
    <rPh sb="59" eb="61">
      <t>ガイライ</t>
    </rPh>
    <rPh sb="61" eb="63">
      <t>カンジャ</t>
    </rPh>
    <rPh sb="64" eb="65">
      <t>ヒト</t>
    </rPh>
    <rPh sb="66" eb="67">
      <t>ヒ</t>
    </rPh>
    <rPh sb="67" eb="68">
      <t>ア</t>
    </rPh>
    <rPh sb="70" eb="72">
      <t>シュウエキ</t>
    </rPh>
    <rPh sb="74" eb="77">
      <t>ゼンネンド</t>
    </rPh>
    <rPh sb="78" eb="79">
      <t>クラ</t>
    </rPh>
    <rPh sb="80" eb="82">
      <t>テイカ</t>
    </rPh>
    <rPh sb="83" eb="85">
      <t>ゲンショウ</t>
    </rPh>
    <rPh sb="85" eb="87">
      <t>ケイコウ</t>
    </rPh>
    <rPh sb="95" eb="96">
      <t>ヒ</t>
    </rPh>
    <rPh sb="97" eb="98">
      <t>ツヅ</t>
    </rPh>
    <rPh sb="100" eb="102">
      <t>ケンイキ</t>
    </rPh>
    <rPh sb="102" eb="103">
      <t>ナイ</t>
    </rPh>
    <rPh sb="107" eb="109">
      <t>ヒツヨウ</t>
    </rPh>
    <rPh sb="113" eb="115">
      <t>キノウ</t>
    </rPh>
    <rPh sb="116" eb="118">
      <t>ジュウジツ</t>
    </rPh>
    <rPh sb="119" eb="120">
      <t>ハカ</t>
    </rPh>
    <rPh sb="124" eb="127">
      <t>カンジャスウ</t>
    </rPh>
    <rPh sb="128" eb="130">
      <t>カクホ</t>
    </rPh>
    <rPh sb="132" eb="134">
      <t>シンリョウ</t>
    </rPh>
    <rPh sb="134" eb="136">
      <t>ホウシュウ</t>
    </rPh>
    <rPh sb="137" eb="140">
      <t>テキセイカ</t>
    </rPh>
    <rPh sb="143" eb="145">
      <t>シュウエキ</t>
    </rPh>
    <rPh sb="146" eb="148">
      <t>カクホ</t>
    </rPh>
    <rPh sb="155" eb="157">
      <t>ヒツヨウ</t>
    </rPh>
    <rPh sb="169" eb="172">
      <t>ロウキュウカ</t>
    </rPh>
    <rPh sb="173" eb="175">
      <t>ジョウキョウ</t>
    </rPh>
    <rPh sb="181" eb="183">
      <t>シヒョウ</t>
    </rPh>
    <rPh sb="187" eb="189">
      <t>ユウケイ</t>
    </rPh>
    <rPh sb="189" eb="191">
      <t>コテイ</t>
    </rPh>
    <rPh sb="191" eb="193">
      <t>シサン</t>
    </rPh>
    <rPh sb="193" eb="195">
      <t>ゲンカ</t>
    </rPh>
    <rPh sb="195" eb="198">
      <t>ショウキャクリツ</t>
    </rPh>
    <rPh sb="200" eb="202">
      <t>キカイ</t>
    </rPh>
    <rPh sb="202" eb="204">
      <t>ビヒン</t>
    </rPh>
    <rPh sb="204" eb="206">
      <t>ゲンカ</t>
    </rPh>
    <rPh sb="206" eb="208">
      <t>ショウキャク</t>
    </rPh>
    <rPh sb="208" eb="209">
      <t>リツ</t>
    </rPh>
    <rPh sb="210" eb="212">
      <t>ジョウショウ</t>
    </rPh>
    <rPh sb="212" eb="214">
      <t>ケイコウ</t>
    </rPh>
    <rPh sb="220" eb="222">
      <t>タイヨウ</t>
    </rPh>
    <rPh sb="222" eb="224">
      <t>ネンスウ</t>
    </rPh>
    <rPh sb="225" eb="227">
      <t>ケイカ</t>
    </rPh>
    <rPh sb="229" eb="231">
      <t>イリョウ</t>
    </rPh>
    <rPh sb="231" eb="233">
      <t>キキ</t>
    </rPh>
    <rPh sb="233" eb="234">
      <t>トウ</t>
    </rPh>
    <rPh sb="235" eb="237">
      <t>コウシン</t>
    </rPh>
    <rPh sb="238" eb="239">
      <t>スス</t>
    </rPh>
    <rPh sb="243" eb="245">
      <t>イギョウ</t>
    </rPh>
    <rPh sb="245" eb="247">
      <t>シュウエキ</t>
    </rPh>
    <rPh sb="248" eb="250">
      <t>カクホ</t>
    </rPh>
    <rPh sb="251" eb="252">
      <t>ハカ</t>
    </rPh>
    <rPh sb="256" eb="258">
      <t>ヒツヨウ</t>
    </rPh>
    <phoneticPr fontId="5"/>
  </si>
  <si>
    <t xml:space="preserve">①経常収支比率については、一般会計からの繰入金の増加により上昇している。
④病床利用率、⑤⑥入院及び外来患者１人１日当たり収益については、地域連携室の活動を通じ他機関との連携による患者の受入れを行っているが、薬剤・環境調整や施設入所に伴う退院数の増加、近隣市町村での新型コロナウイルス流行に伴う受診・デイケア通所控え等により医業収益は減少し、比率等も低下・減少している。
</t>
    <rPh sb="1" eb="3">
      <t>ケイツネ</t>
    </rPh>
    <rPh sb="3" eb="5">
      <t>シュウシ</t>
    </rPh>
    <rPh sb="5" eb="7">
      <t>ヒリツ</t>
    </rPh>
    <rPh sb="13" eb="15">
      <t>イッパン</t>
    </rPh>
    <rPh sb="15" eb="17">
      <t>カイケイ</t>
    </rPh>
    <rPh sb="20" eb="23">
      <t>クリイレキン</t>
    </rPh>
    <rPh sb="24" eb="26">
      <t>ゾウカ</t>
    </rPh>
    <rPh sb="29" eb="31">
      <t>ジョウショウ</t>
    </rPh>
    <rPh sb="39" eb="41">
      <t>ビョウショウ</t>
    </rPh>
    <rPh sb="41" eb="44">
      <t>リヨウリツ</t>
    </rPh>
    <rPh sb="47" eb="49">
      <t>ニュウイン</t>
    </rPh>
    <rPh sb="49" eb="50">
      <t>オヨ</t>
    </rPh>
    <rPh sb="51" eb="53">
      <t>ガイライ</t>
    </rPh>
    <rPh sb="53" eb="55">
      <t>カンジャ</t>
    </rPh>
    <rPh sb="56" eb="57">
      <t>ヒト</t>
    </rPh>
    <rPh sb="58" eb="59">
      <t>ヒ</t>
    </rPh>
    <rPh sb="59" eb="60">
      <t>ア</t>
    </rPh>
    <rPh sb="62" eb="64">
      <t>シュウエキ</t>
    </rPh>
    <rPh sb="70" eb="72">
      <t>チイキ</t>
    </rPh>
    <rPh sb="72" eb="75">
      <t>レンケイシツ</t>
    </rPh>
    <rPh sb="76" eb="78">
      <t>カツドウ</t>
    </rPh>
    <rPh sb="79" eb="80">
      <t>ツウ</t>
    </rPh>
    <rPh sb="81" eb="82">
      <t>ホカ</t>
    </rPh>
    <rPh sb="82" eb="84">
      <t>キカン</t>
    </rPh>
    <rPh sb="86" eb="88">
      <t>レンケイ</t>
    </rPh>
    <rPh sb="91" eb="93">
      <t>カンジャ</t>
    </rPh>
    <rPh sb="94" eb="96">
      <t>ウケイレ</t>
    </rPh>
    <rPh sb="98" eb="99">
      <t>オコナ</t>
    </rPh>
    <rPh sb="105" eb="107">
      <t>ヤクザイ</t>
    </rPh>
    <rPh sb="108" eb="110">
      <t>カンキョウ</t>
    </rPh>
    <rPh sb="110" eb="112">
      <t>チョウセイ</t>
    </rPh>
    <rPh sb="113" eb="115">
      <t>シセツ</t>
    </rPh>
    <rPh sb="115" eb="117">
      <t>ニュウショ</t>
    </rPh>
    <rPh sb="118" eb="119">
      <t>トモナ</t>
    </rPh>
    <rPh sb="120" eb="123">
      <t>タイインスウ</t>
    </rPh>
    <rPh sb="124" eb="126">
      <t>ゾウカ</t>
    </rPh>
    <rPh sb="127" eb="129">
      <t>キンリン</t>
    </rPh>
    <rPh sb="129" eb="132">
      <t>シチョウソン</t>
    </rPh>
    <rPh sb="134" eb="136">
      <t>シンガタ</t>
    </rPh>
    <rPh sb="143" eb="145">
      <t>リュウコウ</t>
    </rPh>
    <rPh sb="146" eb="147">
      <t>トモナ</t>
    </rPh>
    <rPh sb="148" eb="150">
      <t>ジュシン</t>
    </rPh>
    <rPh sb="155" eb="157">
      <t>ツウショ</t>
    </rPh>
    <rPh sb="157" eb="158">
      <t>ビカ</t>
    </rPh>
    <rPh sb="159" eb="160">
      <t>トウ</t>
    </rPh>
    <rPh sb="163" eb="165">
      <t>イギョウ</t>
    </rPh>
    <rPh sb="165" eb="167">
      <t>シュウエキ</t>
    </rPh>
    <rPh sb="168" eb="170">
      <t>ゲンショウ</t>
    </rPh>
    <rPh sb="172" eb="174">
      <t>ヒリツ</t>
    </rPh>
    <rPh sb="174" eb="175">
      <t>トウ</t>
    </rPh>
    <rPh sb="176" eb="178">
      <t>テイカ</t>
    </rPh>
    <rPh sb="179" eb="18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</si>
</sst>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51.7</c:v>
                </c:pt>
                <c:pt idx="1">
                  <c:v>50.9</c:v>
                </c:pt>
                <c:pt idx="2">
                  <c:v>57.7</c:v>
                </c:pt>
                <c:pt idx="3">
                  <c:v>59.2</c:v>
                </c:pt>
                <c:pt idx="4">
                  <c:v>45.6</c:v>
                </c:pt>
              </c:numCache>
            </c:numRef>
          </c:val>
          <c:extLst>
            <c:ext xmlns:c16="http://schemas.microsoft.com/office/drawing/2014/chart" uri="{C3380CC4-5D6E-409C-BE32-E72D297353CC}">
              <c16:uniqueId val="{00000000-DC25-49D6-91A4-5848B82355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DC25-49D6-91A4-5848B82355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34.799999999999997</c:v>
                </c:pt>
                <c:pt idx="1">
                  <c:v>33.299999999999997</c:v>
                </c:pt>
                <c:pt idx="2">
                  <c:v>37.200000000000003</c:v>
                </c:pt>
                <c:pt idx="3">
                  <c:v>36.9</c:v>
                </c:pt>
                <c:pt idx="4">
                  <c:v>35.6</c:v>
                </c:pt>
              </c:numCache>
            </c:numRef>
          </c:val>
          <c:extLst>
            <c:ext xmlns:c16="http://schemas.microsoft.com/office/drawing/2014/chart" uri="{C3380CC4-5D6E-409C-BE32-E72D297353CC}">
              <c16:uniqueId val="{00000000-ED04-4E63-8F6E-5945AEED64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ED04-4E63-8F6E-5945AEED64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35.799999999999997</c:v>
                </c:pt>
                <c:pt idx="1">
                  <c:v>34.5</c:v>
                </c:pt>
                <c:pt idx="2">
                  <c:v>38.4</c:v>
                </c:pt>
                <c:pt idx="3">
                  <c:v>38.1</c:v>
                </c:pt>
                <c:pt idx="4">
                  <c:v>37.4</c:v>
                </c:pt>
              </c:numCache>
            </c:numRef>
          </c:val>
          <c:extLst>
            <c:ext xmlns:c16="http://schemas.microsoft.com/office/drawing/2014/chart" uri="{C3380CC4-5D6E-409C-BE32-E72D297353CC}">
              <c16:uniqueId val="{00000000-0CE2-4414-8A7C-206D3ADFA6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0CE2-4414-8A7C-206D3ADFA6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90.8</c:v>
                </c:pt>
                <c:pt idx="1">
                  <c:v>89.6</c:v>
                </c:pt>
                <c:pt idx="2">
                  <c:v>93.3</c:v>
                </c:pt>
                <c:pt idx="3">
                  <c:v>70.5</c:v>
                </c:pt>
                <c:pt idx="4">
                  <c:v>78</c:v>
                </c:pt>
              </c:numCache>
            </c:numRef>
          </c:val>
          <c:extLst>
            <c:ext xmlns:c16="http://schemas.microsoft.com/office/drawing/2014/chart" uri="{C3380CC4-5D6E-409C-BE32-E72D297353CC}">
              <c16:uniqueId val="{00000000-59BD-48EB-8A2E-BFF9C448D5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59BD-48EB-8A2E-BFF9C448D5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25.3</c:v>
                </c:pt>
                <c:pt idx="1">
                  <c:v>30.9</c:v>
                </c:pt>
                <c:pt idx="2">
                  <c:v>36.4</c:v>
                </c:pt>
                <c:pt idx="3">
                  <c:v>40.9</c:v>
                </c:pt>
                <c:pt idx="4">
                  <c:v>44.5</c:v>
                </c:pt>
              </c:numCache>
            </c:numRef>
          </c:val>
          <c:extLst>
            <c:ext xmlns:c16="http://schemas.microsoft.com/office/drawing/2014/chart" uri="{C3380CC4-5D6E-409C-BE32-E72D297353CC}">
              <c16:uniqueId val="{00000000-E79F-4BD6-BDCB-6C61E5756D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E79F-4BD6-BDCB-6C61E5756D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62.8</c:v>
                </c:pt>
                <c:pt idx="1">
                  <c:v>74.599999999999994</c:v>
                </c:pt>
                <c:pt idx="2">
                  <c:v>85.7</c:v>
                </c:pt>
                <c:pt idx="3">
                  <c:v>89.7</c:v>
                </c:pt>
                <c:pt idx="4">
                  <c:v>90.1</c:v>
                </c:pt>
              </c:numCache>
            </c:numRef>
          </c:val>
          <c:extLst>
            <c:ext xmlns:c16="http://schemas.microsoft.com/office/drawing/2014/chart" uri="{C3380CC4-5D6E-409C-BE32-E72D297353CC}">
              <c16:uniqueId val="{00000000-5B89-468A-B4E4-534003A759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5B89-468A-B4E4-534003A7599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44633257</c:v>
                </c:pt>
                <c:pt idx="1">
                  <c:v>44674200</c:v>
                </c:pt>
                <c:pt idx="2">
                  <c:v>44745781</c:v>
                </c:pt>
                <c:pt idx="3">
                  <c:v>44792667</c:v>
                </c:pt>
                <c:pt idx="4">
                  <c:v>44865019</c:v>
                </c:pt>
              </c:numCache>
            </c:numRef>
          </c:val>
          <c:extLst>
            <c:ext xmlns:c16="http://schemas.microsoft.com/office/drawing/2014/chart" uri="{C3380CC4-5D6E-409C-BE32-E72D297353CC}">
              <c16:uniqueId val="{00000000-396C-49DE-8481-55BA60AF8C4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396C-49DE-8481-55BA60AF8C4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11.7</c:v>
                </c:pt>
                <c:pt idx="1">
                  <c:v>12.9</c:v>
                </c:pt>
                <c:pt idx="2">
                  <c:v>12.2</c:v>
                </c:pt>
                <c:pt idx="3">
                  <c:v>11.8</c:v>
                </c:pt>
                <c:pt idx="4">
                  <c:v>11.8</c:v>
                </c:pt>
              </c:numCache>
            </c:numRef>
          </c:val>
          <c:extLst>
            <c:ext xmlns:c16="http://schemas.microsoft.com/office/drawing/2014/chart" uri="{C3380CC4-5D6E-409C-BE32-E72D297353CC}">
              <c16:uniqueId val="{00000000-6608-40C8-ADEC-8C2B856C3B1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6608-40C8-ADEC-8C2B856C3B1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160.6</c:v>
                </c:pt>
                <c:pt idx="1">
                  <c:v>169.1</c:v>
                </c:pt>
                <c:pt idx="2">
                  <c:v>153.69999999999999</c:v>
                </c:pt>
                <c:pt idx="3">
                  <c:v>161.69999999999999</c:v>
                </c:pt>
                <c:pt idx="4">
                  <c:v>160.6</c:v>
                </c:pt>
              </c:numCache>
            </c:numRef>
          </c:val>
          <c:extLst>
            <c:ext xmlns:c16="http://schemas.microsoft.com/office/drawing/2014/chart" uri="{C3380CC4-5D6E-409C-BE32-E72D297353CC}">
              <c16:uniqueId val="{00000000-55EA-443B-BC21-ADCA80C010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55EA-443B-BC21-ADCA80C010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8745</c:v>
                </c:pt>
                <c:pt idx="1">
                  <c:v>9065</c:v>
                </c:pt>
                <c:pt idx="2">
                  <c:v>9245</c:v>
                </c:pt>
                <c:pt idx="3">
                  <c:v>9024</c:v>
                </c:pt>
                <c:pt idx="4">
                  <c:v>9012</c:v>
                </c:pt>
              </c:numCache>
            </c:numRef>
          </c:val>
          <c:extLst>
            <c:ext xmlns:c16="http://schemas.microsoft.com/office/drawing/2014/chart" uri="{C3380CC4-5D6E-409C-BE32-E72D297353CC}">
              <c16:uniqueId val="{00000000-ABD2-446D-A5E3-B4A3FBDB56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ABD2-446D-A5E3-B4A3FBDB56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15774</c:v>
                </c:pt>
                <c:pt idx="1">
                  <c:v>16231</c:v>
                </c:pt>
                <c:pt idx="2">
                  <c:v>16533</c:v>
                </c:pt>
                <c:pt idx="3">
                  <c:v>16274</c:v>
                </c:pt>
                <c:pt idx="4">
                  <c:v>16202</c:v>
                </c:pt>
              </c:numCache>
            </c:numRef>
          </c:val>
          <c:extLst>
            <c:ext xmlns:c16="http://schemas.microsoft.com/office/drawing/2014/chart" uri="{C3380CC4-5D6E-409C-BE32-E72D297353CC}">
              <c16:uniqueId val="{00000000-0F46-4D86-8E9B-A96C1D5EEF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0F46-4D86-8E9B-A96C1D5EEF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1381.6</c:v>
                </c:pt>
                <c:pt idx="1">
                  <c:v>1404.5</c:v>
                </c:pt>
                <c:pt idx="2">
                  <c:v>1307.0999999999999</c:v>
                </c:pt>
                <c:pt idx="3">
                  <c:v>1397.7</c:v>
                </c:pt>
                <c:pt idx="4">
                  <c:v>1683.8</c:v>
                </c:pt>
              </c:numCache>
            </c:numRef>
          </c:val>
          <c:extLst>
            <c:ext xmlns:c16="http://schemas.microsoft.com/office/drawing/2014/chart" uri="{C3380CC4-5D6E-409C-BE32-E72D297353CC}">
              <c16:uniqueId val="{00000000-B190-419F-A91A-EDB1A2A937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B190-419F-A91A-EDB1A2A937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V52" zoomScale="55" zoomScaleNormal="55" zoomScaleSheetLayoutView="70" workbookViewId="0">
      <selection activeCell="NJ22" sqref="NJ22:NX34"/>
    </sheetView>
  </sheetViews>
  <sheetFormatPr defaultColWidth="2.59765625" defaultRowHeight="13.25" x14ac:dyDescent="0.2"/>
  <cols>
    <col min="1" max="1" width="2" customWidth="1"/>
    <col min="2" max="2" width="0.8984375" customWidth="1"/>
    <col min="3" max="372" width="0.59765625" customWidth="1"/>
    <col min="373" max="373" width="2.296875" customWidth="1"/>
    <col min="374" max="388" width="4.09765625" customWidth="1"/>
    <col min="393" max="393" width="6" hidden="1" customWidth="1"/>
  </cols>
  <sheetData>
    <row r="1" spans="1:388" ht="17.3"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8000000000000007"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8000000000000007"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8000000000000007"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北海道　向陽ヶ丘病院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105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5139913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7074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3"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3"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8000000000000007"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176</v>
      </c>
      <c r="NK22" s="116"/>
      <c r="NL22" s="116"/>
      <c r="NM22" s="116"/>
      <c r="NN22" s="116"/>
      <c r="NO22" s="116"/>
      <c r="NP22" s="116"/>
      <c r="NQ22" s="116"/>
      <c r="NR22" s="116"/>
      <c r="NS22" s="116"/>
      <c r="NT22" s="116"/>
      <c r="NU22" s="116"/>
      <c r="NV22" s="116"/>
      <c r="NW22" s="116"/>
      <c r="NX22" s="117"/>
      <c r="OC22" s="16" t="s">
        <v>47</v>
      </c>
    </row>
    <row r="23" spans="1:393" ht="13.5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5" customHeight="1" x14ac:dyDescent="0.2">
      <c r="A33" s="2"/>
      <c r="B33" s="14"/>
      <c r="D33" s="2"/>
      <c r="E33" s="2"/>
      <c r="F33" s="2"/>
      <c r="G33" s="127" t="s">
        <v>58</v>
      </c>
      <c r="H33" s="127"/>
      <c r="I33" s="127"/>
      <c r="J33" s="127"/>
      <c r="K33" s="127"/>
      <c r="L33" s="127"/>
      <c r="M33" s="127"/>
      <c r="N33" s="127"/>
      <c r="O33" s="127"/>
      <c r="P33" s="128">
        <f>データ!AI7</f>
        <v>90.8</v>
      </c>
      <c r="Q33" s="129"/>
      <c r="R33" s="129"/>
      <c r="S33" s="129"/>
      <c r="T33" s="129"/>
      <c r="U33" s="129"/>
      <c r="V33" s="129"/>
      <c r="W33" s="129"/>
      <c r="X33" s="129"/>
      <c r="Y33" s="129"/>
      <c r="Z33" s="129"/>
      <c r="AA33" s="129"/>
      <c r="AB33" s="129"/>
      <c r="AC33" s="129"/>
      <c r="AD33" s="130"/>
      <c r="AE33" s="128">
        <f>データ!AJ7</f>
        <v>89.6</v>
      </c>
      <c r="AF33" s="129"/>
      <c r="AG33" s="129"/>
      <c r="AH33" s="129"/>
      <c r="AI33" s="129"/>
      <c r="AJ33" s="129"/>
      <c r="AK33" s="129"/>
      <c r="AL33" s="129"/>
      <c r="AM33" s="129"/>
      <c r="AN33" s="129"/>
      <c r="AO33" s="129"/>
      <c r="AP33" s="129"/>
      <c r="AQ33" s="129"/>
      <c r="AR33" s="129"/>
      <c r="AS33" s="130"/>
      <c r="AT33" s="128">
        <f>データ!AK7</f>
        <v>93.3</v>
      </c>
      <c r="AU33" s="129"/>
      <c r="AV33" s="129"/>
      <c r="AW33" s="129"/>
      <c r="AX33" s="129"/>
      <c r="AY33" s="129"/>
      <c r="AZ33" s="129"/>
      <c r="BA33" s="129"/>
      <c r="BB33" s="129"/>
      <c r="BC33" s="129"/>
      <c r="BD33" s="129"/>
      <c r="BE33" s="129"/>
      <c r="BF33" s="129"/>
      <c r="BG33" s="129"/>
      <c r="BH33" s="130"/>
      <c r="BI33" s="128">
        <f>データ!AL7</f>
        <v>70.5</v>
      </c>
      <c r="BJ33" s="129"/>
      <c r="BK33" s="129"/>
      <c r="BL33" s="129"/>
      <c r="BM33" s="129"/>
      <c r="BN33" s="129"/>
      <c r="BO33" s="129"/>
      <c r="BP33" s="129"/>
      <c r="BQ33" s="129"/>
      <c r="BR33" s="129"/>
      <c r="BS33" s="129"/>
      <c r="BT33" s="129"/>
      <c r="BU33" s="129"/>
      <c r="BV33" s="129"/>
      <c r="BW33" s="130"/>
      <c r="BX33" s="128">
        <f>データ!AM7</f>
        <v>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35.799999999999997</v>
      </c>
      <c r="DE33" s="129"/>
      <c r="DF33" s="129"/>
      <c r="DG33" s="129"/>
      <c r="DH33" s="129"/>
      <c r="DI33" s="129"/>
      <c r="DJ33" s="129"/>
      <c r="DK33" s="129"/>
      <c r="DL33" s="129"/>
      <c r="DM33" s="129"/>
      <c r="DN33" s="129"/>
      <c r="DO33" s="129"/>
      <c r="DP33" s="129"/>
      <c r="DQ33" s="129"/>
      <c r="DR33" s="130"/>
      <c r="DS33" s="128">
        <f>データ!AU7</f>
        <v>34.5</v>
      </c>
      <c r="DT33" s="129"/>
      <c r="DU33" s="129"/>
      <c r="DV33" s="129"/>
      <c r="DW33" s="129"/>
      <c r="DX33" s="129"/>
      <c r="DY33" s="129"/>
      <c r="DZ33" s="129"/>
      <c r="EA33" s="129"/>
      <c r="EB33" s="129"/>
      <c r="EC33" s="129"/>
      <c r="ED33" s="129"/>
      <c r="EE33" s="129"/>
      <c r="EF33" s="129"/>
      <c r="EG33" s="130"/>
      <c r="EH33" s="128">
        <f>データ!AV7</f>
        <v>38.4</v>
      </c>
      <c r="EI33" s="129"/>
      <c r="EJ33" s="129"/>
      <c r="EK33" s="129"/>
      <c r="EL33" s="129"/>
      <c r="EM33" s="129"/>
      <c r="EN33" s="129"/>
      <c r="EO33" s="129"/>
      <c r="EP33" s="129"/>
      <c r="EQ33" s="129"/>
      <c r="ER33" s="129"/>
      <c r="ES33" s="129"/>
      <c r="ET33" s="129"/>
      <c r="EU33" s="129"/>
      <c r="EV33" s="130"/>
      <c r="EW33" s="128">
        <f>データ!AW7</f>
        <v>38.1</v>
      </c>
      <c r="EX33" s="129"/>
      <c r="EY33" s="129"/>
      <c r="EZ33" s="129"/>
      <c r="FA33" s="129"/>
      <c r="FB33" s="129"/>
      <c r="FC33" s="129"/>
      <c r="FD33" s="129"/>
      <c r="FE33" s="129"/>
      <c r="FF33" s="129"/>
      <c r="FG33" s="129"/>
      <c r="FH33" s="129"/>
      <c r="FI33" s="129"/>
      <c r="FJ33" s="129"/>
      <c r="FK33" s="130"/>
      <c r="FL33" s="128">
        <f>データ!AX7</f>
        <v>37.4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34.799999999999997</v>
      </c>
      <c r="GS33" s="129"/>
      <c r="GT33" s="129"/>
      <c r="GU33" s="129"/>
      <c r="GV33" s="129"/>
      <c r="GW33" s="129"/>
      <c r="GX33" s="129"/>
      <c r="GY33" s="129"/>
      <c r="GZ33" s="129"/>
      <c r="HA33" s="129"/>
      <c r="HB33" s="129"/>
      <c r="HC33" s="129"/>
      <c r="HD33" s="129"/>
      <c r="HE33" s="129"/>
      <c r="HF33" s="130"/>
      <c r="HG33" s="128">
        <f>データ!BF7</f>
        <v>33.299999999999997</v>
      </c>
      <c r="HH33" s="129"/>
      <c r="HI33" s="129"/>
      <c r="HJ33" s="129"/>
      <c r="HK33" s="129"/>
      <c r="HL33" s="129"/>
      <c r="HM33" s="129"/>
      <c r="HN33" s="129"/>
      <c r="HO33" s="129"/>
      <c r="HP33" s="129"/>
      <c r="HQ33" s="129"/>
      <c r="HR33" s="129"/>
      <c r="HS33" s="129"/>
      <c r="HT33" s="129"/>
      <c r="HU33" s="130"/>
      <c r="HV33" s="128">
        <f>データ!BG7</f>
        <v>37.200000000000003</v>
      </c>
      <c r="HW33" s="129"/>
      <c r="HX33" s="129"/>
      <c r="HY33" s="129"/>
      <c r="HZ33" s="129"/>
      <c r="IA33" s="129"/>
      <c r="IB33" s="129"/>
      <c r="IC33" s="129"/>
      <c r="ID33" s="129"/>
      <c r="IE33" s="129"/>
      <c r="IF33" s="129"/>
      <c r="IG33" s="129"/>
      <c r="IH33" s="129"/>
      <c r="II33" s="129"/>
      <c r="IJ33" s="130"/>
      <c r="IK33" s="128">
        <f>データ!BH7</f>
        <v>36.9</v>
      </c>
      <c r="IL33" s="129"/>
      <c r="IM33" s="129"/>
      <c r="IN33" s="129"/>
      <c r="IO33" s="129"/>
      <c r="IP33" s="129"/>
      <c r="IQ33" s="129"/>
      <c r="IR33" s="129"/>
      <c r="IS33" s="129"/>
      <c r="IT33" s="129"/>
      <c r="IU33" s="129"/>
      <c r="IV33" s="129"/>
      <c r="IW33" s="129"/>
      <c r="IX33" s="129"/>
      <c r="IY33" s="130"/>
      <c r="IZ33" s="128">
        <f>データ!BI7</f>
        <v>35.6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51.7</v>
      </c>
      <c r="KG33" s="129"/>
      <c r="KH33" s="129"/>
      <c r="KI33" s="129"/>
      <c r="KJ33" s="129"/>
      <c r="KK33" s="129"/>
      <c r="KL33" s="129"/>
      <c r="KM33" s="129"/>
      <c r="KN33" s="129"/>
      <c r="KO33" s="129"/>
      <c r="KP33" s="129"/>
      <c r="KQ33" s="129"/>
      <c r="KR33" s="129"/>
      <c r="KS33" s="129"/>
      <c r="KT33" s="130"/>
      <c r="KU33" s="128">
        <f>データ!BQ7</f>
        <v>50.9</v>
      </c>
      <c r="KV33" s="129"/>
      <c r="KW33" s="129"/>
      <c r="KX33" s="129"/>
      <c r="KY33" s="129"/>
      <c r="KZ33" s="129"/>
      <c r="LA33" s="129"/>
      <c r="LB33" s="129"/>
      <c r="LC33" s="129"/>
      <c r="LD33" s="129"/>
      <c r="LE33" s="129"/>
      <c r="LF33" s="129"/>
      <c r="LG33" s="129"/>
      <c r="LH33" s="129"/>
      <c r="LI33" s="130"/>
      <c r="LJ33" s="128">
        <f>データ!BR7</f>
        <v>57.7</v>
      </c>
      <c r="LK33" s="129"/>
      <c r="LL33" s="129"/>
      <c r="LM33" s="129"/>
      <c r="LN33" s="129"/>
      <c r="LO33" s="129"/>
      <c r="LP33" s="129"/>
      <c r="LQ33" s="129"/>
      <c r="LR33" s="129"/>
      <c r="LS33" s="129"/>
      <c r="LT33" s="129"/>
      <c r="LU33" s="129"/>
      <c r="LV33" s="129"/>
      <c r="LW33" s="129"/>
      <c r="LX33" s="130"/>
      <c r="LY33" s="128">
        <f>データ!BS7</f>
        <v>59.2</v>
      </c>
      <c r="LZ33" s="129"/>
      <c r="MA33" s="129"/>
      <c r="MB33" s="129"/>
      <c r="MC33" s="129"/>
      <c r="MD33" s="129"/>
      <c r="ME33" s="129"/>
      <c r="MF33" s="129"/>
      <c r="MG33" s="129"/>
      <c r="MH33" s="129"/>
      <c r="MI33" s="129"/>
      <c r="MJ33" s="129"/>
      <c r="MK33" s="129"/>
      <c r="ML33" s="129"/>
      <c r="MM33" s="130"/>
      <c r="MN33" s="128">
        <f>データ!BT7</f>
        <v>45.6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5" customHeight="1" x14ac:dyDescent="0.2">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179</v>
      </c>
      <c r="NK39" s="119"/>
      <c r="NL39" s="119"/>
      <c r="NM39" s="119"/>
      <c r="NN39" s="119"/>
      <c r="NO39" s="119"/>
      <c r="NP39" s="119"/>
      <c r="NQ39" s="119"/>
      <c r="NR39" s="119"/>
      <c r="NS39" s="119"/>
      <c r="NT39" s="119"/>
      <c r="NU39" s="119"/>
      <c r="NV39" s="119"/>
      <c r="NW39" s="119"/>
      <c r="NX39" s="120"/>
      <c r="OC39" s="16" t="s">
        <v>68</v>
      </c>
    </row>
    <row r="40" spans="1:393" ht="13.5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177</v>
      </c>
      <c r="NK54" s="119"/>
      <c r="NL54" s="119"/>
      <c r="NM54" s="119"/>
      <c r="NN54" s="119"/>
      <c r="NO54" s="119"/>
      <c r="NP54" s="119"/>
      <c r="NQ54" s="119"/>
      <c r="NR54" s="119"/>
      <c r="NS54" s="119"/>
      <c r="NT54" s="119"/>
      <c r="NU54" s="119"/>
      <c r="NV54" s="119"/>
      <c r="NW54" s="119"/>
      <c r="NX54" s="120"/>
      <c r="OC54" s="16" t="s">
        <v>84</v>
      </c>
    </row>
    <row r="55" spans="1:393" ht="13.55" customHeight="1" x14ac:dyDescent="0.2">
      <c r="A55" s="2"/>
      <c r="B55" s="14"/>
      <c r="C55" s="2"/>
      <c r="D55" s="2"/>
      <c r="E55" s="2"/>
      <c r="F55" s="2"/>
      <c r="G55" s="127" t="s">
        <v>58</v>
      </c>
      <c r="H55" s="127"/>
      <c r="I55" s="127"/>
      <c r="J55" s="127"/>
      <c r="K55" s="127"/>
      <c r="L55" s="127"/>
      <c r="M55" s="127"/>
      <c r="N55" s="127"/>
      <c r="O55" s="127"/>
      <c r="P55" s="137">
        <f>データ!CA7</f>
        <v>15774</v>
      </c>
      <c r="Q55" s="138"/>
      <c r="R55" s="138"/>
      <c r="S55" s="138"/>
      <c r="T55" s="138"/>
      <c r="U55" s="138"/>
      <c r="V55" s="138"/>
      <c r="W55" s="138"/>
      <c r="X55" s="138"/>
      <c r="Y55" s="138"/>
      <c r="Z55" s="138"/>
      <c r="AA55" s="138"/>
      <c r="AB55" s="138"/>
      <c r="AC55" s="138"/>
      <c r="AD55" s="139"/>
      <c r="AE55" s="137">
        <f>データ!CB7</f>
        <v>16231</v>
      </c>
      <c r="AF55" s="138"/>
      <c r="AG55" s="138"/>
      <c r="AH55" s="138"/>
      <c r="AI55" s="138"/>
      <c r="AJ55" s="138"/>
      <c r="AK55" s="138"/>
      <c r="AL55" s="138"/>
      <c r="AM55" s="138"/>
      <c r="AN55" s="138"/>
      <c r="AO55" s="138"/>
      <c r="AP55" s="138"/>
      <c r="AQ55" s="138"/>
      <c r="AR55" s="138"/>
      <c r="AS55" s="139"/>
      <c r="AT55" s="137">
        <f>データ!CC7</f>
        <v>16533</v>
      </c>
      <c r="AU55" s="138"/>
      <c r="AV55" s="138"/>
      <c r="AW55" s="138"/>
      <c r="AX55" s="138"/>
      <c r="AY55" s="138"/>
      <c r="AZ55" s="138"/>
      <c r="BA55" s="138"/>
      <c r="BB55" s="138"/>
      <c r="BC55" s="138"/>
      <c r="BD55" s="138"/>
      <c r="BE55" s="138"/>
      <c r="BF55" s="138"/>
      <c r="BG55" s="138"/>
      <c r="BH55" s="139"/>
      <c r="BI55" s="137">
        <f>データ!CD7</f>
        <v>16274</v>
      </c>
      <c r="BJ55" s="138"/>
      <c r="BK55" s="138"/>
      <c r="BL55" s="138"/>
      <c r="BM55" s="138"/>
      <c r="BN55" s="138"/>
      <c r="BO55" s="138"/>
      <c r="BP55" s="138"/>
      <c r="BQ55" s="138"/>
      <c r="BR55" s="138"/>
      <c r="BS55" s="138"/>
      <c r="BT55" s="138"/>
      <c r="BU55" s="138"/>
      <c r="BV55" s="138"/>
      <c r="BW55" s="139"/>
      <c r="BX55" s="137">
        <f>データ!CE7</f>
        <v>16202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8745</v>
      </c>
      <c r="DE55" s="138"/>
      <c r="DF55" s="138"/>
      <c r="DG55" s="138"/>
      <c r="DH55" s="138"/>
      <c r="DI55" s="138"/>
      <c r="DJ55" s="138"/>
      <c r="DK55" s="138"/>
      <c r="DL55" s="138"/>
      <c r="DM55" s="138"/>
      <c r="DN55" s="138"/>
      <c r="DO55" s="138"/>
      <c r="DP55" s="138"/>
      <c r="DQ55" s="138"/>
      <c r="DR55" s="139"/>
      <c r="DS55" s="137">
        <f>データ!CM7</f>
        <v>9065</v>
      </c>
      <c r="DT55" s="138"/>
      <c r="DU55" s="138"/>
      <c r="DV55" s="138"/>
      <c r="DW55" s="138"/>
      <c r="DX55" s="138"/>
      <c r="DY55" s="138"/>
      <c r="DZ55" s="138"/>
      <c r="EA55" s="138"/>
      <c r="EB55" s="138"/>
      <c r="EC55" s="138"/>
      <c r="ED55" s="138"/>
      <c r="EE55" s="138"/>
      <c r="EF55" s="138"/>
      <c r="EG55" s="139"/>
      <c r="EH55" s="137">
        <f>データ!CN7</f>
        <v>9245</v>
      </c>
      <c r="EI55" s="138"/>
      <c r="EJ55" s="138"/>
      <c r="EK55" s="138"/>
      <c r="EL55" s="138"/>
      <c r="EM55" s="138"/>
      <c r="EN55" s="138"/>
      <c r="EO55" s="138"/>
      <c r="EP55" s="138"/>
      <c r="EQ55" s="138"/>
      <c r="ER55" s="138"/>
      <c r="ES55" s="138"/>
      <c r="ET55" s="138"/>
      <c r="EU55" s="138"/>
      <c r="EV55" s="139"/>
      <c r="EW55" s="137">
        <f>データ!CO7</f>
        <v>9024</v>
      </c>
      <c r="EX55" s="138"/>
      <c r="EY55" s="138"/>
      <c r="EZ55" s="138"/>
      <c r="FA55" s="138"/>
      <c r="FB55" s="138"/>
      <c r="FC55" s="138"/>
      <c r="FD55" s="138"/>
      <c r="FE55" s="138"/>
      <c r="FF55" s="138"/>
      <c r="FG55" s="138"/>
      <c r="FH55" s="138"/>
      <c r="FI55" s="138"/>
      <c r="FJ55" s="138"/>
      <c r="FK55" s="139"/>
      <c r="FL55" s="137">
        <f>データ!CP7</f>
        <v>9012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160.6</v>
      </c>
      <c r="GS55" s="129"/>
      <c r="GT55" s="129"/>
      <c r="GU55" s="129"/>
      <c r="GV55" s="129"/>
      <c r="GW55" s="129"/>
      <c r="GX55" s="129"/>
      <c r="GY55" s="129"/>
      <c r="GZ55" s="129"/>
      <c r="HA55" s="129"/>
      <c r="HB55" s="129"/>
      <c r="HC55" s="129"/>
      <c r="HD55" s="129"/>
      <c r="HE55" s="129"/>
      <c r="HF55" s="130"/>
      <c r="HG55" s="128">
        <f>データ!CX7</f>
        <v>169.1</v>
      </c>
      <c r="HH55" s="129"/>
      <c r="HI55" s="129"/>
      <c r="HJ55" s="129"/>
      <c r="HK55" s="129"/>
      <c r="HL55" s="129"/>
      <c r="HM55" s="129"/>
      <c r="HN55" s="129"/>
      <c r="HO55" s="129"/>
      <c r="HP55" s="129"/>
      <c r="HQ55" s="129"/>
      <c r="HR55" s="129"/>
      <c r="HS55" s="129"/>
      <c r="HT55" s="129"/>
      <c r="HU55" s="130"/>
      <c r="HV55" s="128">
        <f>データ!CY7</f>
        <v>153.69999999999999</v>
      </c>
      <c r="HW55" s="129"/>
      <c r="HX55" s="129"/>
      <c r="HY55" s="129"/>
      <c r="HZ55" s="129"/>
      <c r="IA55" s="129"/>
      <c r="IB55" s="129"/>
      <c r="IC55" s="129"/>
      <c r="ID55" s="129"/>
      <c r="IE55" s="129"/>
      <c r="IF55" s="129"/>
      <c r="IG55" s="129"/>
      <c r="IH55" s="129"/>
      <c r="II55" s="129"/>
      <c r="IJ55" s="130"/>
      <c r="IK55" s="128">
        <f>データ!CZ7</f>
        <v>161.69999999999999</v>
      </c>
      <c r="IL55" s="129"/>
      <c r="IM55" s="129"/>
      <c r="IN55" s="129"/>
      <c r="IO55" s="129"/>
      <c r="IP55" s="129"/>
      <c r="IQ55" s="129"/>
      <c r="IR55" s="129"/>
      <c r="IS55" s="129"/>
      <c r="IT55" s="129"/>
      <c r="IU55" s="129"/>
      <c r="IV55" s="129"/>
      <c r="IW55" s="129"/>
      <c r="IX55" s="129"/>
      <c r="IY55" s="130"/>
      <c r="IZ55" s="128">
        <f>データ!DA7</f>
        <v>160.6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11.7</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12.2</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5" customHeight="1" x14ac:dyDescent="0.2">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178</v>
      </c>
      <c r="NK70" s="141"/>
      <c r="NL70" s="141"/>
      <c r="NM70" s="141"/>
      <c r="NN70" s="141"/>
      <c r="NO70" s="141"/>
      <c r="NP70" s="141"/>
      <c r="NQ70" s="141"/>
      <c r="NR70" s="141"/>
      <c r="NS70" s="141"/>
      <c r="NT70" s="141"/>
      <c r="NU70" s="141"/>
      <c r="NV70" s="141"/>
      <c r="NW70" s="141"/>
      <c r="NX70" s="142"/>
    </row>
    <row r="71" spans="1:388" ht="13.5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5" customHeight="1" x14ac:dyDescent="0.2">
      <c r="A79" s="2"/>
      <c r="B79" s="14"/>
      <c r="C79" s="2"/>
      <c r="D79" s="2"/>
      <c r="E79" s="2"/>
      <c r="F79" s="2"/>
      <c r="G79" s="127" t="s">
        <v>58</v>
      </c>
      <c r="H79" s="127"/>
      <c r="I79" s="127"/>
      <c r="J79" s="127"/>
      <c r="K79" s="127"/>
      <c r="L79" s="127"/>
      <c r="M79" s="127"/>
      <c r="N79" s="127"/>
      <c r="O79" s="127"/>
      <c r="P79" s="128">
        <f>データ!DS7</f>
        <v>1381.6</v>
      </c>
      <c r="Q79" s="129"/>
      <c r="R79" s="129"/>
      <c r="S79" s="129"/>
      <c r="T79" s="129"/>
      <c r="U79" s="129"/>
      <c r="V79" s="129"/>
      <c r="W79" s="129"/>
      <c r="X79" s="129"/>
      <c r="Y79" s="129"/>
      <c r="Z79" s="129"/>
      <c r="AA79" s="129"/>
      <c r="AB79" s="129"/>
      <c r="AC79" s="129"/>
      <c r="AD79" s="130"/>
      <c r="AE79" s="128">
        <f>データ!DT7</f>
        <v>1404.5</v>
      </c>
      <c r="AF79" s="129"/>
      <c r="AG79" s="129"/>
      <c r="AH79" s="129"/>
      <c r="AI79" s="129"/>
      <c r="AJ79" s="129"/>
      <c r="AK79" s="129"/>
      <c r="AL79" s="129"/>
      <c r="AM79" s="129"/>
      <c r="AN79" s="129"/>
      <c r="AO79" s="129"/>
      <c r="AP79" s="129"/>
      <c r="AQ79" s="129"/>
      <c r="AR79" s="129"/>
      <c r="AS79" s="130"/>
      <c r="AT79" s="128">
        <f>データ!DU7</f>
        <v>1307.0999999999999</v>
      </c>
      <c r="AU79" s="129"/>
      <c r="AV79" s="129"/>
      <c r="AW79" s="129"/>
      <c r="AX79" s="129"/>
      <c r="AY79" s="129"/>
      <c r="AZ79" s="129"/>
      <c r="BA79" s="129"/>
      <c r="BB79" s="129"/>
      <c r="BC79" s="129"/>
      <c r="BD79" s="129"/>
      <c r="BE79" s="129"/>
      <c r="BF79" s="129"/>
      <c r="BG79" s="129"/>
      <c r="BH79" s="130"/>
      <c r="BI79" s="128">
        <f>データ!DV7</f>
        <v>1397.7</v>
      </c>
      <c r="BJ79" s="129"/>
      <c r="BK79" s="129"/>
      <c r="BL79" s="129"/>
      <c r="BM79" s="129"/>
      <c r="BN79" s="129"/>
      <c r="BO79" s="129"/>
      <c r="BP79" s="129"/>
      <c r="BQ79" s="129"/>
      <c r="BR79" s="129"/>
      <c r="BS79" s="129"/>
      <c r="BT79" s="129"/>
      <c r="BU79" s="129"/>
      <c r="BV79" s="129"/>
      <c r="BW79" s="130"/>
      <c r="BX79" s="128">
        <f>データ!DW7</f>
        <v>1683.8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25.3</v>
      </c>
      <c r="DH79" s="129"/>
      <c r="DI79" s="129"/>
      <c r="DJ79" s="129"/>
      <c r="DK79" s="129"/>
      <c r="DL79" s="129"/>
      <c r="DM79" s="129"/>
      <c r="DN79" s="129"/>
      <c r="DO79" s="129"/>
      <c r="DP79" s="129"/>
      <c r="DQ79" s="129"/>
      <c r="DR79" s="129"/>
      <c r="DS79" s="129"/>
      <c r="DT79" s="129"/>
      <c r="DU79" s="130"/>
      <c r="DV79" s="128">
        <f>データ!EE7</f>
        <v>30.9</v>
      </c>
      <c r="DW79" s="129"/>
      <c r="DX79" s="129"/>
      <c r="DY79" s="129"/>
      <c r="DZ79" s="129"/>
      <c r="EA79" s="129"/>
      <c r="EB79" s="129"/>
      <c r="EC79" s="129"/>
      <c r="ED79" s="129"/>
      <c r="EE79" s="129"/>
      <c r="EF79" s="129"/>
      <c r="EG79" s="129"/>
      <c r="EH79" s="129"/>
      <c r="EI79" s="129"/>
      <c r="EJ79" s="130"/>
      <c r="EK79" s="128">
        <f>データ!EF7</f>
        <v>36.4</v>
      </c>
      <c r="EL79" s="129"/>
      <c r="EM79" s="129"/>
      <c r="EN79" s="129"/>
      <c r="EO79" s="129"/>
      <c r="EP79" s="129"/>
      <c r="EQ79" s="129"/>
      <c r="ER79" s="129"/>
      <c r="ES79" s="129"/>
      <c r="ET79" s="129"/>
      <c r="EU79" s="129"/>
      <c r="EV79" s="129"/>
      <c r="EW79" s="129"/>
      <c r="EX79" s="129"/>
      <c r="EY79" s="130"/>
      <c r="EZ79" s="128">
        <f>データ!EG7</f>
        <v>40.9</v>
      </c>
      <c r="FA79" s="129"/>
      <c r="FB79" s="129"/>
      <c r="FC79" s="129"/>
      <c r="FD79" s="129"/>
      <c r="FE79" s="129"/>
      <c r="FF79" s="129"/>
      <c r="FG79" s="129"/>
      <c r="FH79" s="129"/>
      <c r="FI79" s="129"/>
      <c r="FJ79" s="129"/>
      <c r="FK79" s="129"/>
      <c r="FL79" s="129"/>
      <c r="FM79" s="129"/>
      <c r="FN79" s="130"/>
      <c r="FO79" s="128">
        <f>データ!EH7</f>
        <v>44.5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62.8</v>
      </c>
      <c r="GU79" s="129"/>
      <c r="GV79" s="129"/>
      <c r="GW79" s="129"/>
      <c r="GX79" s="129"/>
      <c r="GY79" s="129"/>
      <c r="GZ79" s="129"/>
      <c r="HA79" s="129"/>
      <c r="HB79" s="129"/>
      <c r="HC79" s="129"/>
      <c r="HD79" s="129"/>
      <c r="HE79" s="129"/>
      <c r="HF79" s="129"/>
      <c r="HG79" s="129"/>
      <c r="HH79" s="130"/>
      <c r="HI79" s="128">
        <f>データ!EP7</f>
        <v>74.599999999999994</v>
      </c>
      <c r="HJ79" s="129"/>
      <c r="HK79" s="129"/>
      <c r="HL79" s="129"/>
      <c r="HM79" s="129"/>
      <c r="HN79" s="129"/>
      <c r="HO79" s="129"/>
      <c r="HP79" s="129"/>
      <c r="HQ79" s="129"/>
      <c r="HR79" s="129"/>
      <c r="HS79" s="129"/>
      <c r="HT79" s="129"/>
      <c r="HU79" s="129"/>
      <c r="HV79" s="129"/>
      <c r="HW79" s="130"/>
      <c r="HX79" s="128">
        <f>データ!EQ7</f>
        <v>85.7</v>
      </c>
      <c r="HY79" s="129"/>
      <c r="HZ79" s="129"/>
      <c r="IA79" s="129"/>
      <c r="IB79" s="129"/>
      <c r="IC79" s="129"/>
      <c r="ID79" s="129"/>
      <c r="IE79" s="129"/>
      <c r="IF79" s="129"/>
      <c r="IG79" s="129"/>
      <c r="IH79" s="129"/>
      <c r="II79" s="129"/>
      <c r="IJ79" s="129"/>
      <c r="IK79" s="129"/>
      <c r="IL79" s="130"/>
      <c r="IM79" s="128">
        <f>データ!ER7</f>
        <v>89.7</v>
      </c>
      <c r="IN79" s="129"/>
      <c r="IO79" s="129"/>
      <c r="IP79" s="129"/>
      <c r="IQ79" s="129"/>
      <c r="IR79" s="129"/>
      <c r="IS79" s="129"/>
      <c r="IT79" s="129"/>
      <c r="IU79" s="129"/>
      <c r="IV79" s="129"/>
      <c r="IW79" s="129"/>
      <c r="IX79" s="129"/>
      <c r="IY79" s="129"/>
      <c r="IZ79" s="129"/>
      <c r="JA79" s="130"/>
      <c r="JB79" s="128">
        <f>データ!ES7</f>
        <v>90.1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44633257</v>
      </c>
      <c r="KH79" s="138"/>
      <c r="KI79" s="138"/>
      <c r="KJ79" s="138"/>
      <c r="KK79" s="138"/>
      <c r="KL79" s="138"/>
      <c r="KM79" s="138"/>
      <c r="KN79" s="138"/>
      <c r="KO79" s="138"/>
      <c r="KP79" s="138"/>
      <c r="KQ79" s="138"/>
      <c r="KR79" s="138"/>
      <c r="KS79" s="138"/>
      <c r="KT79" s="138"/>
      <c r="KU79" s="139"/>
      <c r="KV79" s="137">
        <f>データ!FA7</f>
        <v>44674200</v>
      </c>
      <c r="KW79" s="138"/>
      <c r="KX79" s="138"/>
      <c r="KY79" s="138"/>
      <c r="KZ79" s="138"/>
      <c r="LA79" s="138"/>
      <c r="LB79" s="138"/>
      <c r="LC79" s="138"/>
      <c r="LD79" s="138"/>
      <c r="LE79" s="138"/>
      <c r="LF79" s="138"/>
      <c r="LG79" s="138"/>
      <c r="LH79" s="138"/>
      <c r="LI79" s="138"/>
      <c r="LJ79" s="139"/>
      <c r="LK79" s="137">
        <f>データ!FB7</f>
        <v>44745781</v>
      </c>
      <c r="LL79" s="138"/>
      <c r="LM79" s="138"/>
      <c r="LN79" s="138"/>
      <c r="LO79" s="138"/>
      <c r="LP79" s="138"/>
      <c r="LQ79" s="138"/>
      <c r="LR79" s="138"/>
      <c r="LS79" s="138"/>
      <c r="LT79" s="138"/>
      <c r="LU79" s="138"/>
      <c r="LV79" s="138"/>
      <c r="LW79" s="138"/>
      <c r="LX79" s="138"/>
      <c r="LY79" s="139"/>
      <c r="LZ79" s="137">
        <f>データ!FC7</f>
        <v>44792667</v>
      </c>
      <c r="MA79" s="138"/>
      <c r="MB79" s="138"/>
      <c r="MC79" s="138"/>
      <c r="MD79" s="138"/>
      <c r="ME79" s="138"/>
      <c r="MF79" s="138"/>
      <c r="MG79" s="138"/>
      <c r="MH79" s="138"/>
      <c r="MI79" s="138"/>
      <c r="MJ79" s="138"/>
      <c r="MK79" s="138"/>
      <c r="ML79" s="138"/>
      <c r="MM79" s="138"/>
      <c r="MN79" s="139"/>
      <c r="MO79" s="137">
        <f>データ!FD7</f>
        <v>44865019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5" customHeight="1" x14ac:dyDescent="0.2">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nGWelGC6qaQzris5cZr7pE2q5uTYpzgAU41ImPbjUY/IB7ibcByYVjJyiZZYsA0lAspS1FIHtbc3k1LRu6mbA==" saltValue="vp7P2FwyjgmwkJB9yYquP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5" x14ac:dyDescent="0.2"/>
  <cols>
    <col min="1" max="1" width="14.59765625" customWidth="1"/>
    <col min="2" max="7" width="11.8984375" customWidth="1"/>
    <col min="8" max="10" width="15.8984375" bestFit="1" customWidth="1"/>
    <col min="11" max="165" width="11.8984375" customWidth="1"/>
    <col min="166" max="166" width="10.89843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10006</v>
      </c>
      <c r="D6" s="50">
        <f t="shared" si="2"/>
        <v>46</v>
      </c>
      <c r="E6" s="50">
        <f t="shared" si="2"/>
        <v>6</v>
      </c>
      <c r="F6" s="50">
        <f t="shared" si="2"/>
        <v>0</v>
      </c>
      <c r="G6" s="50">
        <f t="shared" si="2"/>
        <v>8</v>
      </c>
      <c r="H6" s="152" t="str">
        <f>IF(H8&lt;&gt;I8,H8,"")&amp;IF(I8&lt;&gt;J8,I8,"")&amp;"　"&amp;J8</f>
        <v>北海道　向陽ヶ丘病院</v>
      </c>
      <c r="I6" s="153"/>
      <c r="J6" s="154"/>
      <c r="K6" s="50" t="str">
        <f t="shared" si="2"/>
        <v>条例全部</v>
      </c>
      <c r="L6" s="50" t="str">
        <f t="shared" si="2"/>
        <v>病院事業</v>
      </c>
      <c r="M6" s="50" t="str">
        <f t="shared" si="2"/>
        <v>精神科病院</v>
      </c>
      <c r="N6" s="50" t="str">
        <f>N8</f>
        <v>精神病院</v>
      </c>
      <c r="O6" s="50" t="str">
        <f>O8</f>
        <v>自治体職員 学術・研究機関出身</v>
      </c>
      <c r="P6" s="50" t="str">
        <f>P8</f>
        <v>直営</v>
      </c>
      <c r="Q6" s="51">
        <f t="shared" ref="Q6:AH6" si="3">Q8</f>
        <v>1</v>
      </c>
      <c r="R6" s="50" t="str">
        <f t="shared" si="3"/>
        <v>-</v>
      </c>
      <c r="S6" s="50" t="str">
        <f t="shared" si="3"/>
        <v>-</v>
      </c>
      <c r="T6" s="50" t="str">
        <f t="shared" si="3"/>
        <v>臨</v>
      </c>
      <c r="U6" s="51">
        <f>U8</f>
        <v>5139913</v>
      </c>
      <c r="V6" s="51">
        <f>V8</f>
        <v>7074</v>
      </c>
      <c r="W6" s="50" t="str">
        <f>W8</f>
        <v>非該当</v>
      </c>
      <c r="X6" s="50" t="str">
        <f t="shared" ref="X6" si="4">X8</f>
        <v>非該当</v>
      </c>
      <c r="Y6" s="50" t="str">
        <f t="shared" si="3"/>
        <v>１５：１</v>
      </c>
      <c r="Z6" s="51" t="str">
        <f t="shared" si="3"/>
        <v>-</v>
      </c>
      <c r="AA6" s="51" t="str">
        <f t="shared" si="3"/>
        <v>-</v>
      </c>
      <c r="AB6" s="51" t="str">
        <f t="shared" si="3"/>
        <v>-</v>
      </c>
      <c r="AC6" s="51">
        <f t="shared" si="3"/>
        <v>105</v>
      </c>
      <c r="AD6" s="51" t="str">
        <f t="shared" si="3"/>
        <v>-</v>
      </c>
      <c r="AE6" s="51">
        <f t="shared" si="3"/>
        <v>105</v>
      </c>
      <c r="AF6" s="51" t="str">
        <f t="shared" si="3"/>
        <v>-</v>
      </c>
      <c r="AG6" s="51" t="str">
        <f t="shared" si="3"/>
        <v>-</v>
      </c>
      <c r="AH6" s="51" t="str">
        <f t="shared" si="3"/>
        <v>-</v>
      </c>
      <c r="AI6" s="52">
        <f>IF(AI8="-",NA(),AI8)</f>
        <v>90.8</v>
      </c>
      <c r="AJ6" s="52">
        <f t="shared" ref="AJ6:AR6" si="5">IF(AJ8="-",NA(),AJ8)</f>
        <v>89.6</v>
      </c>
      <c r="AK6" s="52">
        <f t="shared" si="5"/>
        <v>93.3</v>
      </c>
      <c r="AL6" s="52">
        <f t="shared" si="5"/>
        <v>70.5</v>
      </c>
      <c r="AM6" s="52">
        <f t="shared" si="5"/>
        <v>78</v>
      </c>
      <c r="AN6" s="52">
        <f t="shared" si="5"/>
        <v>100.9</v>
      </c>
      <c r="AO6" s="52">
        <f t="shared" si="5"/>
        <v>99.7</v>
      </c>
      <c r="AP6" s="52">
        <f t="shared" si="5"/>
        <v>102.3</v>
      </c>
      <c r="AQ6" s="52">
        <f t="shared" si="5"/>
        <v>103.5</v>
      </c>
      <c r="AR6" s="52">
        <f t="shared" si="5"/>
        <v>102.5</v>
      </c>
      <c r="AS6" s="52" t="str">
        <f>IF(AS8="-","【-】","【"&amp;SUBSTITUTE(TEXT(AS8,"#,##0.0"),"-","△")&amp;"】")</f>
        <v>【103.5】</v>
      </c>
      <c r="AT6" s="52">
        <f>IF(AT8="-",NA(),AT8)</f>
        <v>35.799999999999997</v>
      </c>
      <c r="AU6" s="52">
        <f t="shared" ref="AU6:BC6" si="6">IF(AU8="-",NA(),AU8)</f>
        <v>34.5</v>
      </c>
      <c r="AV6" s="52">
        <f t="shared" si="6"/>
        <v>38.4</v>
      </c>
      <c r="AW6" s="52">
        <f t="shared" si="6"/>
        <v>38.1</v>
      </c>
      <c r="AX6" s="52">
        <f t="shared" si="6"/>
        <v>37.4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34.799999999999997</v>
      </c>
      <c r="BF6" s="52">
        <f t="shared" ref="BF6:BN6" si="7">IF(BF8="-",NA(),BF8)</f>
        <v>33.299999999999997</v>
      </c>
      <c r="BG6" s="52">
        <f t="shared" si="7"/>
        <v>37.200000000000003</v>
      </c>
      <c r="BH6" s="52">
        <f t="shared" si="7"/>
        <v>36.9</v>
      </c>
      <c r="BI6" s="52">
        <f t="shared" si="7"/>
        <v>35.6</v>
      </c>
      <c r="BJ6" s="52">
        <f t="shared" si="7"/>
        <v>66.2</v>
      </c>
      <c r="BK6" s="52">
        <f t="shared" si="7"/>
        <v>64.5</v>
      </c>
      <c r="BL6" s="52">
        <f t="shared" si="7"/>
        <v>61.9</v>
      </c>
      <c r="BM6" s="52">
        <f t="shared" si="7"/>
        <v>61.7</v>
      </c>
      <c r="BN6" s="52">
        <f t="shared" si="7"/>
        <v>61.5</v>
      </c>
      <c r="BO6" s="52" t="str">
        <f>IF(BO8="-","【-】","【"&amp;SUBSTITUTE(TEXT(BO8,"#,##0.0"),"-","△")&amp;"】")</f>
        <v>【83.7】</v>
      </c>
      <c r="BP6" s="52">
        <f>IF(BP8="-",NA(),BP8)</f>
        <v>51.7</v>
      </c>
      <c r="BQ6" s="52">
        <f t="shared" ref="BQ6:BY6" si="8">IF(BQ8="-",NA(),BQ8)</f>
        <v>50.9</v>
      </c>
      <c r="BR6" s="52">
        <f t="shared" si="8"/>
        <v>57.7</v>
      </c>
      <c r="BS6" s="52">
        <f t="shared" si="8"/>
        <v>59.2</v>
      </c>
      <c r="BT6" s="52">
        <f t="shared" si="8"/>
        <v>45.6</v>
      </c>
      <c r="BU6" s="52">
        <f t="shared" si="8"/>
        <v>72.099999999999994</v>
      </c>
      <c r="BV6" s="52">
        <f t="shared" si="8"/>
        <v>69.8</v>
      </c>
      <c r="BW6" s="52">
        <f t="shared" si="8"/>
        <v>65.3</v>
      </c>
      <c r="BX6" s="52">
        <f t="shared" si="8"/>
        <v>63.1</v>
      </c>
      <c r="BY6" s="52">
        <f t="shared" si="8"/>
        <v>62.3</v>
      </c>
      <c r="BZ6" s="52" t="str">
        <f>IF(BZ8="-","【-】","【"&amp;SUBSTITUTE(TEXT(BZ8,"#,##0.0"),"-","△")&amp;"】")</f>
        <v>【66.8】</v>
      </c>
      <c r="CA6" s="53">
        <f>IF(CA8="-",NA(),CA8)</f>
        <v>15774</v>
      </c>
      <c r="CB6" s="53">
        <f t="shared" ref="CB6:CJ6" si="9">IF(CB8="-",NA(),CB8)</f>
        <v>16231</v>
      </c>
      <c r="CC6" s="53">
        <f t="shared" si="9"/>
        <v>16533</v>
      </c>
      <c r="CD6" s="53">
        <f t="shared" si="9"/>
        <v>16274</v>
      </c>
      <c r="CE6" s="53">
        <f t="shared" si="9"/>
        <v>16202</v>
      </c>
      <c r="CF6" s="53">
        <f t="shared" si="9"/>
        <v>21418</v>
      </c>
      <c r="CG6" s="53">
        <f t="shared" si="9"/>
        <v>21604</v>
      </c>
      <c r="CH6" s="53">
        <f t="shared" si="9"/>
        <v>22234</v>
      </c>
      <c r="CI6" s="53">
        <f t="shared" si="9"/>
        <v>22875</v>
      </c>
      <c r="CJ6" s="53">
        <f t="shared" si="9"/>
        <v>23419</v>
      </c>
      <c r="CK6" s="52" t="str">
        <f>IF(CK8="-","【-】","【"&amp;SUBSTITUTE(TEXT(CK8,"#,##0"),"-","△")&amp;"】")</f>
        <v>【61,837】</v>
      </c>
      <c r="CL6" s="53">
        <f>IF(CL8="-",NA(),CL8)</f>
        <v>8745</v>
      </c>
      <c r="CM6" s="53">
        <f t="shared" ref="CM6:CU6" si="10">IF(CM8="-",NA(),CM8)</f>
        <v>9065</v>
      </c>
      <c r="CN6" s="53">
        <f t="shared" si="10"/>
        <v>9245</v>
      </c>
      <c r="CO6" s="53">
        <f t="shared" si="10"/>
        <v>9024</v>
      </c>
      <c r="CP6" s="53">
        <f t="shared" si="10"/>
        <v>9012</v>
      </c>
      <c r="CQ6" s="53">
        <f t="shared" si="10"/>
        <v>8518</v>
      </c>
      <c r="CR6" s="53">
        <f t="shared" si="10"/>
        <v>7891</v>
      </c>
      <c r="CS6" s="53">
        <f t="shared" si="10"/>
        <v>8706</v>
      </c>
      <c r="CT6" s="53">
        <f t="shared" si="10"/>
        <v>8691</v>
      </c>
      <c r="CU6" s="53">
        <f t="shared" si="10"/>
        <v>8761</v>
      </c>
      <c r="CV6" s="52" t="str">
        <f>IF(CV8="-","【-】","【"&amp;SUBSTITUTE(TEXT(CV8,"#,##0"),"-","△")&amp;"】")</f>
        <v>【17,600】</v>
      </c>
      <c r="CW6" s="52">
        <f>IF(CW8="-",NA(),CW8)</f>
        <v>160.6</v>
      </c>
      <c r="CX6" s="52">
        <f t="shared" ref="CX6:DF6" si="11">IF(CX8="-",NA(),CX8)</f>
        <v>169.1</v>
      </c>
      <c r="CY6" s="52">
        <f t="shared" si="11"/>
        <v>153.69999999999999</v>
      </c>
      <c r="CZ6" s="52">
        <f t="shared" si="11"/>
        <v>161.69999999999999</v>
      </c>
      <c r="DA6" s="52">
        <f t="shared" si="11"/>
        <v>160.6</v>
      </c>
      <c r="DB6" s="52">
        <f t="shared" si="11"/>
        <v>87.6</v>
      </c>
      <c r="DC6" s="52">
        <f t="shared" si="11"/>
        <v>89.7</v>
      </c>
      <c r="DD6" s="52">
        <f t="shared" si="11"/>
        <v>92.2</v>
      </c>
      <c r="DE6" s="52">
        <f t="shared" si="11"/>
        <v>91.4</v>
      </c>
      <c r="DF6" s="52">
        <f t="shared" si="11"/>
        <v>84</v>
      </c>
      <c r="DG6" s="52" t="str">
        <f>IF(DG8="-","【-】","【"&amp;SUBSTITUTE(TEXT(DG8,"#,##0.0"),"-","△")&amp;"】")</f>
        <v>【55.6】</v>
      </c>
      <c r="DH6" s="52">
        <f>IF(DH8="-",NA(),DH8)</f>
        <v>11.7</v>
      </c>
      <c r="DI6" s="52">
        <f t="shared" ref="DI6:DQ6" si="12">IF(DI8="-",NA(),DI8)</f>
        <v>12.9</v>
      </c>
      <c r="DJ6" s="52">
        <f t="shared" si="12"/>
        <v>12.2</v>
      </c>
      <c r="DK6" s="52">
        <f t="shared" si="12"/>
        <v>11.8</v>
      </c>
      <c r="DL6" s="52">
        <f t="shared" si="12"/>
        <v>11.8</v>
      </c>
      <c r="DM6" s="52">
        <f t="shared" si="12"/>
        <v>7.9</v>
      </c>
      <c r="DN6" s="52">
        <f t="shared" si="12"/>
        <v>8.1</v>
      </c>
      <c r="DO6" s="52">
        <f t="shared" si="12"/>
        <v>7.9</v>
      </c>
      <c r="DP6" s="52">
        <f t="shared" si="12"/>
        <v>7.7</v>
      </c>
      <c r="DQ6" s="52">
        <f t="shared" si="12"/>
        <v>7.3</v>
      </c>
      <c r="DR6" s="52" t="str">
        <f>IF(DR8="-","【-】","【"&amp;SUBSTITUTE(TEXT(DR8,"#,##0.0"),"-","△")&amp;"】")</f>
        <v>【25.1】</v>
      </c>
      <c r="DS6" s="52">
        <f>IF(DS8="-",NA(),DS8)</f>
        <v>1381.6</v>
      </c>
      <c r="DT6" s="52">
        <f t="shared" ref="DT6:EB6" si="13">IF(DT8="-",NA(),DT8)</f>
        <v>1404.5</v>
      </c>
      <c r="DU6" s="52">
        <f t="shared" si="13"/>
        <v>1307.0999999999999</v>
      </c>
      <c r="DV6" s="52">
        <f t="shared" si="13"/>
        <v>1397.7</v>
      </c>
      <c r="DW6" s="52">
        <f t="shared" si="13"/>
        <v>1683.8</v>
      </c>
      <c r="DX6" s="52">
        <f t="shared" si="13"/>
        <v>176.9</v>
      </c>
      <c r="DY6" s="52">
        <f t="shared" si="13"/>
        <v>177.9</v>
      </c>
      <c r="DZ6" s="52">
        <f t="shared" si="13"/>
        <v>197.8</v>
      </c>
      <c r="EA6" s="52">
        <f t="shared" si="13"/>
        <v>171</v>
      </c>
      <c r="EB6" s="52">
        <f t="shared" si="13"/>
        <v>160.5</v>
      </c>
      <c r="EC6" s="52" t="str">
        <f>IF(EC8="-","【-】","【"&amp;SUBSTITUTE(TEXT(EC8,"#,##0.0"),"-","△")&amp;"】")</f>
        <v>【63.0】</v>
      </c>
      <c r="ED6" s="52">
        <f>IF(ED8="-",NA(),ED8)</f>
        <v>25.3</v>
      </c>
      <c r="EE6" s="52">
        <f t="shared" ref="EE6:EM6" si="14">IF(EE8="-",NA(),EE8)</f>
        <v>30.9</v>
      </c>
      <c r="EF6" s="52">
        <f t="shared" si="14"/>
        <v>36.4</v>
      </c>
      <c r="EG6" s="52">
        <f t="shared" si="14"/>
        <v>40.9</v>
      </c>
      <c r="EH6" s="52">
        <f t="shared" si="14"/>
        <v>44.5</v>
      </c>
      <c r="EI6" s="52">
        <f t="shared" si="14"/>
        <v>50.2</v>
      </c>
      <c r="EJ6" s="52">
        <f t="shared" si="14"/>
        <v>52.3</v>
      </c>
      <c r="EK6" s="52">
        <f t="shared" si="14"/>
        <v>54</v>
      </c>
      <c r="EL6" s="52">
        <f t="shared" si="14"/>
        <v>55.1</v>
      </c>
      <c r="EM6" s="52">
        <f t="shared" si="14"/>
        <v>52.2</v>
      </c>
      <c r="EN6" s="52" t="str">
        <f>IF(EN8="-","【-】","【"&amp;SUBSTITUTE(TEXT(EN8,"#,##0.0"),"-","△")&amp;"】")</f>
        <v>【56.4】</v>
      </c>
      <c r="EO6" s="52">
        <f>IF(EO8="-",NA(),EO8)</f>
        <v>62.8</v>
      </c>
      <c r="EP6" s="52">
        <f t="shared" ref="EP6:EX6" si="15">IF(EP8="-",NA(),EP8)</f>
        <v>74.599999999999994</v>
      </c>
      <c r="EQ6" s="52">
        <f t="shared" si="15"/>
        <v>85.7</v>
      </c>
      <c r="ER6" s="52">
        <f t="shared" si="15"/>
        <v>89.7</v>
      </c>
      <c r="ES6" s="52">
        <f t="shared" si="15"/>
        <v>90.1</v>
      </c>
      <c r="ET6" s="52">
        <f t="shared" si="15"/>
        <v>68.2</v>
      </c>
      <c r="EU6" s="52">
        <f t="shared" si="15"/>
        <v>69.5</v>
      </c>
      <c r="EV6" s="52">
        <f t="shared" si="15"/>
        <v>67.5</v>
      </c>
      <c r="EW6" s="52">
        <f t="shared" si="15"/>
        <v>68.7</v>
      </c>
      <c r="EX6" s="52">
        <f t="shared" si="15"/>
        <v>68</v>
      </c>
      <c r="EY6" s="52" t="str">
        <f>IF(EY8="-","【-】","【"&amp;SUBSTITUTE(TEXT(EY8,"#,##0.0"),"-","△")&amp;"】")</f>
        <v>【70.7】</v>
      </c>
      <c r="EZ6" s="53">
        <f>IF(EZ8="-",NA(),EZ8)</f>
        <v>44633257</v>
      </c>
      <c r="FA6" s="53">
        <f t="shared" ref="FA6:FI6" si="16">IF(FA8="-",NA(),FA8)</f>
        <v>44674200</v>
      </c>
      <c r="FB6" s="53">
        <f t="shared" si="16"/>
        <v>44745781</v>
      </c>
      <c r="FC6" s="53">
        <f t="shared" si="16"/>
        <v>44792667</v>
      </c>
      <c r="FD6" s="53">
        <f t="shared" si="16"/>
        <v>44865019</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2">
      <c r="A7" s="35" t="s">
        <v>159</v>
      </c>
      <c r="B7" s="50">
        <f t="shared" ref="B7:AH7" si="17">B8</f>
        <v>2022</v>
      </c>
      <c r="C7" s="50">
        <f t="shared" si="17"/>
        <v>10006</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精神科病院</v>
      </c>
      <c r="N7" s="50" t="str">
        <f>N8</f>
        <v>精神病院</v>
      </c>
      <c r="O7" s="50" t="str">
        <f>O8</f>
        <v>自治体職員 学術・研究機関出身</v>
      </c>
      <c r="P7" s="50" t="str">
        <f>P8</f>
        <v>直営</v>
      </c>
      <c r="Q7" s="51">
        <f t="shared" si="17"/>
        <v>1</v>
      </c>
      <c r="R7" s="50" t="str">
        <f t="shared" si="17"/>
        <v>-</v>
      </c>
      <c r="S7" s="50" t="str">
        <f t="shared" si="17"/>
        <v>-</v>
      </c>
      <c r="T7" s="50" t="str">
        <f t="shared" si="17"/>
        <v>臨</v>
      </c>
      <c r="U7" s="51">
        <f>U8</f>
        <v>5139913</v>
      </c>
      <c r="V7" s="51">
        <f>V8</f>
        <v>7074</v>
      </c>
      <c r="W7" s="50" t="str">
        <f>W8</f>
        <v>非該当</v>
      </c>
      <c r="X7" s="50" t="str">
        <f t="shared" si="17"/>
        <v>非該当</v>
      </c>
      <c r="Y7" s="50" t="str">
        <f t="shared" si="17"/>
        <v>１５：１</v>
      </c>
      <c r="Z7" s="51" t="str">
        <f t="shared" si="17"/>
        <v>-</v>
      </c>
      <c r="AA7" s="51" t="str">
        <f t="shared" si="17"/>
        <v>-</v>
      </c>
      <c r="AB7" s="51" t="str">
        <f t="shared" si="17"/>
        <v>-</v>
      </c>
      <c r="AC7" s="51">
        <f t="shared" si="17"/>
        <v>105</v>
      </c>
      <c r="AD7" s="51" t="str">
        <f t="shared" si="17"/>
        <v>-</v>
      </c>
      <c r="AE7" s="51">
        <f t="shared" si="17"/>
        <v>105</v>
      </c>
      <c r="AF7" s="51" t="str">
        <f t="shared" si="17"/>
        <v>-</v>
      </c>
      <c r="AG7" s="51" t="str">
        <f t="shared" si="17"/>
        <v>-</v>
      </c>
      <c r="AH7" s="51" t="str">
        <f t="shared" si="17"/>
        <v>-</v>
      </c>
      <c r="AI7" s="52">
        <f>AI8</f>
        <v>90.8</v>
      </c>
      <c r="AJ7" s="52">
        <f t="shared" ref="AJ7:AR7" si="18">AJ8</f>
        <v>89.6</v>
      </c>
      <c r="AK7" s="52">
        <f t="shared" si="18"/>
        <v>93.3</v>
      </c>
      <c r="AL7" s="52">
        <f t="shared" si="18"/>
        <v>70.5</v>
      </c>
      <c r="AM7" s="52">
        <f t="shared" si="18"/>
        <v>78</v>
      </c>
      <c r="AN7" s="52">
        <f t="shared" si="18"/>
        <v>100.9</v>
      </c>
      <c r="AO7" s="52">
        <f t="shared" si="18"/>
        <v>99.7</v>
      </c>
      <c r="AP7" s="52">
        <f t="shared" si="18"/>
        <v>102.3</v>
      </c>
      <c r="AQ7" s="52">
        <f t="shared" si="18"/>
        <v>103.5</v>
      </c>
      <c r="AR7" s="52">
        <f t="shared" si="18"/>
        <v>102.5</v>
      </c>
      <c r="AS7" s="52"/>
      <c r="AT7" s="52">
        <f>AT8</f>
        <v>35.799999999999997</v>
      </c>
      <c r="AU7" s="52">
        <f t="shared" ref="AU7:BC7" si="19">AU8</f>
        <v>34.5</v>
      </c>
      <c r="AV7" s="52">
        <f t="shared" si="19"/>
        <v>38.4</v>
      </c>
      <c r="AW7" s="52">
        <f t="shared" si="19"/>
        <v>38.1</v>
      </c>
      <c r="AX7" s="52">
        <f t="shared" si="19"/>
        <v>37.4</v>
      </c>
      <c r="AY7" s="52">
        <f t="shared" si="19"/>
        <v>68.400000000000006</v>
      </c>
      <c r="AZ7" s="52">
        <f t="shared" si="19"/>
        <v>66.900000000000006</v>
      </c>
      <c r="BA7" s="52">
        <f t="shared" si="19"/>
        <v>64.8</v>
      </c>
      <c r="BB7" s="52">
        <f t="shared" si="19"/>
        <v>64.099999999999994</v>
      </c>
      <c r="BC7" s="52">
        <f t="shared" si="19"/>
        <v>64.099999999999994</v>
      </c>
      <c r="BD7" s="52"/>
      <c r="BE7" s="52">
        <f>BE8</f>
        <v>34.799999999999997</v>
      </c>
      <c r="BF7" s="52">
        <f t="shared" ref="BF7:BN7" si="20">BF8</f>
        <v>33.299999999999997</v>
      </c>
      <c r="BG7" s="52">
        <f t="shared" si="20"/>
        <v>37.200000000000003</v>
      </c>
      <c r="BH7" s="52">
        <f t="shared" si="20"/>
        <v>36.9</v>
      </c>
      <c r="BI7" s="52">
        <f t="shared" si="20"/>
        <v>35.6</v>
      </c>
      <c r="BJ7" s="52">
        <f t="shared" si="20"/>
        <v>66.2</v>
      </c>
      <c r="BK7" s="52">
        <f t="shared" si="20"/>
        <v>64.5</v>
      </c>
      <c r="BL7" s="52">
        <f t="shared" si="20"/>
        <v>61.9</v>
      </c>
      <c r="BM7" s="52">
        <f t="shared" si="20"/>
        <v>61.7</v>
      </c>
      <c r="BN7" s="52">
        <f t="shared" si="20"/>
        <v>61.5</v>
      </c>
      <c r="BO7" s="52"/>
      <c r="BP7" s="52">
        <f>BP8</f>
        <v>51.7</v>
      </c>
      <c r="BQ7" s="52">
        <f t="shared" ref="BQ7:BY7" si="21">BQ8</f>
        <v>50.9</v>
      </c>
      <c r="BR7" s="52">
        <f t="shared" si="21"/>
        <v>57.7</v>
      </c>
      <c r="BS7" s="52">
        <f t="shared" si="21"/>
        <v>59.2</v>
      </c>
      <c r="BT7" s="52">
        <f t="shared" si="21"/>
        <v>45.6</v>
      </c>
      <c r="BU7" s="52">
        <f t="shared" si="21"/>
        <v>72.099999999999994</v>
      </c>
      <c r="BV7" s="52">
        <f t="shared" si="21"/>
        <v>69.8</v>
      </c>
      <c r="BW7" s="52">
        <f t="shared" si="21"/>
        <v>65.3</v>
      </c>
      <c r="BX7" s="52">
        <f t="shared" si="21"/>
        <v>63.1</v>
      </c>
      <c r="BY7" s="52">
        <f t="shared" si="21"/>
        <v>62.3</v>
      </c>
      <c r="BZ7" s="52"/>
      <c r="CA7" s="53">
        <f>CA8</f>
        <v>15774</v>
      </c>
      <c r="CB7" s="53">
        <f t="shared" ref="CB7:CJ7" si="22">CB8</f>
        <v>16231</v>
      </c>
      <c r="CC7" s="53">
        <f t="shared" si="22"/>
        <v>16533</v>
      </c>
      <c r="CD7" s="53">
        <f t="shared" si="22"/>
        <v>16274</v>
      </c>
      <c r="CE7" s="53">
        <f t="shared" si="22"/>
        <v>16202</v>
      </c>
      <c r="CF7" s="53">
        <f t="shared" si="22"/>
        <v>21418</v>
      </c>
      <c r="CG7" s="53">
        <f t="shared" si="22"/>
        <v>21604</v>
      </c>
      <c r="CH7" s="53">
        <f t="shared" si="22"/>
        <v>22234</v>
      </c>
      <c r="CI7" s="53">
        <f t="shared" si="22"/>
        <v>22875</v>
      </c>
      <c r="CJ7" s="53">
        <f t="shared" si="22"/>
        <v>23419</v>
      </c>
      <c r="CK7" s="52"/>
      <c r="CL7" s="53">
        <f>CL8</f>
        <v>8745</v>
      </c>
      <c r="CM7" s="53">
        <f t="shared" ref="CM7:CU7" si="23">CM8</f>
        <v>9065</v>
      </c>
      <c r="CN7" s="53">
        <f t="shared" si="23"/>
        <v>9245</v>
      </c>
      <c r="CO7" s="53">
        <f t="shared" si="23"/>
        <v>9024</v>
      </c>
      <c r="CP7" s="53">
        <f t="shared" si="23"/>
        <v>9012</v>
      </c>
      <c r="CQ7" s="53">
        <f t="shared" si="23"/>
        <v>8518</v>
      </c>
      <c r="CR7" s="53">
        <f t="shared" si="23"/>
        <v>7891</v>
      </c>
      <c r="CS7" s="53">
        <f t="shared" si="23"/>
        <v>8706</v>
      </c>
      <c r="CT7" s="53">
        <f t="shared" si="23"/>
        <v>8691</v>
      </c>
      <c r="CU7" s="53">
        <f t="shared" si="23"/>
        <v>8761</v>
      </c>
      <c r="CV7" s="52"/>
      <c r="CW7" s="52">
        <f>CW8</f>
        <v>160.6</v>
      </c>
      <c r="CX7" s="52">
        <f t="shared" ref="CX7:DF7" si="24">CX8</f>
        <v>169.1</v>
      </c>
      <c r="CY7" s="52">
        <f t="shared" si="24"/>
        <v>153.69999999999999</v>
      </c>
      <c r="CZ7" s="52">
        <f t="shared" si="24"/>
        <v>161.69999999999999</v>
      </c>
      <c r="DA7" s="52">
        <f t="shared" si="24"/>
        <v>160.6</v>
      </c>
      <c r="DB7" s="52">
        <f t="shared" si="24"/>
        <v>87.6</v>
      </c>
      <c r="DC7" s="52">
        <f t="shared" si="24"/>
        <v>89.7</v>
      </c>
      <c r="DD7" s="52">
        <f t="shared" si="24"/>
        <v>92.2</v>
      </c>
      <c r="DE7" s="52">
        <f t="shared" si="24"/>
        <v>91.4</v>
      </c>
      <c r="DF7" s="52">
        <f t="shared" si="24"/>
        <v>84</v>
      </c>
      <c r="DG7" s="52"/>
      <c r="DH7" s="52">
        <f>DH8</f>
        <v>11.7</v>
      </c>
      <c r="DI7" s="52">
        <f t="shared" ref="DI7:DQ7" si="25">DI8</f>
        <v>12.9</v>
      </c>
      <c r="DJ7" s="52">
        <f t="shared" si="25"/>
        <v>12.2</v>
      </c>
      <c r="DK7" s="52">
        <f t="shared" si="25"/>
        <v>11.8</v>
      </c>
      <c r="DL7" s="52">
        <f t="shared" si="25"/>
        <v>11.8</v>
      </c>
      <c r="DM7" s="52">
        <f t="shared" si="25"/>
        <v>7.9</v>
      </c>
      <c r="DN7" s="52">
        <f t="shared" si="25"/>
        <v>8.1</v>
      </c>
      <c r="DO7" s="52">
        <f t="shared" si="25"/>
        <v>7.9</v>
      </c>
      <c r="DP7" s="52">
        <f t="shared" si="25"/>
        <v>7.7</v>
      </c>
      <c r="DQ7" s="52">
        <f t="shared" si="25"/>
        <v>7.3</v>
      </c>
      <c r="DR7" s="52"/>
      <c r="DS7" s="52">
        <f>DS8</f>
        <v>1381.6</v>
      </c>
      <c r="DT7" s="52">
        <f t="shared" ref="DT7:EB7" si="26">DT8</f>
        <v>1404.5</v>
      </c>
      <c r="DU7" s="52">
        <f t="shared" si="26"/>
        <v>1307.0999999999999</v>
      </c>
      <c r="DV7" s="52">
        <f t="shared" si="26"/>
        <v>1397.7</v>
      </c>
      <c r="DW7" s="52">
        <f t="shared" si="26"/>
        <v>1683.8</v>
      </c>
      <c r="DX7" s="52">
        <f t="shared" si="26"/>
        <v>176.9</v>
      </c>
      <c r="DY7" s="52">
        <f t="shared" si="26"/>
        <v>177.9</v>
      </c>
      <c r="DZ7" s="52">
        <f t="shared" si="26"/>
        <v>197.8</v>
      </c>
      <c r="EA7" s="52">
        <f t="shared" si="26"/>
        <v>171</v>
      </c>
      <c r="EB7" s="52">
        <f t="shared" si="26"/>
        <v>160.5</v>
      </c>
      <c r="EC7" s="52"/>
      <c r="ED7" s="52">
        <f>ED8</f>
        <v>25.3</v>
      </c>
      <c r="EE7" s="52">
        <f t="shared" ref="EE7:EM7" si="27">EE8</f>
        <v>30.9</v>
      </c>
      <c r="EF7" s="52">
        <f t="shared" si="27"/>
        <v>36.4</v>
      </c>
      <c r="EG7" s="52">
        <f t="shared" si="27"/>
        <v>40.9</v>
      </c>
      <c r="EH7" s="52">
        <f t="shared" si="27"/>
        <v>44.5</v>
      </c>
      <c r="EI7" s="52">
        <f t="shared" si="27"/>
        <v>50.2</v>
      </c>
      <c r="EJ7" s="52">
        <f t="shared" si="27"/>
        <v>52.3</v>
      </c>
      <c r="EK7" s="52">
        <f t="shared" si="27"/>
        <v>54</v>
      </c>
      <c r="EL7" s="52">
        <f t="shared" si="27"/>
        <v>55.1</v>
      </c>
      <c r="EM7" s="52">
        <f t="shared" si="27"/>
        <v>52.2</v>
      </c>
      <c r="EN7" s="52"/>
      <c r="EO7" s="52">
        <f>EO8</f>
        <v>62.8</v>
      </c>
      <c r="EP7" s="52">
        <f t="shared" ref="EP7:EX7" si="28">EP8</f>
        <v>74.599999999999994</v>
      </c>
      <c r="EQ7" s="52">
        <f t="shared" si="28"/>
        <v>85.7</v>
      </c>
      <c r="ER7" s="52">
        <f t="shared" si="28"/>
        <v>89.7</v>
      </c>
      <c r="ES7" s="52">
        <f t="shared" si="28"/>
        <v>90.1</v>
      </c>
      <c r="ET7" s="52">
        <f t="shared" si="28"/>
        <v>68.2</v>
      </c>
      <c r="EU7" s="52">
        <f t="shared" si="28"/>
        <v>69.5</v>
      </c>
      <c r="EV7" s="52">
        <f t="shared" si="28"/>
        <v>67.5</v>
      </c>
      <c r="EW7" s="52">
        <f t="shared" si="28"/>
        <v>68.7</v>
      </c>
      <c r="EX7" s="52">
        <f t="shared" si="28"/>
        <v>68</v>
      </c>
      <c r="EY7" s="52"/>
      <c r="EZ7" s="53">
        <f>EZ8</f>
        <v>44633257</v>
      </c>
      <c r="FA7" s="53">
        <f t="shared" ref="FA7:FI7" si="29">FA8</f>
        <v>44674200</v>
      </c>
      <c r="FB7" s="53">
        <f t="shared" si="29"/>
        <v>44745781</v>
      </c>
      <c r="FC7" s="53">
        <f t="shared" si="29"/>
        <v>44792667</v>
      </c>
      <c r="FD7" s="53">
        <f t="shared" si="29"/>
        <v>44865019</v>
      </c>
      <c r="FE7" s="53">
        <f t="shared" si="29"/>
        <v>27722473</v>
      </c>
      <c r="FF7" s="53">
        <f t="shared" si="29"/>
        <v>27879712</v>
      </c>
      <c r="FG7" s="53">
        <f t="shared" si="29"/>
        <v>28287536</v>
      </c>
      <c r="FH7" s="53">
        <f t="shared" si="29"/>
        <v>28070344</v>
      </c>
      <c r="FI7" s="53">
        <f t="shared" si="29"/>
        <v>28458752</v>
      </c>
      <c r="FJ7" s="53"/>
    </row>
    <row r="8" spans="1:166" s="54" customFormat="1" x14ac:dyDescent="0.2">
      <c r="A8" s="35"/>
      <c r="B8" s="55">
        <v>2022</v>
      </c>
      <c r="C8" s="55">
        <v>10006</v>
      </c>
      <c r="D8" s="55">
        <v>46</v>
      </c>
      <c r="E8" s="55">
        <v>6</v>
      </c>
      <c r="F8" s="55">
        <v>0</v>
      </c>
      <c r="G8" s="55">
        <v>8</v>
      </c>
      <c r="H8" s="55" t="s">
        <v>160</v>
      </c>
      <c r="I8" s="55" t="s">
        <v>160</v>
      </c>
      <c r="J8" s="55" t="s">
        <v>161</v>
      </c>
      <c r="K8" s="55" t="s">
        <v>162</v>
      </c>
      <c r="L8" s="55" t="s">
        <v>163</v>
      </c>
      <c r="M8" s="55" t="s">
        <v>164</v>
      </c>
      <c r="N8" s="55" t="s">
        <v>165</v>
      </c>
      <c r="O8" s="55" t="s">
        <v>166</v>
      </c>
      <c r="P8" s="55" t="s">
        <v>167</v>
      </c>
      <c r="Q8" s="56">
        <v>1</v>
      </c>
      <c r="R8" s="55" t="s">
        <v>40</v>
      </c>
      <c r="S8" s="55" t="s">
        <v>40</v>
      </c>
      <c r="T8" s="55" t="s">
        <v>168</v>
      </c>
      <c r="U8" s="56">
        <v>5139913</v>
      </c>
      <c r="V8" s="56">
        <v>7074</v>
      </c>
      <c r="W8" s="55" t="s">
        <v>169</v>
      </c>
      <c r="X8" s="55" t="s">
        <v>169</v>
      </c>
      <c r="Y8" s="57" t="s">
        <v>170</v>
      </c>
      <c r="Z8" s="56" t="s">
        <v>40</v>
      </c>
      <c r="AA8" s="56" t="s">
        <v>40</v>
      </c>
      <c r="AB8" s="56" t="s">
        <v>40</v>
      </c>
      <c r="AC8" s="56">
        <v>105</v>
      </c>
      <c r="AD8" s="56" t="s">
        <v>40</v>
      </c>
      <c r="AE8" s="56">
        <v>105</v>
      </c>
      <c r="AF8" s="56" t="s">
        <v>40</v>
      </c>
      <c r="AG8" s="56" t="s">
        <v>40</v>
      </c>
      <c r="AH8" s="56" t="s">
        <v>40</v>
      </c>
      <c r="AI8" s="58">
        <v>90.8</v>
      </c>
      <c r="AJ8" s="58">
        <v>89.6</v>
      </c>
      <c r="AK8" s="58">
        <v>93.3</v>
      </c>
      <c r="AL8" s="58">
        <v>70.5</v>
      </c>
      <c r="AM8" s="58">
        <v>78</v>
      </c>
      <c r="AN8" s="58">
        <v>100.9</v>
      </c>
      <c r="AO8" s="58">
        <v>99.7</v>
      </c>
      <c r="AP8" s="58">
        <v>102.3</v>
      </c>
      <c r="AQ8" s="58">
        <v>103.5</v>
      </c>
      <c r="AR8" s="58">
        <v>102.5</v>
      </c>
      <c r="AS8" s="58">
        <v>103.5</v>
      </c>
      <c r="AT8" s="58">
        <v>35.799999999999997</v>
      </c>
      <c r="AU8" s="58">
        <v>34.5</v>
      </c>
      <c r="AV8" s="58">
        <v>38.4</v>
      </c>
      <c r="AW8" s="58">
        <v>38.1</v>
      </c>
      <c r="AX8" s="58">
        <v>37.4</v>
      </c>
      <c r="AY8" s="58">
        <v>68.400000000000006</v>
      </c>
      <c r="AZ8" s="58">
        <v>66.900000000000006</v>
      </c>
      <c r="BA8" s="58">
        <v>64.8</v>
      </c>
      <c r="BB8" s="58">
        <v>64.099999999999994</v>
      </c>
      <c r="BC8" s="58">
        <v>64.099999999999994</v>
      </c>
      <c r="BD8" s="58">
        <v>86.4</v>
      </c>
      <c r="BE8" s="59">
        <v>34.799999999999997</v>
      </c>
      <c r="BF8" s="59">
        <v>33.299999999999997</v>
      </c>
      <c r="BG8" s="59">
        <v>37.200000000000003</v>
      </c>
      <c r="BH8" s="59">
        <v>36.9</v>
      </c>
      <c r="BI8" s="59">
        <v>35.6</v>
      </c>
      <c r="BJ8" s="59">
        <v>66.2</v>
      </c>
      <c r="BK8" s="59">
        <v>64.5</v>
      </c>
      <c r="BL8" s="59">
        <v>61.9</v>
      </c>
      <c r="BM8" s="59">
        <v>61.7</v>
      </c>
      <c r="BN8" s="59">
        <v>61.5</v>
      </c>
      <c r="BO8" s="59">
        <v>83.7</v>
      </c>
      <c r="BP8" s="58">
        <v>51.7</v>
      </c>
      <c r="BQ8" s="58">
        <v>50.9</v>
      </c>
      <c r="BR8" s="58">
        <v>57.7</v>
      </c>
      <c r="BS8" s="58">
        <v>59.2</v>
      </c>
      <c r="BT8" s="58">
        <v>45.6</v>
      </c>
      <c r="BU8" s="58">
        <v>72.099999999999994</v>
      </c>
      <c r="BV8" s="58">
        <v>69.8</v>
      </c>
      <c r="BW8" s="58">
        <v>65.3</v>
      </c>
      <c r="BX8" s="58">
        <v>63.1</v>
      </c>
      <c r="BY8" s="58">
        <v>62.3</v>
      </c>
      <c r="BZ8" s="58">
        <v>66.8</v>
      </c>
      <c r="CA8" s="59">
        <v>15774</v>
      </c>
      <c r="CB8" s="59">
        <v>16231</v>
      </c>
      <c r="CC8" s="59">
        <v>16533</v>
      </c>
      <c r="CD8" s="59">
        <v>16274</v>
      </c>
      <c r="CE8" s="59">
        <v>16202</v>
      </c>
      <c r="CF8" s="59">
        <v>21418</v>
      </c>
      <c r="CG8" s="59">
        <v>21604</v>
      </c>
      <c r="CH8" s="59">
        <v>22234</v>
      </c>
      <c r="CI8" s="59">
        <v>22875</v>
      </c>
      <c r="CJ8" s="59">
        <v>23419</v>
      </c>
      <c r="CK8" s="58">
        <v>61837</v>
      </c>
      <c r="CL8" s="59">
        <v>8745</v>
      </c>
      <c r="CM8" s="59">
        <v>9065</v>
      </c>
      <c r="CN8" s="59">
        <v>9245</v>
      </c>
      <c r="CO8" s="59">
        <v>9024</v>
      </c>
      <c r="CP8" s="59">
        <v>9012</v>
      </c>
      <c r="CQ8" s="59">
        <v>8518</v>
      </c>
      <c r="CR8" s="59">
        <v>7891</v>
      </c>
      <c r="CS8" s="59">
        <v>8706</v>
      </c>
      <c r="CT8" s="59">
        <v>8691</v>
      </c>
      <c r="CU8" s="59">
        <v>8761</v>
      </c>
      <c r="CV8" s="58">
        <v>17600</v>
      </c>
      <c r="CW8" s="59">
        <v>160.6</v>
      </c>
      <c r="CX8" s="59">
        <v>169.1</v>
      </c>
      <c r="CY8" s="59">
        <v>153.69999999999999</v>
      </c>
      <c r="CZ8" s="59">
        <v>161.69999999999999</v>
      </c>
      <c r="DA8" s="59">
        <v>160.6</v>
      </c>
      <c r="DB8" s="59">
        <v>87.6</v>
      </c>
      <c r="DC8" s="59">
        <v>89.7</v>
      </c>
      <c r="DD8" s="59">
        <v>92.2</v>
      </c>
      <c r="DE8" s="59">
        <v>91.4</v>
      </c>
      <c r="DF8" s="59">
        <v>84</v>
      </c>
      <c r="DG8" s="59">
        <v>55.6</v>
      </c>
      <c r="DH8" s="59">
        <v>11.7</v>
      </c>
      <c r="DI8" s="59">
        <v>12.9</v>
      </c>
      <c r="DJ8" s="59">
        <v>12.2</v>
      </c>
      <c r="DK8" s="59">
        <v>11.8</v>
      </c>
      <c r="DL8" s="59">
        <v>11.8</v>
      </c>
      <c r="DM8" s="59">
        <v>7.9</v>
      </c>
      <c r="DN8" s="59">
        <v>8.1</v>
      </c>
      <c r="DO8" s="59">
        <v>7.9</v>
      </c>
      <c r="DP8" s="59">
        <v>7.7</v>
      </c>
      <c r="DQ8" s="59">
        <v>7.3</v>
      </c>
      <c r="DR8" s="59">
        <v>25.1</v>
      </c>
      <c r="DS8" s="59">
        <v>1381.6</v>
      </c>
      <c r="DT8" s="59">
        <v>1404.5</v>
      </c>
      <c r="DU8" s="59">
        <v>1307.0999999999999</v>
      </c>
      <c r="DV8" s="59">
        <v>1397.7</v>
      </c>
      <c r="DW8" s="59">
        <v>1683.8</v>
      </c>
      <c r="DX8" s="59">
        <v>176.9</v>
      </c>
      <c r="DY8" s="59">
        <v>177.9</v>
      </c>
      <c r="DZ8" s="59">
        <v>197.8</v>
      </c>
      <c r="EA8" s="59">
        <v>171</v>
      </c>
      <c r="EB8" s="59">
        <v>160.5</v>
      </c>
      <c r="EC8" s="59">
        <v>63</v>
      </c>
      <c r="ED8" s="58">
        <v>25.3</v>
      </c>
      <c r="EE8" s="58">
        <v>30.9</v>
      </c>
      <c r="EF8" s="58">
        <v>36.4</v>
      </c>
      <c r="EG8" s="58">
        <v>40.9</v>
      </c>
      <c r="EH8" s="58">
        <v>44.5</v>
      </c>
      <c r="EI8" s="58">
        <v>50.2</v>
      </c>
      <c r="EJ8" s="58">
        <v>52.3</v>
      </c>
      <c r="EK8" s="58">
        <v>54</v>
      </c>
      <c r="EL8" s="58">
        <v>55.1</v>
      </c>
      <c r="EM8" s="58">
        <v>52.2</v>
      </c>
      <c r="EN8" s="58">
        <v>56.4</v>
      </c>
      <c r="EO8" s="58">
        <v>62.8</v>
      </c>
      <c r="EP8" s="58">
        <v>74.599999999999994</v>
      </c>
      <c r="EQ8" s="58">
        <v>85.7</v>
      </c>
      <c r="ER8" s="58">
        <v>89.7</v>
      </c>
      <c r="ES8" s="58">
        <v>90.1</v>
      </c>
      <c r="ET8" s="58">
        <v>68.2</v>
      </c>
      <c r="EU8" s="58">
        <v>69.5</v>
      </c>
      <c r="EV8" s="58">
        <v>67.5</v>
      </c>
      <c r="EW8" s="58">
        <v>68.7</v>
      </c>
      <c r="EX8" s="58">
        <v>68</v>
      </c>
      <c r="EY8" s="58">
        <v>70.7</v>
      </c>
      <c r="EZ8" s="59">
        <v>44633257</v>
      </c>
      <c r="FA8" s="59">
        <v>44674200</v>
      </c>
      <c r="FB8" s="59">
        <v>44745781</v>
      </c>
      <c r="FC8" s="59">
        <v>44792667</v>
      </c>
      <c r="FD8" s="59">
        <v>44865019</v>
      </c>
      <c r="FE8" s="59">
        <v>27722473</v>
      </c>
      <c r="FF8" s="59">
        <v>27879712</v>
      </c>
      <c r="FG8" s="59">
        <v>28287536</v>
      </c>
      <c r="FH8" s="59">
        <v>28070344</v>
      </c>
      <c r="FI8" s="59">
        <v>28458752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171</v>
      </c>
      <c r="C10" s="62" t="s">
        <v>172</v>
      </c>
      <c r="D10" s="62" t="s">
        <v>173</v>
      </c>
      <c r="E10" s="62" t="s">
        <v>174</v>
      </c>
      <c r="F10" s="62" t="s">
        <v>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2024-01-26T02:45:22Z</cp:lastPrinted>
  <dcterms:created xsi:type="dcterms:W3CDTF">2023-12-20T05:02:55Z</dcterms:created>
  <dcterms:modified xsi:type="dcterms:W3CDTF">2024-01-26T04:19:53Z</dcterms:modified>
  <cp:category/>
</cp:coreProperties>
</file>