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N40　財政企画グループ\05_公営企業担当\02_公営企業関係諸通知・諸調査\R05\02　照会\R6.1.16 　公営企業に係る経営比較分析表（令和３年度決算）の分析等について\05_総務省へ回答\分析表\水道事業（法適用）\"/>
    </mc:Choice>
  </mc:AlternateContent>
  <workbookProtection workbookAlgorithmName="SHA-512" workbookHashValue="J/wwCtRxjYe1Jt3QMuJshnrOZvRd7xw2IhkoCx8kEuYb3h18fgUVY9CXETPaDkzIyGOZJPUBNNDGIqeM8ewcsQ==" workbookSaltValue="IAt3LN20iAIcAPGkVzIO2g==" workbookSpinCount="100000" lockStructure="1"/>
  <bookViews>
    <workbookView xWindow="0" yWindow="0" windowWidth="21410" windowHeight="107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I10" i="4"/>
  <c r="BB8" i="4"/>
  <c r="P8" i="4"/>
  <c r="I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<sst xmlns="http://schemas.openxmlformats.org/spreadsheetml/2006/main" count="231" uniqueCount="113">
  <si>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</si>
  <si>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</si>
  <si>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</si>
  <si>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</si>
  <si>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</si>
  <si>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</si>
  <si>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</si>
  <si>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</si>
  <si>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</si>
  <si>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</si>
  <si>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</si>
  <si>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</si>
  <si>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</si>
  <si>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</si>
  <si>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</si>
  <si>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</si>
  <si>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</si>
  <si>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</si>
  <si>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</si>
  <si>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</si>
  <si>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</si>
  <si>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</si>
  <si>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</si>
  <si>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</si>
  <si>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</si>
  <si>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</si>
  <si>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</si>
  <si>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</si>
  <si>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</si>
  <si>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</si>
  <si>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</si>
  <si>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</si>
  <si>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</si>
  <si>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</si>
  <si>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</si>
  <si>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</si>
  <si>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</si>
  <si>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</si>
  <si>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</si>
  <si>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</si>
  <si>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</si>
  <si>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</si>
  <si>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</si>
  <si>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</si>
  <si>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</si>
  <si>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</si>
  <si>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</si>
  <si>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</si>
  <si>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</si>
  <si>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</si>
  <si>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</si>
  <si>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</si>
  <si>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</si>
  <si>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</si>
  <si>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</si>
  <si>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</si>
  <si>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</si>
  <si>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</si>
  <si>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</si>
  <si>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</si>
  <si>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</si>
  <si>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</si>
  <si>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</si>
  <si>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</si>
  <si>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</si>
  <si>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</si>
  <si>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</si>
  <si>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</si>
  <si>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</si>
  <si>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</si>
  <si>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</si>
  <si>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</si>
  <si>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</si>
  <si>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</si>
  <si>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</si>
  <si>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</si>
  <si>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</si>
  <si>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</si>
  <si>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</si>
  <si>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</si>
  <si>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</si>
  <si>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</si>
  <si>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</si>
  <si>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</si>
  <si>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</si>
  <si>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</si>
  <si>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</si>
  <si>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</si>
  <si>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</si>
  <si>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</si>
  <si>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</si>
  <si>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</si>
  <si>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</si>
  <si>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石狩東部広域水道企業団</t>
  </si>
  <si>
    <t>法適用</t>
  </si>
  <si>
    <t>水道事業</t>
  </si>
  <si>
    <t>用水供給事業</t>
  </si>
  <si>
    <t>B</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</si>
  <si>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</si>
  <si>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</si>
  <si>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</si>
  <si>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</si>
  <si>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</si>
  <si>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</si>
  <si>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</si>
  <si>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</si>
  <si>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</si>
  <si>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</si>
  <si>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</si>
  <si>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</si>
  <si>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当企業団では、創設事業の漁川系施設に加え、拡張事業の完成により、平成27年4月から千歳川系施設の用水供給を開始した。施設系統により供給先やコストが異なることから、料金を系統別に設定している。記載の数値は、この2系統の合算値を記載している。
　「①経常収支比率」は、営業費用の減少により、令和3年度より増加しており、令和4年度も100％を上回っていることから、経常利益を確保できている。
　「②累積欠損金比率」については、現在、累積欠損金はない。
　「③流動比率」は、拡張事業で借入れした企業債の各年度償還額が多大なため、令和4年度も全国平均を下回っているものの、100％を上回っており、短期的な債務に対する支払いに問題はない。
　「④企業債残高対給水収益比率」が全国平均を大きく上回っているのは、拡張事業で借入れした企業債の未償還額によるものである。令和4年度は令和3年度より企業債現在高が減少したことから、令和3年度より数値が減少している。
　「⑤料金回収率」が令和3年度より増加しているのは、営業費用が減少したためである。
　「⑥給水原価」が全国平均を大きく上回っているのは、千歳川系施設関連で、供用開始後8年しか経過していないことから、多額の減価償却費及び支払利息を計上しているためである。
　「⑦施設利用率」がほぼ一定となっているのは、最近、供給を行った一日平均配水量がほぼ同量となっているためである。
　「⑧有収率」は、送水の残留塩素を確保するための排水作業等の回数が年度毎に多少の増減があり、令和4年度も全国平均を下回っているが、99％台を維持している。
</t>
    </r>
    <r>
      <rPr>
        <sz val="9"/>
        <rFont val="ＭＳ ゴシック"/>
        <family val="3"/>
        <charset val="128"/>
      </rPr>
      <t>　なお、「①経常収支比率」等（①、⑤、⑥)は、令和3年度対比が、類似団体平均値とは逆の傾向が見られるが、これは令和4年度の修繕工事等が比較的少なくなっていたためである。一方で、動力費が令和3年度比で約30％増加しており、今後の経営への影響が懸念される。</t>
    </r>
    <rPh sb="10" eb="12">
      <t>ジギョウ</t>
    </rPh>
    <rPh sb="15" eb="16">
      <t>ケイ</t>
    </rPh>
    <rPh sb="16" eb="18">
      <t>シセツ</t>
    </rPh>
    <rPh sb="45" eb="46">
      <t>ケイ</t>
    </rPh>
    <rPh sb="46" eb="48">
      <t>シセツ</t>
    </rPh>
    <rPh sb="138" eb="140">
      <t>ゲンショウ</t>
    </rPh>
    <rPh sb="151" eb="153">
      <t>ゾウカ</t>
    </rPh>
    <rPh sb="354" eb="355">
      <t>カ</t>
    </rPh>
    <rPh sb="355" eb="356">
      <t>イ</t>
    </rPh>
    <rPh sb="440" eb="442">
      <t>ゾウカ</t>
    </rPh>
    <rPh sb="454" eb="456">
      <t>ゲンショウ</t>
    </rPh>
    <rPh sb="573" eb="575">
      <t>サイキン</t>
    </rPh>
    <rPh sb="576" eb="578">
      <t>キョウキュウ</t>
    </rPh>
    <rPh sb="579" eb="580">
      <t>オコナ</t>
    </rPh>
    <rPh sb="637" eb="639">
      <t>カイスウ</t>
    </rPh>
    <rPh sb="690" eb="691">
      <t>トウ</t>
    </rPh>
    <rPh sb="700" eb="702">
      <t>レイワ</t>
    </rPh>
    <rPh sb="703" eb="705">
      <t>ネンド</t>
    </rPh>
    <rPh sb="705" eb="707">
      <t>タイヒ</t>
    </rPh>
    <rPh sb="709" eb="713">
      <t>ルイジダンタイ</t>
    </rPh>
    <rPh sb="713" eb="716">
      <t>ヘイキンチ</t>
    </rPh>
    <rPh sb="718" eb="719">
      <t>ギャク</t>
    </rPh>
    <rPh sb="720" eb="722">
      <t>ケイコウ</t>
    </rPh>
    <rPh sb="723" eb="724">
      <t>ミ</t>
    </rPh>
    <rPh sb="737" eb="739">
      <t>レイワ</t>
    </rPh>
    <rPh sb="740" eb="742">
      <t>コウジ</t>
    </rPh>
    <rPh sb="742" eb="743">
      <t>トウ</t>
    </rPh>
    <rPh sb="744" eb="747">
      <t>ヒカクテキ</t>
    </rPh>
    <rPh sb="747" eb="748">
      <t>スク</t>
    </rPh>
    <rPh sb="750" eb="752">
      <t>ヒヨウ</t>
    </rPh>
    <rPh sb="753" eb="754">
      <t>ゲン</t>
    </rPh>
    <rPh sb="760" eb="762">
      <t>イッポウ</t>
    </rPh>
    <rPh sb="769" eb="771">
      <t>レイワ</t>
    </rPh>
    <rPh sb="772" eb="775">
      <t>ネンドヒ</t>
    </rPh>
    <rPh sb="776" eb="777">
      <t>ヤク</t>
    </rPh>
    <rPh sb="780" eb="781">
      <t>ゾウ</t>
    </rPh>
    <rPh sb="787" eb="789">
      <t>コンゴ</t>
    </rPh>
    <rPh sb="790" eb="792">
      <t>ケイエイ</t>
    </rPh>
    <rPh sb="794" eb="796">
      <t>エイキョウ</t>
    </rPh>
    <rPh sb="797" eb="799">
      <t>ケネン</t>
    </rPh>
    <phoneticPr fontId="4"/>
  </si>
  <si>
    <t>　「①有形固定資産減価償却率」は、千歳川系施設が供用開始後8年しか経過していないことから、全国平均を大きく下回っている。なお、漁川系施設は全国的な傾向と同様に老朽化が進んでいることから、計画的に更新を進めていく。
　「②管路経年化率」は、創設事業により完成した漁川系施設は、令和2年度で法定耐用年数40年を経過し、令和4年度では21.38％を計上している。
　「③管路更新率」は、漁川系施設の管路更新による計上で、平成23年度から計画的に管路更新を行っており、令和4年度も実施したが、実際に通水するのは令和7年度以降となる予定のため、令和4年度の管路更新率は未計上としている。なお、令和4年度末時点での漁川系施設の管路耐震化率は31.4％となっている。</t>
    <rPh sb="193" eb="195">
      <t>シセツ</t>
    </rPh>
    <rPh sb="215" eb="218">
      <t>ケイカクテキ</t>
    </rPh>
    <rPh sb="304" eb="306">
      <t>シセツ</t>
    </rPh>
    <phoneticPr fontId="4"/>
  </si>
  <si>
    <r>
      <t>　令和4年度は、引き続き経常収支で利益を計上しており、健全な経営を持続できている</t>
    </r>
    <r>
      <rPr>
        <sz val="9"/>
        <rFont val="ＭＳ ゴシック"/>
        <family val="3"/>
        <charset val="128"/>
      </rPr>
      <t>が、一方で、電気料金等の物価上昇傾向が続いており、今後、経営に大きな影響が出ることが懸念される。</t>
    </r>
    <r>
      <rPr>
        <sz val="9"/>
        <color rgb="FFFF0000"/>
        <rFont val="ＭＳ ゴシック"/>
        <family val="3"/>
        <charset val="128"/>
      </rPr>
      <t xml:space="preserve">
　</t>
    </r>
    <r>
      <rPr>
        <sz val="9"/>
        <rFont val="ＭＳ ゴシック"/>
        <family val="3"/>
        <charset val="128"/>
      </rPr>
      <t>加えて、漁川系施設の老朽管更新、千歳川系施設の企業債償還といった多額の資金支出が見込まれている。
　そのため、これらの支出に必要な資金を確保できるよう、民間委託の推進等効率的な事業運営を行い、可能な限り各種経費の削減に努めるほか、料金改定の必要性についても検討を進めていく。
　老朽化した管路や施設の更新については、適切なアセットマネジメントの取組みのもと、優先度を見極め、計画的に実施する</t>
    </r>
    <r>
      <rPr>
        <sz val="9"/>
        <color theme="1"/>
        <rFont val="ＭＳ ゴシック"/>
        <family val="3"/>
        <charset val="128"/>
      </rPr>
      <t>。</t>
    </r>
    <rPh sb="42" eb="44">
      <t>イッポウ</t>
    </rPh>
    <rPh sb="46" eb="50">
      <t>デンキリョウキン</t>
    </rPh>
    <rPh sb="50" eb="51">
      <t>トウ</t>
    </rPh>
    <rPh sb="58" eb="59">
      <t>ツヅ</t>
    </rPh>
    <rPh sb="73" eb="75">
      <t>エイキョウ</t>
    </rPh>
    <rPh sb="76" eb="77">
      <t>デ</t>
    </rPh>
    <rPh sb="81" eb="83">
      <t>ケネン</t>
    </rPh>
    <rPh sb="89" eb="90">
      <t>クワ</t>
    </rPh>
    <rPh sb="97" eb="99">
      <t>シセツ</t>
    </rPh>
    <rPh sb="110" eb="112">
      <t>シセツ</t>
    </rPh>
    <rPh sb="209" eb="212">
      <t>ヒツヨウセイ</t>
    </rPh>
    <rPh sb="217" eb="219">
      <t>ケントウ</t>
    </rPh>
    <rPh sb="220" eb="22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</si>
</sst>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1A-45FD-BDA3-97C45703C9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831A-45FD-BDA3-97C45703C9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64.77</c:v>
                </c:pt>
                <c:pt idx="1">
                  <c:v>64.83</c:v>
                </c:pt>
                <c:pt idx="2">
                  <c:v>65.64</c:v>
                </c:pt>
                <c:pt idx="3">
                  <c:v>65.28</c:v>
                </c:pt>
                <c:pt idx="4">
                  <c:v>65.239999999999995</c:v>
                </c:pt>
              </c:numCache>
            </c:numRef>
          </c:val>
          <c:extLst>
            <c:ext xmlns:c16="http://schemas.microsoft.com/office/drawing/2014/chart" uri="{C3380CC4-5D6E-409C-BE32-E72D297353CC}">
              <c16:uniqueId val="{00000000-098F-4D78-9AA8-52DEC1F4D9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098F-4D78-9AA8-52DEC1F4D9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99.71</c:v>
                </c:pt>
                <c:pt idx="1">
                  <c:v>99.66</c:v>
                </c:pt>
                <c:pt idx="2">
                  <c:v>99.64</c:v>
                </c:pt>
                <c:pt idx="3">
                  <c:v>99.67</c:v>
                </c:pt>
                <c:pt idx="4">
                  <c:v>99.71</c:v>
                </c:pt>
              </c:numCache>
            </c:numRef>
          </c:val>
          <c:extLst>
            <c:ext xmlns:c16="http://schemas.microsoft.com/office/drawing/2014/chart" uri="{C3380CC4-5D6E-409C-BE32-E72D297353CC}">
              <c16:uniqueId val="{00000000-3BD3-4CEC-B628-4435F9190A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3BD3-4CEC-B628-4435F9190A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104.38</c:v>
                </c:pt>
                <c:pt idx="1">
                  <c:v>106.67</c:v>
                </c:pt>
                <c:pt idx="2">
                  <c:v>105.46</c:v>
                </c:pt>
                <c:pt idx="3">
                  <c:v>103.24</c:v>
                </c:pt>
                <c:pt idx="4">
                  <c:v>106.93</c:v>
                </c:pt>
              </c:numCache>
            </c:numRef>
          </c:val>
          <c:extLst>
            <c:ext xmlns:c16="http://schemas.microsoft.com/office/drawing/2014/chart" uri="{C3380CC4-5D6E-409C-BE32-E72D297353CC}">
              <c16:uniqueId val="{00000000-D520-4A6E-A2C9-1703CBBCCC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D520-4A6E-A2C9-1703CBBCCC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23.86</c:v>
                </c:pt>
                <c:pt idx="1">
                  <c:v>26.66</c:v>
                </c:pt>
                <c:pt idx="2">
                  <c:v>29.49</c:v>
                </c:pt>
                <c:pt idx="3">
                  <c:v>32.200000000000003</c:v>
                </c:pt>
                <c:pt idx="4">
                  <c:v>34.9</c:v>
                </c:pt>
              </c:numCache>
            </c:numRef>
          </c:val>
          <c:extLst>
            <c:ext xmlns:c16="http://schemas.microsoft.com/office/drawing/2014/chart" uri="{C3380CC4-5D6E-409C-BE32-E72D297353CC}">
              <c16:uniqueId val="{00000000-04E1-4147-9577-A9C6AD1A80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04E1-4147-9577-A9C6AD1A80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15.09</c:v>
                </c:pt>
                <c:pt idx="3" formatCode="#,##0.00;&quot;△&quot;#,##0.00;&quot;-&quot;">
                  <c:v>21.34</c:v>
                </c:pt>
                <c:pt idx="4" formatCode="#,##0.00;&quot;△&quot;#,##0.00;&quot;-&quot;">
                  <c:v>21.38</c:v>
                </c:pt>
              </c:numCache>
            </c:numRef>
          </c:val>
          <c:extLst>
            <c:ext xmlns:c16="http://schemas.microsoft.com/office/drawing/2014/chart" uri="{C3380CC4-5D6E-409C-BE32-E72D297353CC}">
              <c16:uniqueId val="{00000000-A247-4C9C-880D-FAC1897B08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A247-4C9C-880D-FAC1897B08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87-4215-B51B-6D7B151EA0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3F87-4215-B51B-6D7B151EA0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136.52000000000001</c:v>
                </c:pt>
                <c:pt idx="1">
                  <c:v>143.15</c:v>
                </c:pt>
                <c:pt idx="2">
                  <c:v>188.16</c:v>
                </c:pt>
                <c:pt idx="3">
                  <c:v>212.9</c:v>
                </c:pt>
                <c:pt idx="4">
                  <c:v>187.34</c:v>
                </c:pt>
              </c:numCache>
            </c:numRef>
          </c:val>
          <c:extLst>
            <c:ext xmlns:c16="http://schemas.microsoft.com/office/drawing/2014/chart" uri="{C3380CC4-5D6E-409C-BE32-E72D297353CC}">
              <c16:uniqueId val="{00000000-9431-4828-8125-D4EF93BAE4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9431-4828-8125-D4EF93BAE4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768.36</c:v>
                </c:pt>
                <c:pt idx="1">
                  <c:v>731.86</c:v>
                </c:pt>
                <c:pt idx="2">
                  <c:v>696.19</c:v>
                </c:pt>
                <c:pt idx="3">
                  <c:v>658.65</c:v>
                </c:pt>
                <c:pt idx="4">
                  <c:v>620.6</c:v>
                </c:pt>
              </c:numCache>
            </c:numRef>
          </c:val>
          <c:extLst>
            <c:ext xmlns:c16="http://schemas.microsoft.com/office/drawing/2014/chart" uri="{C3380CC4-5D6E-409C-BE32-E72D297353CC}">
              <c16:uniqueId val="{00000000-741B-4744-893F-4BE4F5794E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741B-4744-893F-4BE4F5794E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94.65</c:v>
                </c:pt>
                <c:pt idx="1">
                  <c:v>97.18</c:v>
                </c:pt>
                <c:pt idx="2">
                  <c:v>95.9</c:v>
                </c:pt>
                <c:pt idx="3">
                  <c:v>93.97</c:v>
                </c:pt>
                <c:pt idx="4">
                  <c:v>97.45</c:v>
                </c:pt>
              </c:numCache>
            </c:numRef>
          </c:val>
          <c:extLst>
            <c:ext xmlns:c16="http://schemas.microsoft.com/office/drawing/2014/chart" uri="{C3380CC4-5D6E-409C-BE32-E72D297353CC}">
              <c16:uniqueId val="{00000000-4767-46D9-9BB3-2EDBACF23B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4767-46D9-9BB3-2EDBACF23B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110.95</c:v>
                </c:pt>
                <c:pt idx="1">
                  <c:v>108</c:v>
                </c:pt>
                <c:pt idx="2">
                  <c:v>108.23</c:v>
                </c:pt>
                <c:pt idx="3">
                  <c:v>111.02</c:v>
                </c:pt>
                <c:pt idx="4">
                  <c:v>107.04</c:v>
                </c:pt>
              </c:numCache>
            </c:numRef>
          </c:val>
          <c:extLst>
            <c:ext xmlns:c16="http://schemas.microsoft.com/office/drawing/2014/chart" uri="{C3380CC4-5D6E-409C-BE32-E72D297353CC}">
              <c16:uniqueId val="{00000000-D247-41D8-A4DD-5404CC9600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D247-41D8-A4DD-5404CC9600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北海道　石狩東部広域水道企業団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 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56.25</v>
      </c>
      <c r="J10" s="47"/>
      <c r="K10" s="47"/>
      <c r="L10" s="47"/>
      <c r="M10" s="47"/>
      <c r="N10" s="47"/>
      <c r="O10" s="82"/>
      <c r="P10" s="48">
        <f>データ!$P$6</f>
        <v>99.48</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363526</v>
      </c>
      <c r="AM10" s="45"/>
      <c r="AN10" s="45"/>
      <c r="AO10" s="45"/>
      <c r="AP10" s="45"/>
      <c r="AQ10" s="45"/>
      <c r="AR10" s="45"/>
      <c r="AS10" s="45"/>
      <c r="AT10" s="46">
        <f>データ!$V$6</f>
        <v>916.13</v>
      </c>
      <c r="AU10" s="47"/>
      <c r="AV10" s="47"/>
      <c r="AW10" s="47"/>
      <c r="AX10" s="47"/>
      <c r="AY10" s="47"/>
      <c r="AZ10" s="47"/>
      <c r="BA10" s="47"/>
      <c r="BB10" s="48">
        <f>データ!$W$6</f>
        <v>396.81</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8"/>
      <c r="BM48" s="86"/>
      <c r="BN48" s="86"/>
      <c r="BO48" s="86"/>
      <c r="BP48" s="86"/>
      <c r="BQ48" s="86"/>
      <c r="BR48" s="86"/>
      <c r="BS48" s="86"/>
      <c r="BT48" s="86"/>
      <c r="BU48" s="86"/>
      <c r="BV48" s="86"/>
      <c r="BW48" s="86"/>
      <c r="BX48" s="86"/>
      <c r="BY48" s="86"/>
      <c r="BZ48" s="8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8"/>
      <c r="BM49" s="86"/>
      <c r="BN49" s="86"/>
      <c r="BO49" s="86"/>
      <c r="BP49" s="86"/>
      <c r="BQ49" s="86"/>
      <c r="BR49" s="86"/>
      <c r="BS49" s="86"/>
      <c r="BT49" s="86"/>
      <c r="BU49" s="86"/>
      <c r="BV49" s="86"/>
      <c r="BW49" s="86"/>
      <c r="BX49" s="86"/>
      <c r="BY49" s="86"/>
      <c r="BZ49" s="8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8"/>
      <c r="BM50" s="86"/>
      <c r="BN50" s="86"/>
      <c r="BO50" s="86"/>
      <c r="BP50" s="86"/>
      <c r="BQ50" s="86"/>
      <c r="BR50" s="86"/>
      <c r="BS50" s="86"/>
      <c r="BT50" s="86"/>
      <c r="BU50" s="86"/>
      <c r="BV50" s="86"/>
      <c r="BW50" s="86"/>
      <c r="BX50" s="86"/>
      <c r="BY50" s="86"/>
      <c r="BZ50" s="8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8"/>
      <c r="BM51" s="86"/>
      <c r="BN51" s="86"/>
      <c r="BO51" s="86"/>
      <c r="BP51" s="86"/>
      <c r="BQ51" s="86"/>
      <c r="BR51" s="86"/>
      <c r="BS51" s="86"/>
      <c r="BT51" s="86"/>
      <c r="BU51" s="86"/>
      <c r="BV51" s="86"/>
      <c r="BW51" s="86"/>
      <c r="BX51" s="86"/>
      <c r="BY51" s="86"/>
      <c r="BZ51" s="8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8"/>
      <c r="BM52" s="86"/>
      <c r="BN52" s="86"/>
      <c r="BO52" s="86"/>
      <c r="BP52" s="86"/>
      <c r="BQ52" s="86"/>
      <c r="BR52" s="86"/>
      <c r="BS52" s="86"/>
      <c r="BT52" s="86"/>
      <c r="BU52" s="86"/>
      <c r="BV52" s="86"/>
      <c r="BW52" s="86"/>
      <c r="BX52" s="86"/>
      <c r="BY52" s="86"/>
      <c r="BZ52" s="8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8"/>
      <c r="BM53" s="86"/>
      <c r="BN53" s="86"/>
      <c r="BO53" s="86"/>
      <c r="BP53" s="86"/>
      <c r="BQ53" s="86"/>
      <c r="BR53" s="86"/>
      <c r="BS53" s="86"/>
      <c r="BT53" s="86"/>
      <c r="BU53" s="86"/>
      <c r="BV53" s="86"/>
      <c r="BW53" s="86"/>
      <c r="BX53" s="86"/>
      <c r="BY53" s="86"/>
      <c r="BZ53" s="8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8"/>
      <c r="BM54" s="86"/>
      <c r="BN54" s="86"/>
      <c r="BO54" s="86"/>
      <c r="BP54" s="86"/>
      <c r="BQ54" s="86"/>
      <c r="BR54" s="86"/>
      <c r="BS54" s="86"/>
      <c r="BT54" s="86"/>
      <c r="BU54" s="86"/>
      <c r="BV54" s="86"/>
      <c r="BW54" s="86"/>
      <c r="BX54" s="86"/>
      <c r="BY54" s="86"/>
      <c r="BZ54" s="8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8"/>
      <c r="BM55" s="86"/>
      <c r="BN55" s="86"/>
      <c r="BO55" s="86"/>
      <c r="BP55" s="86"/>
      <c r="BQ55" s="86"/>
      <c r="BR55" s="86"/>
      <c r="BS55" s="86"/>
      <c r="BT55" s="86"/>
      <c r="BU55" s="86"/>
      <c r="BV55" s="86"/>
      <c r="BW55" s="86"/>
      <c r="BX55" s="86"/>
      <c r="BY55" s="86"/>
      <c r="BZ55" s="8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8"/>
      <c r="BM56" s="86"/>
      <c r="BN56" s="86"/>
      <c r="BO56" s="86"/>
      <c r="BP56" s="86"/>
      <c r="BQ56" s="86"/>
      <c r="BR56" s="86"/>
      <c r="BS56" s="86"/>
      <c r="BT56" s="86"/>
      <c r="BU56" s="86"/>
      <c r="BV56" s="86"/>
      <c r="BW56" s="86"/>
      <c r="BX56" s="86"/>
      <c r="BY56" s="86"/>
      <c r="BZ56" s="8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8"/>
      <c r="BM57" s="86"/>
      <c r="BN57" s="86"/>
      <c r="BO57" s="86"/>
      <c r="BP57" s="86"/>
      <c r="BQ57" s="86"/>
      <c r="BR57" s="86"/>
      <c r="BS57" s="86"/>
      <c r="BT57" s="86"/>
      <c r="BU57" s="86"/>
      <c r="BV57" s="86"/>
      <c r="BW57" s="86"/>
      <c r="BX57" s="86"/>
      <c r="BY57" s="86"/>
      <c r="BZ57" s="8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8"/>
      <c r="BM58" s="86"/>
      <c r="BN58" s="86"/>
      <c r="BO58" s="86"/>
      <c r="BP58" s="86"/>
      <c r="BQ58" s="86"/>
      <c r="BR58" s="86"/>
      <c r="BS58" s="86"/>
      <c r="BT58" s="86"/>
      <c r="BU58" s="86"/>
      <c r="BV58" s="86"/>
      <c r="BW58" s="86"/>
      <c r="BX58" s="86"/>
      <c r="BY58" s="86"/>
      <c r="BZ58" s="8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8"/>
      <c r="BM59" s="86"/>
      <c r="BN59" s="86"/>
      <c r="BO59" s="86"/>
      <c r="BP59" s="86"/>
      <c r="BQ59" s="86"/>
      <c r="BR59" s="86"/>
      <c r="BS59" s="86"/>
      <c r="BT59" s="86"/>
      <c r="BU59" s="86"/>
      <c r="BV59" s="86"/>
      <c r="BW59" s="86"/>
      <c r="BX59" s="86"/>
      <c r="BY59" s="86"/>
      <c r="BZ59" s="87"/>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8"/>
      <c r="BM60" s="86"/>
      <c r="BN60" s="86"/>
      <c r="BO60" s="86"/>
      <c r="BP60" s="86"/>
      <c r="BQ60" s="86"/>
      <c r="BR60" s="86"/>
      <c r="BS60" s="86"/>
      <c r="BT60" s="86"/>
      <c r="BU60" s="86"/>
      <c r="BV60" s="86"/>
      <c r="BW60" s="86"/>
      <c r="BX60" s="86"/>
      <c r="BY60" s="86"/>
      <c r="BZ60" s="87"/>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8"/>
      <c r="BM61" s="86"/>
      <c r="BN61" s="86"/>
      <c r="BO61" s="86"/>
      <c r="BP61" s="86"/>
      <c r="BQ61" s="86"/>
      <c r="BR61" s="86"/>
      <c r="BS61" s="86"/>
      <c r="BT61" s="86"/>
      <c r="BU61" s="86"/>
      <c r="BV61" s="86"/>
      <c r="BW61" s="86"/>
      <c r="BX61" s="86"/>
      <c r="BY61" s="86"/>
      <c r="BZ61" s="8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8"/>
      <c r="BM62" s="86"/>
      <c r="BN62" s="86"/>
      <c r="BO62" s="86"/>
      <c r="BP62" s="86"/>
      <c r="BQ62" s="86"/>
      <c r="BR62" s="86"/>
      <c r="BS62" s="86"/>
      <c r="BT62" s="86"/>
      <c r="BU62" s="86"/>
      <c r="BV62" s="86"/>
      <c r="BW62" s="86"/>
      <c r="BX62" s="86"/>
      <c r="BY62" s="86"/>
      <c r="BZ62" s="8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8"/>
      <c r="BM63" s="86"/>
      <c r="BN63" s="86"/>
      <c r="BO63" s="86"/>
      <c r="BP63" s="86"/>
      <c r="BQ63" s="86"/>
      <c r="BR63" s="86"/>
      <c r="BS63" s="86"/>
      <c r="BT63" s="86"/>
      <c r="BU63" s="86"/>
      <c r="BV63" s="86"/>
      <c r="BW63" s="86"/>
      <c r="BX63" s="86"/>
      <c r="BY63" s="86"/>
      <c r="BZ63" s="8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eTwOZWULlIBw2puxzW6QVMtGTYuQZFzae6Mi3DffG7lVj0SuEpECqiYSgsJ9eMAflZCJLQKu95HKcYkVjDz20g==" saltValue="rF3vby69pUnx+3gZ9NL0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15" t="s">
        <v>53</v>
      </c>
      <c r="B4" s="17"/>
      <c r="C4" s="17"/>
      <c r="D4" s="17"/>
      <c r="E4" s="17"/>
      <c r="F4" s="17"/>
      <c r="G4" s="17"/>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19615</v>
      </c>
      <c r="D6" s="20">
        <f t="shared" si="3"/>
        <v>46</v>
      </c>
      <c r="E6" s="20">
        <f t="shared" si="3"/>
        <v>1</v>
      </c>
      <c r="F6" s="20">
        <f t="shared" si="3"/>
        <v>0</v>
      </c>
      <c r="G6" s="20">
        <f t="shared" si="3"/>
        <v>2</v>
      </c>
      <c r="H6" s="20" t="str">
        <f t="shared" si="3"/>
        <v>北海道　石狩東部広域水道企業団</v>
      </c>
      <c r="I6" s="20" t="str">
        <f t="shared" si="3"/>
        <v>法適用</v>
      </c>
      <c r="J6" s="20" t="str">
        <f t="shared" si="3"/>
        <v>水道事業</v>
      </c>
      <c r="K6" s="20" t="str">
        <f t="shared" si="3"/>
        <v>用水供給事業</v>
      </c>
      <c r="L6" s="20" t="str">
        <f t="shared" si="3"/>
        <v>B</v>
      </c>
      <c r="M6" s="20" t="str">
        <f t="shared" si="3"/>
        <v>自治体職員 その他</v>
      </c>
      <c r="N6" s="21" t="str">
        <f t="shared" si="3"/>
        <v>-</v>
      </c>
      <c r="O6" s="21">
        <f t="shared" si="3"/>
        <v>56.25</v>
      </c>
      <c r="P6" s="21">
        <f t="shared" si="3"/>
        <v>99.48</v>
      </c>
      <c r="Q6" s="21">
        <f t="shared" si="3"/>
        <v>0</v>
      </c>
      <c r="R6" s="21" t="str">
        <f t="shared" si="3"/>
        <v>-</v>
      </c>
      <c r="S6" s="21" t="str">
        <f t="shared" si="3"/>
        <v>-</v>
      </c>
      <c r="T6" s="21" t="str">
        <f t="shared" si="3"/>
        <v>-</v>
      </c>
      <c r="U6" s="21">
        <f t="shared" si="3"/>
        <v>363526</v>
      </c>
      <c r="V6" s="21">
        <f t="shared" si="3"/>
        <v>916.13</v>
      </c>
      <c r="W6" s="21">
        <f t="shared" si="3"/>
        <v>396.81</v>
      </c>
      <c r="X6" s="22">
        <f>IF(X7="",NA(),X7)</f>
        <v>104.38</v>
      </c>
      <c r="Y6" s="22">
        <f t="shared" ref="Y6:AG6" si="4">IF(Y7="",NA(),Y7)</f>
        <v>106.67</v>
      </c>
      <c r="Z6" s="22">
        <f t="shared" si="4"/>
        <v>105.46</v>
      </c>
      <c r="AA6" s="22">
        <f t="shared" si="4"/>
        <v>103.24</v>
      </c>
      <c r="AB6" s="22">
        <f t="shared" si="4"/>
        <v>106.93</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136.52000000000001</v>
      </c>
      <c r="AU6" s="22">
        <f t="shared" ref="AU6:BC6" si="6">IF(AU7="",NA(),AU7)</f>
        <v>143.15</v>
      </c>
      <c r="AV6" s="22">
        <f t="shared" si="6"/>
        <v>188.16</v>
      </c>
      <c r="AW6" s="22">
        <f t="shared" si="6"/>
        <v>212.9</v>
      </c>
      <c r="AX6" s="22">
        <f t="shared" si="6"/>
        <v>187.34</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768.36</v>
      </c>
      <c r="BF6" s="22">
        <f t="shared" ref="BF6:BN6" si="7">IF(BF7="",NA(),BF7)</f>
        <v>731.86</v>
      </c>
      <c r="BG6" s="22">
        <f t="shared" si="7"/>
        <v>696.19</v>
      </c>
      <c r="BH6" s="22">
        <f t="shared" si="7"/>
        <v>658.65</v>
      </c>
      <c r="BI6" s="22">
        <f t="shared" si="7"/>
        <v>620.6</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94.65</v>
      </c>
      <c r="BQ6" s="22">
        <f t="shared" ref="BQ6:BY6" si="8">IF(BQ7="",NA(),BQ7)</f>
        <v>97.18</v>
      </c>
      <c r="BR6" s="22">
        <f t="shared" si="8"/>
        <v>95.9</v>
      </c>
      <c r="BS6" s="22">
        <f t="shared" si="8"/>
        <v>93.97</v>
      </c>
      <c r="BT6" s="22">
        <f t="shared" si="8"/>
        <v>97.45</v>
      </c>
      <c r="BU6" s="22">
        <f t="shared" si="8"/>
        <v>112.83</v>
      </c>
      <c r="BV6" s="22">
        <f t="shared" si="8"/>
        <v>112.84</v>
      </c>
      <c r="BW6" s="22">
        <f t="shared" si="8"/>
        <v>110.77</v>
      </c>
      <c r="BX6" s="22">
        <f t="shared" si="8"/>
        <v>112.35</v>
      </c>
      <c r="BY6" s="22">
        <f t="shared" si="8"/>
        <v>106.47</v>
      </c>
      <c r="BZ6" s="21" t="str">
        <f>IF(BZ7="","",IF(BZ7="-","【-】","【"&amp;SUBSTITUTE(TEXT(BZ7,"#,##0.00"),"-","△")&amp;"】"))</f>
        <v>【106.47】</v>
      </c>
      <c r="CA6" s="22">
        <f>IF(CA7="",NA(),CA7)</f>
        <v>110.95</v>
      </c>
      <c r="CB6" s="22">
        <f t="shared" ref="CB6:CJ6" si="9">IF(CB7="",NA(),CB7)</f>
        <v>108</v>
      </c>
      <c r="CC6" s="22">
        <f t="shared" si="9"/>
        <v>108.23</v>
      </c>
      <c r="CD6" s="22">
        <f t="shared" si="9"/>
        <v>111.02</v>
      </c>
      <c r="CE6" s="22">
        <f t="shared" si="9"/>
        <v>107.04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64.77</v>
      </c>
      <c r="CM6" s="22">
        <f t="shared" ref="CM6:CU6" si="10">IF(CM7="",NA(),CM7)</f>
        <v>64.83</v>
      </c>
      <c r="CN6" s="22">
        <f t="shared" si="10"/>
        <v>65.64</v>
      </c>
      <c r="CO6" s="22">
        <f t="shared" si="10"/>
        <v>65.28</v>
      </c>
      <c r="CP6" s="22">
        <f t="shared" si="10"/>
        <v>65.239999999999995</v>
      </c>
      <c r="CQ6" s="22">
        <f t="shared" si="10"/>
        <v>61.77</v>
      </c>
      <c r="CR6" s="22">
        <f t="shared" si="10"/>
        <v>61.69</v>
      </c>
      <c r="CS6" s="22">
        <f t="shared" si="10"/>
        <v>62.26</v>
      </c>
      <c r="CT6" s="22">
        <f t="shared" si="10"/>
        <v>62.22</v>
      </c>
      <c r="CU6" s="22">
        <f t="shared" si="10"/>
        <v>61.45</v>
      </c>
      <c r="CV6" s="21" t="str">
        <f>IF(CV7="","",IF(CV7="-","【-】","【"&amp;SUBSTITUTE(TEXT(CV7,"#,##0.00"),"-","△")&amp;"】"))</f>
        <v>【61.45】</v>
      </c>
      <c r="CW6" s="22">
        <f>IF(CW7="",NA(),CW7)</f>
        <v>99.71</v>
      </c>
      <c r="CX6" s="22">
        <f t="shared" ref="CX6:DF6" si="11">IF(CX7="",NA(),CX7)</f>
        <v>99.66</v>
      </c>
      <c r="CY6" s="22">
        <f t="shared" si="11"/>
        <v>99.64</v>
      </c>
      <c r="CZ6" s="22">
        <f t="shared" si="11"/>
        <v>99.67</v>
      </c>
      <c r="DA6" s="22">
        <f t="shared" si="11"/>
        <v>99.71</v>
      </c>
      <c r="DB6" s="22">
        <f t="shared" si="11"/>
        <v>100.08</v>
      </c>
      <c r="DC6" s="22">
        <f t="shared" si="11"/>
        <v>100</v>
      </c>
      <c r="DD6" s="22">
        <f t="shared" si="11"/>
        <v>100.16</v>
      </c>
      <c r="DE6" s="22">
        <f t="shared" si="11"/>
        <v>100.28</v>
      </c>
      <c r="DF6" s="22">
        <f t="shared" si="11"/>
        <v>100.29</v>
      </c>
      <c r="DG6" s="21" t="str">
        <f>IF(DG7="","",IF(DG7="-","【-】","【"&amp;SUBSTITUTE(TEXT(DG7,"#,##0.00"),"-","△")&amp;"】"))</f>
        <v>【100.29】</v>
      </c>
      <c r="DH6" s="22">
        <f>IF(DH7="",NA(),DH7)</f>
        <v>23.86</v>
      </c>
      <c r="DI6" s="22">
        <f t="shared" ref="DI6:DQ6" si="12">IF(DI7="",NA(),DI7)</f>
        <v>26.66</v>
      </c>
      <c r="DJ6" s="22">
        <f t="shared" si="12"/>
        <v>29.49</v>
      </c>
      <c r="DK6" s="22">
        <f t="shared" si="12"/>
        <v>32.200000000000003</v>
      </c>
      <c r="DL6" s="22">
        <f t="shared" si="12"/>
        <v>34.9</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2">
        <f t="shared" si="13"/>
        <v>15.09</v>
      </c>
      <c r="DV6" s="22">
        <f t="shared" si="13"/>
        <v>21.34</v>
      </c>
      <c r="DW6" s="22">
        <f t="shared" si="13"/>
        <v>21.38</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19615</v>
      </c>
      <c r="D7" s="24">
        <v>46</v>
      </c>
      <c r="E7" s="24">
        <v>1</v>
      </c>
      <c r="F7" s="24">
        <v>0</v>
      </c>
      <c r="G7" s="24">
        <v>2</v>
      </c>
      <c r="H7" s="24" t="s">
        <v>93</v>
      </c>
      <c r="I7" s="24" t="s">
        <v>94</v>
      </c>
      <c r="J7" s="24" t="s">
        <v>95</v>
      </c>
      <c r="K7" s="24" t="s">
        <v>96</v>
      </c>
      <c r="L7" s="24" t="s">
        <v>97</v>
      </c>
      <c r="M7" s="24" t="s">
        <v>98</v>
      </c>
      <c r="N7" s="25" t="s">
        <v>99</v>
      </c>
      <c r="O7" s="25">
        <v>56.25</v>
      </c>
      <c r="P7" s="25">
        <v>99.48</v>
      </c>
      <c r="Q7" s="25">
        <v>0</v>
      </c>
      <c r="R7" s="25" t="s">
        <v>99</v>
      </c>
      <c r="S7" s="25" t="s">
        <v>99</v>
      </c>
      <c r="T7" s="25" t="s">
        <v>99</v>
      </c>
      <c r="U7" s="25">
        <v>363526</v>
      </c>
      <c r="V7" s="25">
        <v>916.13</v>
      </c>
      <c r="W7" s="25">
        <v>396.81</v>
      </c>
      <c r="X7" s="25">
        <v>104.38</v>
      </c>
      <c r="Y7" s="25">
        <v>106.67</v>
      </c>
      <c r="Z7" s="25">
        <v>105.46</v>
      </c>
      <c r="AA7" s="25">
        <v>103.24</v>
      </c>
      <c r="AB7" s="25">
        <v>106.93</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136.52000000000001</v>
      </c>
      <c r="AU7" s="25">
        <v>143.15</v>
      </c>
      <c r="AV7" s="25">
        <v>188.16</v>
      </c>
      <c r="AW7" s="25">
        <v>212.9</v>
      </c>
      <c r="AX7" s="25">
        <v>187.34</v>
      </c>
      <c r="AY7" s="25">
        <v>258.49</v>
      </c>
      <c r="AZ7" s="25">
        <v>271.10000000000002</v>
      </c>
      <c r="BA7" s="25">
        <v>284.45</v>
      </c>
      <c r="BB7" s="25">
        <v>309.23</v>
      </c>
      <c r="BC7" s="25">
        <v>313.43</v>
      </c>
      <c r="BD7" s="25">
        <v>313.43</v>
      </c>
      <c r="BE7" s="25">
        <v>768.36</v>
      </c>
      <c r="BF7" s="25">
        <v>731.86</v>
      </c>
      <c r="BG7" s="25">
        <v>696.19</v>
      </c>
      <c r="BH7" s="25">
        <v>658.65</v>
      </c>
      <c r="BI7" s="25">
        <v>620.6</v>
      </c>
      <c r="BJ7" s="25">
        <v>290.31</v>
      </c>
      <c r="BK7" s="25">
        <v>272.95999999999998</v>
      </c>
      <c r="BL7" s="25">
        <v>260.95999999999998</v>
      </c>
      <c r="BM7" s="25">
        <v>240.07</v>
      </c>
      <c r="BN7" s="25">
        <v>224.81</v>
      </c>
      <c r="BO7" s="25">
        <v>224.81</v>
      </c>
      <c r="BP7" s="25">
        <v>94.65</v>
      </c>
      <c r="BQ7" s="25">
        <v>97.18</v>
      </c>
      <c r="BR7" s="25">
        <v>95.9</v>
      </c>
      <c r="BS7" s="25">
        <v>93.97</v>
      </c>
      <c r="BT7" s="25">
        <v>97.45</v>
      </c>
      <c r="BU7" s="25">
        <v>112.83</v>
      </c>
      <c r="BV7" s="25">
        <v>112.84</v>
      </c>
      <c r="BW7" s="25">
        <v>110.77</v>
      </c>
      <c r="BX7" s="25">
        <v>112.35</v>
      </c>
      <c r="BY7" s="25">
        <v>106.47</v>
      </c>
      <c r="BZ7" s="25">
        <v>106.47</v>
      </c>
      <c r="CA7" s="25">
        <v>110.95</v>
      </c>
      <c r="CB7" s="25">
        <v>108</v>
      </c>
      <c r="CC7" s="25">
        <v>108.23</v>
      </c>
      <c r="CD7" s="25">
        <v>111.02</v>
      </c>
      <c r="CE7" s="25">
        <v>107.04</v>
      </c>
      <c r="CF7" s="25">
        <v>73.86</v>
      </c>
      <c r="CG7" s="25">
        <v>73.849999999999994</v>
      </c>
      <c r="CH7" s="25">
        <v>73.180000000000007</v>
      </c>
      <c r="CI7" s="25">
        <v>73.05</v>
      </c>
      <c r="CJ7" s="25">
        <v>77.53</v>
      </c>
      <c r="CK7" s="25">
        <v>77.53</v>
      </c>
      <c r="CL7" s="25">
        <v>64.77</v>
      </c>
      <c r="CM7" s="25">
        <v>64.83</v>
      </c>
      <c r="CN7" s="25">
        <v>65.64</v>
      </c>
      <c r="CO7" s="25">
        <v>65.28</v>
      </c>
      <c r="CP7" s="25">
        <v>65.239999999999995</v>
      </c>
      <c r="CQ7" s="25">
        <v>61.77</v>
      </c>
      <c r="CR7" s="25">
        <v>61.69</v>
      </c>
      <c r="CS7" s="25">
        <v>62.26</v>
      </c>
      <c r="CT7" s="25">
        <v>62.22</v>
      </c>
      <c r="CU7" s="25">
        <v>61.45</v>
      </c>
      <c r="CV7" s="25">
        <v>61.45</v>
      </c>
      <c r="CW7" s="25">
        <v>99.71</v>
      </c>
      <c r="CX7" s="25">
        <v>99.66</v>
      </c>
      <c r="CY7" s="25">
        <v>99.64</v>
      </c>
      <c r="CZ7" s="25">
        <v>99.67</v>
      </c>
      <c r="DA7" s="25">
        <v>99.71</v>
      </c>
      <c r="DB7" s="25">
        <v>100.08</v>
      </c>
      <c r="DC7" s="25">
        <v>100</v>
      </c>
      <c r="DD7" s="25">
        <v>100.16</v>
      </c>
      <c r="DE7" s="25">
        <v>100.28</v>
      </c>
      <c r="DF7" s="25">
        <v>100.29</v>
      </c>
      <c r="DG7" s="25">
        <v>100.29</v>
      </c>
      <c r="DH7" s="25">
        <v>23.86</v>
      </c>
      <c r="DI7" s="25">
        <v>26.66</v>
      </c>
      <c r="DJ7" s="25">
        <v>29.49</v>
      </c>
      <c r="DK7" s="25">
        <v>32.200000000000003</v>
      </c>
      <c r="DL7" s="25">
        <v>34.9</v>
      </c>
      <c r="DM7" s="25">
        <v>55.77</v>
      </c>
      <c r="DN7" s="25">
        <v>56.48</v>
      </c>
      <c r="DO7" s="25">
        <v>57.5</v>
      </c>
      <c r="DP7" s="25">
        <v>58.52</v>
      </c>
      <c r="DQ7" s="25">
        <v>59.51</v>
      </c>
      <c r="DR7" s="25">
        <v>59.51</v>
      </c>
      <c r="DS7" s="25">
        <v>0</v>
      </c>
      <c r="DT7" s="25">
        <v>0</v>
      </c>
      <c r="DU7" s="25">
        <v>15.09</v>
      </c>
      <c r="DV7" s="25">
        <v>21.34</v>
      </c>
      <c r="DW7" s="25">
        <v>21.38</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2024-01-19T08:16:20Z</cp:lastPrinted>
  <dcterms:created xsi:type="dcterms:W3CDTF">2023-12-05T00:47:40Z</dcterms:created>
  <dcterms:modified xsi:type="dcterms:W3CDTF">2024-02-01T04:48:00Z</dcterms:modified>
  <cp:category/>
</cp:coreProperties>
</file>