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landisk00\share\toshikeikaku\01 都市政策Ｇ\12 公営企業関係（下水道・駐車場）\8 経営比較分析表\R5\02_回答\下水道\"/>
    </mc:Choice>
  </mc:AlternateContent>
  <xr:revisionPtr revIDLastSave="0" documentId="13_ncr:1_{3BCFEBA5-9D55-4B97-8E69-4DC5A5354149}" xr6:coauthVersionLast="36" xr6:coauthVersionMax="36" xr10:uidLastSave="{00000000-0000-0000-0000-000000000000}"/>
  <workbookProtection workbookAlgorithmName="SHA-512" workbookHashValue="GGT7vqpDKaYrB6DR+R+Ttet1QNND7pii0iwgjQrO0Ril6pOV3LEQBPzkQCx5fP7MwOoMn/5jg+GB0/fmJqfSYw==" workbookSaltValue="GzlYZG2/ETN3bVD9WZQSO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BB10" i="4"/>
  <c r="W10" i="4"/>
  <c r="P10" i="4"/>
  <c r="BB8" i="4"/>
  <c r="AT8" i="4"/>
  <c r="AD8" i="4"/>
  <c r="W8" i="4"/>
  <c r="B8" i="4"/>
  <c r="B6" i="4"/>
</calcChain>
</file>

<file path=xl/sharedStrings.xml><?xml version="1.0" encoding="utf-8"?>
<sst xmlns="http://schemas.openxmlformats.org/spreadsheetml/2006/main" count="275" uniqueCount="115">
  <si>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</si>
  <si>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</si>
  <si>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</si>
  <si>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</si>
  <si>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</si>
  <si>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</si>
  <si>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</si>
  <si>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</si>
  <si>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</si>
  <si>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</si>
  <si>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</si>
  <si>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</si>
  <si>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</si>
  <si>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</si>
  <si>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</si>
  <si>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</si>
  <si>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</si>
  <si>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</si>
  <si>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</si>
  <si>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</si>
  <si>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</si>
  <si>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</si>
  <si>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</si>
  <si>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</si>
  <si>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</si>
  <si>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</si>
  <si>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</si>
  <si>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</si>
  <si>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</si>
  <si>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</si>
  <si>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</si>
  <si>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</si>
  <si>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</si>
  <si>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</si>
  <si>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</si>
  <si>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</si>
  <si>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</si>
  <si>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</si>
  <si>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</si>
  <si>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</si>
  <si>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</si>
  <si>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</si>
  <si>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</si>
  <si>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</si>
  <si>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</si>
  <si>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</si>
  <si>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</si>
  <si>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</si>
  <si>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</si>
  <si>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</si>
  <si>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</si>
  <si>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</si>
  <si>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</si>
  <si>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</si>
  <si>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</si>
  <si>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</si>
  <si>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</si>
  <si>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</si>
  <si>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</si>
  <si>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</si>
  <si>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</si>
  <si>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</si>
  <si>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</si>
  <si>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</si>
  <si>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</si>
  <si>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</si>
  <si>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</si>
  <si>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</si>
  <si>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</si>
  <si>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</si>
  <si>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</si>
  <si>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</si>
  <si>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</si>
  <si>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</si>
  <si>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</si>
  <si>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</si>
  <si>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</si>
  <si>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</si>
  <si>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</si>
  <si>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</si>
  <si>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</si>
  <si>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</si>
  <si>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</si>
  <si>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</si>
  <si>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</si>
  <si>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</si>
  <si>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</si>
  <si>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</si>
  <si>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</si>
  <si>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</si>
  <si>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</si>
  <si>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</si>
  <si>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</si>
  <si>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</si>
  <si>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</si>
  <si>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</si>
  <si>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</si>
  <si>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</si>
  <si>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</si>
  <si>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</si>
  <si>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</si>
  <si>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</si>
  <si>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</si>
  <si>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</si>
  <si>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</si>
  <si>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</si>
  <si>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</si>
  <si>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</si>
  <si>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</si>
  <si>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</si>
  <si>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</si>
  <si>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</si>
  <si>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流域下水道事業は、直接、使用者から下水道使用料を徴収するのではなく、流域関連市町村等の維持管理負担金で賄われている。また、令和2年度から地方公営企業法の一部を適用している。
　「①経常収支比率」は、100％を若干下回ったことから、引き続き、下水道事業経営戦略に基づく経営健全化に努めるとともに、下水道ストックマネジメント計画に基づく計画的な施設・設備の更新・維持管理を実施する必要がある。
　「②累積欠損金比率」は、令和３年度から維持管理負担金の精算に係る会計処理を見直したことに伴い増加している。引き続き、経営改善を図っていく必要がある。
　「③流動比率」は、100％を下回っているが、流動負債には建設改良費に充てられた企業債が含まれており、後年度負担金により収入が予定されている。
　「④企業債残高対事業規模比率」は、企業債発行額よりも企業債償還額が上回っており、企業債残高は減少傾向にある。
　「⑥汚水処理原価」は、類似団体と比較し高い水準にあることから、投資の効率化や維持管理費の見直しをする余地について、今後検討していく必要がある。
　「⑦施設利用率」は、類似団体と比較して高い水準であり、遊休化した施設や過大なスペックが少ないと考えられ、現在の利用状況に対して適切な施設規模になっている。
　「⑧水洗化率」は、引き続き、水洗化率向上の取組を進めるとともに、地理的要因や将来の見込みも踏まえ、対応を検討する。</t>
    <rPh sb="37" eb="39">
      <t>カンレン</t>
    </rPh>
    <rPh sb="91" eb="93">
      <t>ケイジョウ</t>
    </rPh>
    <rPh sb="295" eb="297">
      <t>リュウドウ</t>
    </rPh>
    <rPh sb="297" eb="299">
      <t>フサイ</t>
    </rPh>
    <rPh sb="301" eb="303">
      <t>ケンセツ</t>
    </rPh>
    <rPh sb="303" eb="306">
      <t>カイリョウヒ</t>
    </rPh>
    <rPh sb="307" eb="308">
      <t>ア</t>
    </rPh>
    <rPh sb="312" eb="315">
      <t>キギョウサイ</t>
    </rPh>
    <rPh sb="316" eb="317">
      <t>フク</t>
    </rPh>
    <rPh sb="323" eb="326">
      <t>コウネンド</t>
    </rPh>
    <rPh sb="326" eb="329">
      <t>フタンキン</t>
    </rPh>
    <rPh sb="332" eb="334">
      <t>シュウニュウ</t>
    </rPh>
    <rPh sb="335" eb="337">
      <t>ヨテイ</t>
    </rPh>
    <phoneticPr fontId="4"/>
  </si>
  <si>
    <t>　「①有形固定資産減価償却率」は増加傾向にあり、施設の老朽化が進んでいる。このため、可能な限り既存施設を活用し、ライフサイクルコストの低減を図りつつ、必要なものについては改築更新を実施することで持続的な下水道機能の確保を図っていく必要がある。
　「②管渠老朽化率」及び「③管渠改善率」は、供用開始後３０年程度経過していることから、設備の回復・予防保全のための修繕や事業費の平準化を図り、計画的かつ効率的な維持修繕・改築更新に取り組む必要があります。</t>
    <rPh sb="154" eb="156">
      <t>ケイカ</t>
    </rPh>
    <rPh sb="165" eb="167">
      <t>セツビ</t>
    </rPh>
    <rPh sb="168" eb="170">
      <t>カイフク</t>
    </rPh>
    <rPh sb="171" eb="173">
      <t>ヨボウ</t>
    </rPh>
    <rPh sb="173" eb="175">
      <t>ホゼン</t>
    </rPh>
    <rPh sb="179" eb="181">
      <t>シュウゼン</t>
    </rPh>
    <rPh sb="182" eb="185">
      <t>ジギョウヒ</t>
    </rPh>
    <rPh sb="186" eb="189">
      <t>ヘイジュンカ</t>
    </rPh>
    <rPh sb="190" eb="191">
      <t>ハカ</t>
    </rPh>
    <rPh sb="193" eb="196">
      <t>ケイカクテキ</t>
    </rPh>
    <rPh sb="198" eb="201">
      <t>コウリツテキ</t>
    </rPh>
    <rPh sb="202" eb="204">
      <t>イジ</t>
    </rPh>
    <rPh sb="204" eb="206">
      <t>シュウゼン</t>
    </rPh>
    <rPh sb="207" eb="209">
      <t>カイチク</t>
    </rPh>
    <rPh sb="209" eb="211">
      <t>コウシン</t>
    </rPh>
    <rPh sb="212" eb="213">
      <t>ト</t>
    </rPh>
    <rPh sb="214" eb="215">
      <t>ク</t>
    </rPh>
    <rPh sb="216" eb="218">
      <t>ヒツヨウ</t>
    </rPh>
    <phoneticPr fontId="4"/>
  </si>
  <si>
    <t>　今後も、令和3年に策定した青森県下水道事業経営戦略に基づき、現状と将来の見通しを踏まえた経営改善に努めるとともに、下水道ストックマネジメント計画に基づき、重要度の高い設備から予防保全や改築を実施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</si>
</sst>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C8A-45FA-B790-7A20BD5FC2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1.87</c:v>
                </c:pt>
                <c:pt idx="3">
                  <c:v>0.1</c:v>
                </c:pt>
                <c:pt idx="4">
                  <c:v>0.09</c:v>
                </c:pt>
              </c:numCache>
            </c:numRef>
          </c:val>
          <c:smooth val="0"/>
          <c:extLst>
            <c:ext xmlns:c16="http://schemas.microsoft.com/office/drawing/2014/chart" uri="{C3380CC4-5D6E-409C-BE32-E72D297353CC}">
              <c16:uniqueId val="{00000001-0C8A-45FA-B790-7A20BD5FC2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81.22</c:v>
                </c:pt>
                <c:pt idx="3">
                  <c:v>78.23</c:v>
                </c:pt>
                <c:pt idx="4">
                  <c:v>81.55</c:v>
                </c:pt>
              </c:numCache>
            </c:numRef>
          </c:val>
          <c:extLst>
            <c:ext xmlns:c16="http://schemas.microsoft.com/office/drawing/2014/chart" uri="{C3380CC4-5D6E-409C-BE32-E72D297353CC}">
              <c16:uniqueId val="{00000000-3020-469B-A322-B2E54BEDC4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68.2</c:v>
                </c:pt>
                <c:pt idx="3">
                  <c:v>68.05</c:v>
                </c:pt>
                <c:pt idx="4">
                  <c:v>67.099999999999994</c:v>
                </c:pt>
              </c:numCache>
            </c:numRef>
          </c:val>
          <c:smooth val="0"/>
          <c:extLst>
            <c:ext xmlns:c16="http://schemas.microsoft.com/office/drawing/2014/chart" uri="{C3380CC4-5D6E-409C-BE32-E72D297353CC}">
              <c16:uniqueId val="{00000001-3020-469B-A322-B2E54BEDC4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89.84</c:v>
                </c:pt>
                <c:pt idx="3">
                  <c:v>89.98</c:v>
                </c:pt>
                <c:pt idx="4">
                  <c:v>89.15</c:v>
                </c:pt>
              </c:numCache>
            </c:numRef>
          </c:val>
          <c:extLst>
            <c:ext xmlns:c16="http://schemas.microsoft.com/office/drawing/2014/chart" uri="{C3380CC4-5D6E-409C-BE32-E72D297353CC}">
              <c16:uniqueId val="{00000000-923B-48E8-B646-32F5E9C41E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94.01</c:v>
                </c:pt>
                <c:pt idx="3">
                  <c:v>94.14</c:v>
                </c:pt>
                <c:pt idx="4">
                  <c:v>94.02</c:v>
                </c:pt>
              </c:numCache>
            </c:numRef>
          </c:val>
          <c:smooth val="0"/>
          <c:extLst>
            <c:ext xmlns:c16="http://schemas.microsoft.com/office/drawing/2014/chart" uri="{C3380CC4-5D6E-409C-BE32-E72D297353CC}">
              <c16:uniqueId val="{00000001-923B-48E8-B646-32F5E9C41E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99.97</c:v>
                </c:pt>
                <c:pt idx="3">
                  <c:v>96.94</c:v>
                </c:pt>
                <c:pt idx="4">
                  <c:v>99.89</c:v>
                </c:pt>
              </c:numCache>
            </c:numRef>
          </c:val>
          <c:extLst>
            <c:ext xmlns:c16="http://schemas.microsoft.com/office/drawing/2014/chart" uri="{C3380CC4-5D6E-409C-BE32-E72D297353CC}">
              <c16:uniqueId val="{00000000-5515-44FA-879D-671A29F36A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101.63</c:v>
                </c:pt>
                <c:pt idx="3">
                  <c:v>100.14</c:v>
                </c:pt>
                <c:pt idx="4">
                  <c:v>99.22</c:v>
                </c:pt>
              </c:numCache>
            </c:numRef>
          </c:val>
          <c:smooth val="0"/>
          <c:extLst>
            <c:ext xmlns:c16="http://schemas.microsoft.com/office/drawing/2014/chart" uri="{C3380CC4-5D6E-409C-BE32-E72D297353CC}">
              <c16:uniqueId val="{00000001-5515-44FA-879D-671A29F36A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5.59</c:v>
                </c:pt>
                <c:pt idx="3">
                  <c:v>11.06</c:v>
                </c:pt>
                <c:pt idx="4">
                  <c:v>15.89</c:v>
                </c:pt>
              </c:numCache>
            </c:numRef>
          </c:val>
          <c:extLst>
            <c:ext xmlns:c16="http://schemas.microsoft.com/office/drawing/2014/chart" uri="{C3380CC4-5D6E-409C-BE32-E72D297353CC}">
              <c16:uniqueId val="{00000000-DCFB-4AD9-9A0C-5A5CE6E919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31.96</c:v>
                </c:pt>
                <c:pt idx="3">
                  <c:v>34.17</c:v>
                </c:pt>
                <c:pt idx="4">
                  <c:v>36.770000000000003</c:v>
                </c:pt>
              </c:numCache>
            </c:numRef>
          </c:val>
          <c:smooth val="0"/>
          <c:extLst>
            <c:ext xmlns:c16="http://schemas.microsoft.com/office/drawing/2014/chart" uri="{C3380CC4-5D6E-409C-BE32-E72D297353CC}">
              <c16:uniqueId val="{00000001-DCFB-4AD9-9A0C-5A5CE6E919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E42-4F52-A2B5-7C3468760F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0.93</c:v>
                </c:pt>
                <c:pt idx="3">
                  <c:v>1.04</c:v>
                </c:pt>
                <c:pt idx="4">
                  <c:v>1.26</c:v>
                </c:pt>
              </c:numCache>
            </c:numRef>
          </c:val>
          <c:smooth val="0"/>
          <c:extLst>
            <c:ext xmlns:c16="http://schemas.microsoft.com/office/drawing/2014/chart" uri="{C3380CC4-5D6E-409C-BE32-E72D297353CC}">
              <c16:uniqueId val="{00000001-DE42-4F52-A2B5-7C3468760F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6.84</c:v>
                </c:pt>
                <c:pt idx="3">
                  <c:v>11.24</c:v>
                </c:pt>
                <c:pt idx="4">
                  <c:v>11.59</c:v>
                </c:pt>
              </c:numCache>
            </c:numRef>
          </c:val>
          <c:extLst>
            <c:ext xmlns:c16="http://schemas.microsoft.com/office/drawing/2014/chart" uri="{C3380CC4-5D6E-409C-BE32-E72D297353CC}">
              <c16:uniqueId val="{00000000-37C8-4EDE-9CC3-2E8DE261E1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9.1</c:v>
                </c:pt>
                <c:pt idx="3">
                  <c:v>10.71</c:v>
                </c:pt>
                <c:pt idx="4">
                  <c:v>11.46</c:v>
                </c:pt>
              </c:numCache>
            </c:numRef>
          </c:val>
          <c:smooth val="0"/>
          <c:extLst>
            <c:ext xmlns:c16="http://schemas.microsoft.com/office/drawing/2014/chart" uri="{C3380CC4-5D6E-409C-BE32-E72D297353CC}">
              <c16:uniqueId val="{00000001-37C8-4EDE-9CC3-2E8DE261E1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74.180000000000007</c:v>
                </c:pt>
                <c:pt idx="3">
                  <c:v>74.34</c:v>
                </c:pt>
                <c:pt idx="4">
                  <c:v>81.58</c:v>
                </c:pt>
              </c:numCache>
            </c:numRef>
          </c:val>
          <c:extLst>
            <c:ext xmlns:c16="http://schemas.microsoft.com/office/drawing/2014/chart" uri="{C3380CC4-5D6E-409C-BE32-E72D297353CC}">
              <c16:uniqueId val="{00000000-226F-40E9-9E81-3DCBBE4468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101.14</c:v>
                </c:pt>
                <c:pt idx="3">
                  <c:v>104.74</c:v>
                </c:pt>
                <c:pt idx="4">
                  <c:v>104.74</c:v>
                </c:pt>
              </c:numCache>
            </c:numRef>
          </c:val>
          <c:smooth val="0"/>
          <c:extLst>
            <c:ext xmlns:c16="http://schemas.microsoft.com/office/drawing/2014/chart" uri="{C3380CC4-5D6E-409C-BE32-E72D297353CC}">
              <c16:uniqueId val="{00000001-226F-40E9-9E81-3DCBBE4468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250.72</c:v>
                </c:pt>
                <c:pt idx="3">
                  <c:v>241.82</c:v>
                </c:pt>
                <c:pt idx="4">
                  <c:v>230.96</c:v>
                </c:pt>
              </c:numCache>
            </c:numRef>
          </c:val>
          <c:extLst>
            <c:ext xmlns:c16="http://schemas.microsoft.com/office/drawing/2014/chart" uri="{C3380CC4-5D6E-409C-BE32-E72D297353CC}">
              <c16:uniqueId val="{00000000-013E-46A2-AB83-8017CD43FE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255.67</c:v>
                </c:pt>
                <c:pt idx="3">
                  <c:v>242.44</c:v>
                </c:pt>
                <c:pt idx="4">
                  <c:v>228.09</c:v>
                </c:pt>
              </c:numCache>
            </c:numRef>
          </c:val>
          <c:smooth val="0"/>
          <c:extLst>
            <c:ext xmlns:c16="http://schemas.microsoft.com/office/drawing/2014/chart" uri="{C3380CC4-5D6E-409C-BE32-E72D297353CC}">
              <c16:uniqueId val="{00000001-013E-46A2-AB83-8017CD43FE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004-40A6-A63A-25AC7470F3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4004-40A6-A63A-25AC7470F3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168.42</c:v>
                </c:pt>
                <c:pt idx="3">
                  <c:v>174.26</c:v>
                </c:pt>
                <c:pt idx="4">
                  <c:v>92</c:v>
                </c:pt>
              </c:numCache>
            </c:numRef>
          </c:val>
          <c:extLst>
            <c:ext xmlns:c16="http://schemas.microsoft.com/office/drawing/2014/chart" uri="{C3380CC4-5D6E-409C-BE32-E72D297353CC}">
              <c16:uniqueId val="{00000000-0B24-4347-829C-BEE5BA6B96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50.67</c:v>
                </c:pt>
                <c:pt idx="3">
                  <c:v>48.7</c:v>
                </c:pt>
                <c:pt idx="4">
                  <c:v>52.53</c:v>
                </c:pt>
              </c:numCache>
            </c:numRef>
          </c:val>
          <c:smooth val="0"/>
          <c:extLst>
            <c:ext xmlns:c16="http://schemas.microsoft.com/office/drawing/2014/chart" uri="{C3380CC4-5D6E-409C-BE32-E72D297353CC}">
              <c16:uniqueId val="{00000001-0B24-4347-829C-BEE5BA6B96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【67.08】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M13" sqref="M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流域下水道</v>
      </c>
      <c r="Q8" s="35"/>
      <c r="R8" s="35"/>
      <c r="S8" s="35"/>
      <c r="T8" s="35"/>
      <c r="U8" s="35"/>
      <c r="V8" s="35"/>
      <c r="W8" s="35" t="str">
        <f>データ!L6</f>
        <v>E1</v>
      </c>
      <c r="X8" s="35"/>
      <c r="Y8" s="35"/>
      <c r="Z8" s="35"/>
      <c r="AA8" s="35"/>
      <c r="AB8" s="35"/>
      <c r="AC8" s="35"/>
      <c r="AD8" s="36" t="str">
        <f>データ!$M$6</f>
        <v>非設置</v>
      </c>
      <c r="AE8" s="36"/>
      <c r="AF8" s="36"/>
      <c r="AG8" s="36"/>
      <c r="AH8" s="36"/>
      <c r="AI8" s="36"/>
      <c r="AJ8" s="36"/>
      <c r="AK8" s="3"/>
      <c r="AL8" s="37">
        <f>データ!S6</f>
        <v>1225497</v>
      </c>
      <c r="AM8" s="37"/>
      <c r="AN8" s="37"/>
      <c r="AO8" s="37"/>
      <c r="AP8" s="37"/>
      <c r="AQ8" s="37"/>
      <c r="AR8" s="37"/>
      <c r="AS8" s="37"/>
      <c r="AT8" s="38">
        <f>データ!T6</f>
        <v>9645.1</v>
      </c>
      <c r="AU8" s="38"/>
      <c r="AV8" s="38"/>
      <c r="AW8" s="38"/>
      <c r="AX8" s="38"/>
      <c r="AY8" s="38"/>
      <c r="AZ8" s="38"/>
      <c r="BA8" s="38"/>
      <c r="BB8" s="38">
        <f>データ!U6</f>
        <v>127.06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83.46</v>
      </c>
      <c r="J10" s="38"/>
      <c r="K10" s="38"/>
      <c r="L10" s="38"/>
      <c r="M10" s="38"/>
      <c r="N10" s="38"/>
      <c r="O10" s="38"/>
      <c r="P10" s="38">
        <f>データ!P6</f>
        <v>34.21</v>
      </c>
      <c r="Q10" s="38"/>
      <c r="R10" s="38"/>
      <c r="S10" s="38"/>
      <c r="T10" s="38"/>
      <c r="U10" s="38"/>
      <c r="V10" s="38"/>
      <c r="W10" s="38">
        <f>データ!Q6</f>
        <v>80.5</v>
      </c>
      <c r="X10" s="38"/>
      <c r="Y10" s="38"/>
      <c r="Z10" s="38"/>
      <c r="AA10" s="38"/>
      <c r="AB10" s="38"/>
      <c r="AC10" s="38"/>
      <c r="AD10" s="37">
        <f>データ!R6</f>
        <v>0</v>
      </c>
      <c r="AE10" s="37"/>
      <c r="AF10" s="37"/>
      <c r="AG10" s="37"/>
      <c r="AH10" s="37"/>
      <c r="AI10" s="37"/>
      <c r="AJ10" s="37"/>
      <c r="AK10" s="2"/>
      <c r="AL10" s="37">
        <f>データ!V6</f>
        <v>276309</v>
      </c>
      <c r="AM10" s="37"/>
      <c r="AN10" s="37"/>
      <c r="AO10" s="37"/>
      <c r="AP10" s="37"/>
      <c r="AQ10" s="37"/>
      <c r="AR10" s="37"/>
      <c r="AS10" s="37"/>
      <c r="AT10" s="38">
        <f>データ!W6</f>
        <v>88.41</v>
      </c>
      <c r="AU10" s="38"/>
      <c r="AV10" s="38"/>
      <c r="AW10" s="38"/>
      <c r="AX10" s="38"/>
      <c r="AY10" s="38"/>
      <c r="AZ10" s="38"/>
      <c r="BA10" s="38"/>
      <c r="BB10" s="38">
        <f>データ!X6</f>
        <v>3125.31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【99.26】</v>
      </c>
      <c r="F85" s="12" t="str">
        <f>データ!AT6</f>
        <v>【11.39】</v>
      </c>
      <c r="G85" s="12" t="str">
        <f>データ!BE6</f>
        <v>【104.37】</v>
      </c>
      <c r="H85" s="12" t="str">
        <f>データ!BP6</f>
        <v>【230.79】</v>
      </c>
      <c r="I85" s="12" t="str">
        <f>データ!CA6</f>
        <v>【0.00】</v>
      </c>
      <c r="J85" s="12" t="str">
        <f>データ!CL6</f>
        <v>【52.71】</v>
      </c>
      <c r="K85" s="12" t="str">
        <f>データ!CW6</f>
        <v>【67.08】</v>
      </c>
      <c r="L85" s="12" t="str">
        <f>データ!DH6</f>
        <v>【93.95】</v>
      </c>
      <c r="M85" s="12" t="str">
        <f>データ!DS6</f>
        <v>【36.56】</v>
      </c>
      <c r="N85" s="12" t="str">
        <f>データ!ED6</f>
        <v>【1.25】</v>
      </c>
      <c r="O85" s="12" t="str">
        <f>データ!EO6</f>
        <v>【0.09】</v>
      </c>
    </row>
  </sheetData>
  <sheetProtection algorithmName="SHA-512" hashValue="MBh25mRJyIiYYMixtxD5HN+8g4eZvkrV7lX79pSgw5dSI63bNQUG/JAMZrA1QQXnV1mBG7vCYBeIBlEMwW6Xhw==" saltValue="qZUmME9NegcRNBdAv7vbT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20001</v>
      </c>
      <c r="D6" s="19">
        <f t="shared" si="3"/>
        <v>46</v>
      </c>
      <c r="E6" s="19">
        <f t="shared" si="3"/>
        <v>17</v>
      </c>
      <c r="F6" s="19">
        <f t="shared" si="3"/>
        <v>3</v>
      </c>
      <c r="G6" s="19">
        <f t="shared" si="3"/>
        <v>0</v>
      </c>
      <c r="H6" s="19" t="str">
        <f t="shared" si="3"/>
        <v>青森県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83.46</v>
      </c>
      <c r="P6" s="20">
        <f t="shared" si="3"/>
        <v>34.21</v>
      </c>
      <c r="Q6" s="20">
        <f t="shared" si="3"/>
        <v>80.5</v>
      </c>
      <c r="R6" s="20">
        <f t="shared" si="3"/>
        <v>0</v>
      </c>
      <c r="S6" s="20">
        <f t="shared" si="3"/>
        <v>1225497</v>
      </c>
      <c r="T6" s="20">
        <f t="shared" si="3"/>
        <v>9645.1</v>
      </c>
      <c r="U6" s="20">
        <f t="shared" si="3"/>
        <v>127.06</v>
      </c>
      <c r="V6" s="20">
        <f t="shared" si="3"/>
        <v>276309</v>
      </c>
      <c r="W6" s="20">
        <f t="shared" si="3"/>
        <v>88.41</v>
      </c>
      <c r="X6" s="20">
        <f t="shared" si="3"/>
        <v>3125.31</v>
      </c>
      <c r="Y6" s="21" t="str">
        <f>IF(Y7="",NA(),Y7)</f>
        <v>-</v>
      </c>
      <c r="Z6" s="21" t="str">
        <f t="shared" ref="Z6:AH6" si="4">IF(Z7="",NA(),Z7)</f>
        <v>-</v>
      </c>
      <c r="AA6" s="21">
        <f t="shared" si="4"/>
        <v>99.97</v>
      </c>
      <c r="AB6" s="21">
        <f t="shared" si="4"/>
        <v>96.94</v>
      </c>
      <c r="AC6" s="21">
        <f t="shared" si="4"/>
        <v>99.89</v>
      </c>
      <c r="AD6" s="21" t="str">
        <f t="shared" si="4"/>
        <v>-</v>
      </c>
      <c r="AE6" s="21" t="str">
        <f t="shared" si="4"/>
        <v>-</v>
      </c>
      <c r="AF6" s="21">
        <f t="shared" si="4"/>
        <v>101.63</v>
      </c>
      <c r="AG6" s="21">
        <f t="shared" si="4"/>
        <v>100.14</v>
      </c>
      <c r="AH6" s="21">
        <f t="shared" si="4"/>
        <v>99.22</v>
      </c>
      <c r="AI6" s="20" t="str">
        <f>IF(AI7="","",IF(AI7="-","【-】","【"&amp;SUBSTITUTE(TEXT(AI7,"#,##0.00"),"-","△")&amp;"】"))</f>
        <v>【99.26】</v>
      </c>
      <c r="AJ6" s="21" t="str">
        <f>IF(AJ7="",NA(),AJ7)</f>
        <v>-</v>
      </c>
      <c r="AK6" s="21" t="str">
        <f t="shared" ref="AK6:AS6" si="5">IF(AK7="",NA(),AK7)</f>
        <v>-</v>
      </c>
      <c r="AL6" s="21">
        <f t="shared" si="5"/>
        <v>6.84</v>
      </c>
      <c r="AM6" s="21">
        <f t="shared" si="5"/>
        <v>11.24</v>
      </c>
      <c r="AN6" s="21">
        <f t="shared" si="5"/>
        <v>11.59</v>
      </c>
      <c r="AO6" s="21" t="str">
        <f t="shared" si="5"/>
        <v>-</v>
      </c>
      <c r="AP6" s="21" t="str">
        <f t="shared" si="5"/>
        <v>-</v>
      </c>
      <c r="AQ6" s="21">
        <f t="shared" si="5"/>
        <v>9.1</v>
      </c>
      <c r="AR6" s="21">
        <f t="shared" si="5"/>
        <v>10.71</v>
      </c>
      <c r="AS6" s="21">
        <f t="shared" si="5"/>
        <v>11.46</v>
      </c>
      <c r="AT6" s="20" t="str">
        <f>IF(AT7="","",IF(AT7="-","【-】","【"&amp;SUBSTITUTE(TEXT(AT7,"#,##0.00"),"-","△")&amp;"】"))</f>
        <v>【11.39】</v>
      </c>
      <c r="AU6" s="21" t="str">
        <f>IF(AU7="",NA(),AU7)</f>
        <v>-</v>
      </c>
      <c r="AV6" s="21" t="str">
        <f t="shared" ref="AV6:BD6" si="6">IF(AV7="",NA(),AV7)</f>
        <v>-</v>
      </c>
      <c r="AW6" s="21">
        <f t="shared" si="6"/>
        <v>74.180000000000007</v>
      </c>
      <c r="AX6" s="21">
        <f t="shared" si="6"/>
        <v>74.34</v>
      </c>
      <c r="AY6" s="21">
        <f t="shared" si="6"/>
        <v>81.58</v>
      </c>
      <c r="AZ6" s="21" t="str">
        <f t="shared" si="6"/>
        <v>-</v>
      </c>
      <c r="BA6" s="21" t="str">
        <f t="shared" si="6"/>
        <v>-</v>
      </c>
      <c r="BB6" s="21">
        <f t="shared" si="6"/>
        <v>101.14</v>
      </c>
      <c r="BC6" s="21">
        <f t="shared" si="6"/>
        <v>104.74</v>
      </c>
      <c r="BD6" s="21">
        <f t="shared" si="6"/>
        <v>104.74</v>
      </c>
      <c r="BE6" s="20" t="str">
        <f>IF(BE7="","",IF(BE7="-","【-】","【"&amp;SUBSTITUTE(TEXT(BE7,"#,##0.00"),"-","△")&amp;"】"))</f>
        <v>【104.37】</v>
      </c>
      <c r="BF6" s="21" t="str">
        <f>IF(BF7="",NA(),BF7)</f>
        <v>-</v>
      </c>
      <c r="BG6" s="21" t="str">
        <f t="shared" ref="BG6:BO6" si="7">IF(BG7="",NA(),BG7)</f>
        <v>-</v>
      </c>
      <c r="BH6" s="21">
        <f t="shared" si="7"/>
        <v>250.72</v>
      </c>
      <c r="BI6" s="21">
        <f t="shared" si="7"/>
        <v>241.82</v>
      </c>
      <c r="BJ6" s="21">
        <f t="shared" si="7"/>
        <v>230.96</v>
      </c>
      <c r="BK6" s="21" t="str">
        <f t="shared" si="7"/>
        <v>-</v>
      </c>
      <c r="BL6" s="21" t="str">
        <f t="shared" si="7"/>
        <v>-</v>
      </c>
      <c r="BM6" s="21">
        <f t="shared" si="7"/>
        <v>255.67</v>
      </c>
      <c r="BN6" s="21">
        <f t="shared" si="7"/>
        <v>242.44</v>
      </c>
      <c r="BO6" s="21">
        <f t="shared" si="7"/>
        <v>228.09</v>
      </c>
      <c r="BP6" s="20" t="str">
        <f>IF(BP7="","",IF(BP7="-","【-】","【"&amp;SUBSTITUTE(TEXT(BP7,"#,##0.00"),"-","△")&amp;"】"))</f>
        <v>【230.79】</v>
      </c>
      <c r="BQ6" s="21" t="str">
        <f>IF(BQ7="",NA(),BQ7)</f>
        <v>-</v>
      </c>
      <c r="BR6" s="21" t="str">
        <f t="shared" ref="BR6:BZ6" si="8">IF(BR7="",NA(),BR7)</f>
        <v>-</v>
      </c>
      <c r="BS6" s="20">
        <f t="shared" si="8"/>
        <v>0</v>
      </c>
      <c r="BT6" s="20">
        <f t="shared" si="8"/>
        <v>0</v>
      </c>
      <c r="BU6" s="20">
        <f t="shared" si="8"/>
        <v>0</v>
      </c>
      <c r="BV6" s="21" t="str">
        <f t="shared" si="8"/>
        <v>-</v>
      </c>
      <c r="BW6" s="21" t="str">
        <f t="shared" si="8"/>
        <v>-</v>
      </c>
      <c r="BX6" s="20">
        <f t="shared" si="8"/>
        <v>0</v>
      </c>
      <c r="BY6" s="20">
        <f t="shared" si="8"/>
        <v>0</v>
      </c>
      <c r="BZ6" s="20">
        <f t="shared" si="8"/>
        <v>0</v>
      </c>
      <c r="CA6" s="20" t="str">
        <f>IF(CA7="","",IF(CA7="-","【-】","【"&amp;SUBSTITUTE(TEXT(CA7,"#,##0.00"),"-","△")&amp;"】"))</f>
        <v>【0.00】</v>
      </c>
      <c r="CB6" s="21" t="str">
        <f>IF(CB7="",NA(),CB7)</f>
        <v>-</v>
      </c>
      <c r="CC6" s="21" t="str">
        <f t="shared" ref="CC6:CK6" si="9">IF(CC7="",NA(),CC7)</f>
        <v>-</v>
      </c>
      <c r="CD6" s="21">
        <f t="shared" si="9"/>
        <v>168.42</v>
      </c>
      <c r="CE6" s="21">
        <f t="shared" si="9"/>
        <v>174.26</v>
      </c>
      <c r="CF6" s="21">
        <f t="shared" si="9"/>
        <v>92</v>
      </c>
      <c r="CG6" s="21" t="str">
        <f t="shared" si="9"/>
        <v>-</v>
      </c>
      <c r="CH6" s="21" t="str">
        <f t="shared" si="9"/>
        <v>-</v>
      </c>
      <c r="CI6" s="21">
        <f t="shared" si="9"/>
        <v>50.67</v>
      </c>
      <c r="CJ6" s="21">
        <f t="shared" si="9"/>
        <v>48.7</v>
      </c>
      <c r="CK6" s="21">
        <f t="shared" si="9"/>
        <v>52.53</v>
      </c>
      <c r="CL6" s="20" t="str">
        <f>IF(CL7="","",IF(CL7="-","【-】","【"&amp;SUBSTITUTE(TEXT(CL7,"#,##0.00"),"-","△")&amp;"】"))</f>
        <v>【52.71】</v>
      </c>
      <c r="CM6" s="21" t="str">
        <f>IF(CM7="",NA(),CM7)</f>
        <v>-</v>
      </c>
      <c r="CN6" s="21" t="str">
        <f t="shared" ref="CN6:CV6" si="10">IF(CN7="",NA(),CN7)</f>
        <v>-</v>
      </c>
      <c r="CO6" s="21">
        <f t="shared" si="10"/>
        <v>81.22</v>
      </c>
      <c r="CP6" s="21">
        <f t="shared" si="10"/>
        <v>78.23</v>
      </c>
      <c r="CQ6" s="21">
        <f t="shared" si="10"/>
        <v>81.55</v>
      </c>
      <c r="CR6" s="21" t="str">
        <f t="shared" si="10"/>
        <v>-</v>
      </c>
      <c r="CS6" s="21" t="str">
        <f t="shared" si="10"/>
        <v>-</v>
      </c>
      <c r="CT6" s="21">
        <f t="shared" si="10"/>
        <v>68.2</v>
      </c>
      <c r="CU6" s="21">
        <f t="shared" si="10"/>
        <v>68.05</v>
      </c>
      <c r="CV6" s="21">
        <f t="shared" si="10"/>
        <v>67.099999999999994</v>
      </c>
      <c r="CW6" s="20" t="str">
        <f>IF(CW7="","",IF(CW7="-","【-】","【"&amp;SUBSTITUTE(TEXT(CW7,"#,##0.00"),"-","△")&amp;"】"))</f>
        <v>【67.08】</v>
      </c>
      <c r="CX6" s="21" t="str">
        <f>IF(CX7="",NA(),CX7)</f>
        <v>-</v>
      </c>
      <c r="CY6" s="21" t="str">
        <f t="shared" ref="CY6:DG6" si="11">IF(CY7="",NA(),CY7)</f>
        <v>-</v>
      </c>
      <c r="CZ6" s="21">
        <f t="shared" si="11"/>
        <v>89.84</v>
      </c>
      <c r="DA6" s="21">
        <f t="shared" si="11"/>
        <v>89.98</v>
      </c>
      <c r="DB6" s="21">
        <f t="shared" si="11"/>
        <v>89.15</v>
      </c>
      <c r="DC6" s="21" t="str">
        <f t="shared" si="11"/>
        <v>-</v>
      </c>
      <c r="DD6" s="21" t="str">
        <f t="shared" si="11"/>
        <v>-</v>
      </c>
      <c r="DE6" s="21">
        <f t="shared" si="11"/>
        <v>94.01</v>
      </c>
      <c r="DF6" s="21">
        <f t="shared" si="11"/>
        <v>94.14</v>
      </c>
      <c r="DG6" s="21">
        <f t="shared" si="11"/>
        <v>94.02</v>
      </c>
      <c r="DH6" s="20" t="str">
        <f>IF(DH7="","",IF(DH7="-","【-】","【"&amp;SUBSTITUTE(TEXT(DH7,"#,##0.00"),"-","△")&amp;"】"))</f>
        <v>【93.95】</v>
      </c>
      <c r="DI6" s="21" t="str">
        <f>IF(DI7="",NA(),DI7)</f>
        <v>-</v>
      </c>
      <c r="DJ6" s="21" t="str">
        <f t="shared" ref="DJ6:DR6" si="12">IF(DJ7="",NA(),DJ7)</f>
        <v>-</v>
      </c>
      <c r="DK6" s="21">
        <f t="shared" si="12"/>
        <v>5.59</v>
      </c>
      <c r="DL6" s="21">
        <f t="shared" si="12"/>
        <v>11.06</v>
      </c>
      <c r="DM6" s="21">
        <f t="shared" si="12"/>
        <v>15.89</v>
      </c>
      <c r="DN6" s="21" t="str">
        <f t="shared" si="12"/>
        <v>-</v>
      </c>
      <c r="DO6" s="21" t="str">
        <f t="shared" si="12"/>
        <v>-</v>
      </c>
      <c r="DP6" s="21">
        <f t="shared" si="12"/>
        <v>31.96</v>
      </c>
      <c r="DQ6" s="21">
        <f t="shared" si="12"/>
        <v>34.17</v>
      </c>
      <c r="DR6" s="21">
        <f t="shared" si="12"/>
        <v>36.770000000000003</v>
      </c>
      <c r="DS6" s="20" t="str">
        <f>IF(DS7="","",IF(DS7="-","【-】","【"&amp;SUBSTITUTE(TEXT(DS7,"#,##0.00"),"-","△")&amp;"】"))</f>
        <v>【36.56】</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0.93</v>
      </c>
      <c r="EB6" s="21">
        <f t="shared" si="13"/>
        <v>1.04</v>
      </c>
      <c r="EC6" s="21">
        <f t="shared" si="13"/>
        <v>1.26</v>
      </c>
      <c r="ED6" s="20" t="str">
        <f>IF(ED7="","",IF(ED7="-","【-】","【"&amp;SUBSTITUTE(TEXT(ED7,"#,##0.00"),"-","△")&amp;"】"))</f>
        <v>【1.25】</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1.87</v>
      </c>
      <c r="EM6" s="21">
        <f t="shared" si="14"/>
        <v>0.1</v>
      </c>
      <c r="EN6" s="21">
        <f t="shared" si="14"/>
        <v>0.09</v>
      </c>
      <c r="EO6" s="20" t="str">
        <f>IF(EO7="","",IF(EO7="-","【-】","【"&amp;SUBSTITUTE(TEXT(EO7,"#,##0.00"),"-","△")&amp;"】"))</f>
        <v>【0.09】</v>
      </c>
    </row>
    <row r="7" spans="1:148" s="22" customFormat="1" x14ac:dyDescent="0.15">
      <c r="A7" s="14"/>
      <c r="B7" s="23">
        <v>2022</v>
      </c>
      <c r="C7" s="23">
        <v>20001</v>
      </c>
      <c r="D7" s="23">
        <v>46</v>
      </c>
      <c r="E7" s="23">
        <v>17</v>
      </c>
      <c r="F7" s="23">
        <v>3</v>
      </c>
      <c r="G7" s="23">
        <v>0</v>
      </c>
      <c r="H7" s="23" t="s">
        <v>95</v>
      </c>
      <c r="I7" s="23" t="s">
        <v>96</v>
      </c>
      <c r="J7" s="23" t="s">
        <v>97</v>
      </c>
      <c r="K7" s="23" t="s">
        <v>98</v>
      </c>
      <c r="L7" s="23" t="s">
        <v>99</v>
      </c>
      <c r="M7" s="23" t="s">
        <v>100</v>
      </c>
      <c r="N7" s="24" t="s">
        <v>101</v>
      </c>
      <c r="O7" s="24">
        <v>83.46</v>
      </c>
      <c r="P7" s="24">
        <v>34.21</v>
      </c>
      <c r="Q7" s="24">
        <v>80.5</v>
      </c>
      <c r="R7" s="24">
        <v>0</v>
      </c>
      <c r="S7" s="24">
        <v>1225497</v>
      </c>
      <c r="T7" s="24">
        <v>9645.1</v>
      </c>
      <c r="U7" s="24">
        <v>127.06</v>
      </c>
      <c r="V7" s="24">
        <v>276309</v>
      </c>
      <c r="W7" s="24">
        <v>88.41</v>
      </c>
      <c r="X7" s="24">
        <v>3125.31</v>
      </c>
      <c r="Y7" s="24" t="s">
        <v>101</v>
      </c>
      <c r="Z7" s="24" t="s">
        <v>101</v>
      </c>
      <c r="AA7" s="24">
        <v>99.97</v>
      </c>
      <c r="AB7" s="24">
        <v>96.94</v>
      </c>
      <c r="AC7" s="24">
        <v>99.89</v>
      </c>
      <c r="AD7" s="24" t="s">
        <v>101</v>
      </c>
      <c r="AE7" s="24" t="s">
        <v>101</v>
      </c>
      <c r="AF7" s="24">
        <v>101.63</v>
      </c>
      <c r="AG7" s="24">
        <v>100.14</v>
      </c>
      <c r="AH7" s="24">
        <v>99.22</v>
      </c>
      <c r="AI7" s="24">
        <v>99.26</v>
      </c>
      <c r="AJ7" s="24" t="s">
        <v>101</v>
      </c>
      <c r="AK7" s="24" t="s">
        <v>101</v>
      </c>
      <c r="AL7" s="24">
        <v>6.84</v>
      </c>
      <c r="AM7" s="24">
        <v>11.24</v>
      </c>
      <c r="AN7" s="24">
        <v>11.59</v>
      </c>
      <c r="AO7" s="24" t="s">
        <v>101</v>
      </c>
      <c r="AP7" s="24" t="s">
        <v>101</v>
      </c>
      <c r="AQ7" s="24">
        <v>9.1</v>
      </c>
      <c r="AR7" s="24">
        <v>10.71</v>
      </c>
      <c r="AS7" s="24">
        <v>11.46</v>
      </c>
      <c r="AT7" s="24">
        <v>11.39</v>
      </c>
      <c r="AU7" s="24" t="s">
        <v>101</v>
      </c>
      <c r="AV7" s="24" t="s">
        <v>101</v>
      </c>
      <c r="AW7" s="24">
        <v>74.180000000000007</v>
      </c>
      <c r="AX7" s="24">
        <v>74.34</v>
      </c>
      <c r="AY7" s="24">
        <v>81.58</v>
      </c>
      <c r="AZ7" s="24" t="s">
        <v>101</v>
      </c>
      <c r="BA7" s="24" t="s">
        <v>101</v>
      </c>
      <c r="BB7" s="24">
        <v>101.14</v>
      </c>
      <c r="BC7" s="24">
        <v>104.74</v>
      </c>
      <c r="BD7" s="24">
        <v>104.74</v>
      </c>
      <c r="BE7" s="24">
        <v>104.37</v>
      </c>
      <c r="BF7" s="24" t="s">
        <v>101</v>
      </c>
      <c r="BG7" s="24" t="s">
        <v>101</v>
      </c>
      <c r="BH7" s="24">
        <v>250.72</v>
      </c>
      <c r="BI7" s="24">
        <v>241.82</v>
      </c>
      <c r="BJ7" s="24">
        <v>230.96</v>
      </c>
      <c r="BK7" s="24" t="s">
        <v>101</v>
      </c>
      <c r="BL7" s="24" t="s">
        <v>101</v>
      </c>
      <c r="BM7" s="24">
        <v>255.67</v>
      </c>
      <c r="BN7" s="24">
        <v>242.44</v>
      </c>
      <c r="BO7" s="24">
        <v>228.09</v>
      </c>
      <c r="BP7" s="24">
        <v>230.79</v>
      </c>
      <c r="BQ7" s="24" t="s">
        <v>101</v>
      </c>
      <c r="BR7" s="24" t="s">
        <v>101</v>
      </c>
      <c r="BS7" s="24">
        <v>0</v>
      </c>
      <c r="BT7" s="24">
        <v>0</v>
      </c>
      <c r="BU7" s="24">
        <v>0</v>
      </c>
      <c r="BV7" s="24" t="s">
        <v>101</v>
      </c>
      <c r="BW7" s="24" t="s">
        <v>101</v>
      </c>
      <c r="BX7" s="24">
        <v>0</v>
      </c>
      <c r="BY7" s="24">
        <v>0</v>
      </c>
      <c r="BZ7" s="24">
        <v>0</v>
      </c>
      <c r="CA7" s="24">
        <v>0</v>
      </c>
      <c r="CB7" s="24" t="s">
        <v>101</v>
      </c>
      <c r="CC7" s="24" t="s">
        <v>101</v>
      </c>
      <c r="CD7" s="24">
        <v>168.42</v>
      </c>
      <c r="CE7" s="24">
        <v>174.26</v>
      </c>
      <c r="CF7" s="24">
        <v>92</v>
      </c>
      <c r="CG7" s="24" t="s">
        <v>101</v>
      </c>
      <c r="CH7" s="24" t="s">
        <v>101</v>
      </c>
      <c r="CI7" s="24">
        <v>50.67</v>
      </c>
      <c r="CJ7" s="24">
        <v>48.7</v>
      </c>
      <c r="CK7" s="24">
        <v>52.53</v>
      </c>
      <c r="CL7" s="24">
        <v>52.71</v>
      </c>
      <c r="CM7" s="24" t="s">
        <v>101</v>
      </c>
      <c r="CN7" s="24" t="s">
        <v>101</v>
      </c>
      <c r="CO7" s="24">
        <v>81.22</v>
      </c>
      <c r="CP7" s="24">
        <v>78.23</v>
      </c>
      <c r="CQ7" s="24">
        <v>81.55</v>
      </c>
      <c r="CR7" s="24" t="s">
        <v>101</v>
      </c>
      <c r="CS7" s="24" t="s">
        <v>101</v>
      </c>
      <c r="CT7" s="24">
        <v>68.2</v>
      </c>
      <c r="CU7" s="24">
        <v>68.05</v>
      </c>
      <c r="CV7" s="24">
        <v>67.099999999999994</v>
      </c>
      <c r="CW7" s="24">
        <v>67.08</v>
      </c>
      <c r="CX7" s="24" t="s">
        <v>101</v>
      </c>
      <c r="CY7" s="24" t="s">
        <v>101</v>
      </c>
      <c r="CZ7" s="24">
        <v>89.84</v>
      </c>
      <c r="DA7" s="24">
        <v>89.98</v>
      </c>
      <c r="DB7" s="24">
        <v>89.15</v>
      </c>
      <c r="DC7" s="24" t="s">
        <v>101</v>
      </c>
      <c r="DD7" s="24" t="s">
        <v>101</v>
      </c>
      <c r="DE7" s="24">
        <v>94.01</v>
      </c>
      <c r="DF7" s="24">
        <v>94.14</v>
      </c>
      <c r="DG7" s="24">
        <v>94.02</v>
      </c>
      <c r="DH7" s="24">
        <v>93.95</v>
      </c>
      <c r="DI7" s="24" t="s">
        <v>101</v>
      </c>
      <c r="DJ7" s="24" t="s">
        <v>101</v>
      </c>
      <c r="DK7" s="24">
        <v>5.59</v>
      </c>
      <c r="DL7" s="24">
        <v>11.06</v>
      </c>
      <c r="DM7" s="24">
        <v>15.89</v>
      </c>
      <c r="DN7" s="24" t="s">
        <v>101</v>
      </c>
      <c r="DO7" s="24" t="s">
        <v>101</v>
      </c>
      <c r="DP7" s="24">
        <v>31.96</v>
      </c>
      <c r="DQ7" s="24">
        <v>34.17</v>
      </c>
      <c r="DR7" s="24">
        <v>36.770000000000003</v>
      </c>
      <c r="DS7" s="24">
        <v>36.56</v>
      </c>
      <c r="DT7" s="24" t="s">
        <v>101</v>
      </c>
      <c r="DU7" s="24" t="s">
        <v>101</v>
      </c>
      <c r="DV7" s="24">
        <v>0</v>
      </c>
      <c r="DW7" s="24">
        <v>0</v>
      </c>
      <c r="DX7" s="24">
        <v>0</v>
      </c>
      <c r="DY7" s="24" t="s">
        <v>101</v>
      </c>
      <c r="DZ7" s="24" t="s">
        <v>101</v>
      </c>
      <c r="EA7" s="24">
        <v>0.93</v>
      </c>
      <c r="EB7" s="24">
        <v>1.04</v>
      </c>
      <c r="EC7" s="24">
        <v>1.26</v>
      </c>
      <c r="ED7" s="24">
        <v>1.25</v>
      </c>
      <c r="EE7" s="24" t="s">
        <v>101</v>
      </c>
      <c r="EF7" s="24" t="s">
        <v>101</v>
      </c>
      <c r="EG7" s="24">
        <v>0</v>
      </c>
      <c r="EH7" s="24">
        <v>0</v>
      </c>
      <c r="EI7" s="24">
        <v>0</v>
      </c>
      <c r="EJ7" s="24" t="s">
        <v>101</v>
      </c>
      <c r="EK7" s="24" t="s">
        <v>101</v>
      </c>
      <c r="EL7" s="24">
        <v>1.87</v>
      </c>
      <c r="EM7" s="24">
        <v>0.1</v>
      </c>
      <c r="EN7" s="24">
        <v>0.09</v>
      </c>
      <c r="EO7" s="24">
        <v>0.09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2024-01-23T01:49:16Z</cp:lastPrinted>
  <dcterms:created xsi:type="dcterms:W3CDTF">2023-12-12T00:52:47Z</dcterms:created>
  <dcterms:modified xsi:type="dcterms:W3CDTF">2024-01-23T01:49:23Z</dcterms:modified>
  <cp:category/>
</cp:coreProperties>
</file>