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landisk00\share\toshikeikaku\01 都市政策Ｇ\12 公営企業関係（下水道・駐車場）\8 経営比較分析表\R5\02_回答\下水道\"/>
    </mc:Choice>
  </mc:AlternateContent>
  <xr:revisionPtr revIDLastSave="0" documentId="13_ncr:1_{ACAA51EE-AA69-4F7F-A489-3FB6A6014593}" xr6:coauthVersionLast="36" xr6:coauthVersionMax="36" xr10:uidLastSave="{00000000-0000-0000-0000-000000000000}"/>
  <workbookProtection workbookAlgorithmName="SHA-512" workbookHashValue="MbAVSg4p9+q2Qf2yKzEobRnrpmrsEXBajSM6am1RWMa3oZsaqxyny5FbOBn5hDJZGUuYvt/ZsJLa/TZE9mDXdA==" workbookSaltValue="GTZdJqoLCjEAfmHyLbzij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<sst xmlns="http://schemas.openxmlformats.org/spreadsheetml/2006/main" count="275" uniqueCount="116">
  <si>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</si>
  <si>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</si>
  <si>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</si>
  <si>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</si>
  <si>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</si>
  <si>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</si>
  <si>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</si>
  <si>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</si>
  <si>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</si>
  <si>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</si>
  <si>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</si>
  <si>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</si>
  <si>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</si>
  <si>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</si>
  <si>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</si>
  <si>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</si>
  <si>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</si>
  <si>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</si>
  <si>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</si>
  <si>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</si>
  <si>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</si>
  <si>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</si>
  <si>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</si>
  <si>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</si>
  <si>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</si>
  <si>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</si>
  <si>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</si>
  <si>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</si>
  <si>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</si>
  <si>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</si>
  <si>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</si>
  <si>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</si>
  <si>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</si>
  <si>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</si>
  <si>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</si>
  <si>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</si>
  <si>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</si>
  <si>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</si>
  <si>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</si>
  <si>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</si>
  <si>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</si>
  <si>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</si>
  <si>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</si>
  <si>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</si>
  <si>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</si>
  <si>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</si>
  <si>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</si>
  <si>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</si>
  <si>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</si>
  <si>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</si>
  <si>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</si>
  <si>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</si>
  <si>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</si>
  <si>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</si>
  <si>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</si>
  <si>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</si>
  <si>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</si>
  <si>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</si>
  <si>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</si>
  <si>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</si>
  <si>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</si>
  <si>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</si>
  <si>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</si>
  <si>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</si>
  <si>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</si>
  <si>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</si>
  <si>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</si>
  <si>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</si>
  <si>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</si>
  <si>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</si>
  <si>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</si>
  <si>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</si>
  <si>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</si>
  <si>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</si>
  <si>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</si>
  <si>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</si>
  <si>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</si>
  <si>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</si>
  <si>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</si>
  <si>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</si>
  <si>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</si>
  <si>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</si>
  <si>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</si>
  <si>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</si>
  <si>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</si>
  <si>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</si>
  <si>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</si>
  <si>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</si>
  <si>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</si>
  <si>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</si>
  <si>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</si>
  <si>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</si>
  <si>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</si>
  <si>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</si>
  <si>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</si>
  <si>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</si>
  <si>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</si>
  <si>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</si>
  <si>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</si>
  <si>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</si>
  <si>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</si>
  <si>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</si>
  <si>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</si>
  <si>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</si>
  <si>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</si>
  <si>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</si>
  <si>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</si>
  <si>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</si>
  <si>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</si>
  <si>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</si>
  <si>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</si>
  <si>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</si>
  <si>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</si>
  <si>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増加傾向にあり、施設の老朽化が進んでいる。このため、可能な限り既存施設を活用し、ライフサイクルコストの低減を図りつつ、必要なものについては改築更新を実施することで持続的な下水道機能の確保を図っていく必要がある。
　「②管渠老朽化率」及び「③管渠改善率」は、供用開始後３０年程度経過していることから、設備の回復・予防保全のための修繕や事業費の平準化を図り、計画的かつ効率的な維持修繕・改築更新に取り組む必要があります。</t>
    <phoneticPr fontId="4"/>
  </si>
  <si>
    <t>　施設については、観光シーズンの宿泊者等を想定して整備されているため、近年の観光需要の低迷も併せて、年間を通した下水道事業の経営という面では厳しいものとなっている。
　今後も、令和3年に策定した青森県下水道事業経営戦略に基づき、現状と将来の見通しを踏まえた経営改善に努めるとともに、下水道ストックマネジメント計画に基づき、重要度の高い設備から予防保全や改築を実施する。</t>
    <phoneticPr fontId="4"/>
  </si>
  <si>
    <t>　十和田湖特定環境保全公共下水道は、県内有数の観光地である十和田湖の水質改善のために実施された事業である。
　「①経常収支比率」は、100％を下回っており、近年観光客が戻ってきてはいるものの低水準であり、また、多額の他会計負担金に依存していることから、経営改善に向けた取組が必要である。
　「②累積欠損金比率」は、令和４年度決算においては増加しており、引き続き、経営改善を図っていく。
　「③流動比率」は、100％を上回っているが、年々減少しているため、今後注視する必要がある。
　「④企業債残高対事業規模比率」は、建設改良費の財源に県債を充当していないことから、０となっている。
　「⑤経費回収率」は、汚水処理費に秋田県分が含まれていることから、低い値となっている。
　「⑥汚水処理原価」は、⑤と同様、汚水処理費に秋田県分の費用が含まれていることから、高い値となっている。
　「⑦施設利用率」は、当事業が観光客をメインとした事業であり、観光シーズンにあわせて施設が整備されていることから、年間を通した施設利用率は低い値となっている。
　「⑧水洗化率」は、類似事業と比較して、高い値となっている。今後も、水洗化率向上の取組を進めるとともに、地理的要因や将来の見込みも踏まえ、対応を検討する必要がある。</t>
    <rPh sb="57" eb="59">
      <t>ケイジョウ</t>
    </rPh>
    <rPh sb="71" eb="73">
      <t>シタマワ</t>
    </rPh>
    <rPh sb="84" eb="85">
      <t>モド</t>
    </rPh>
    <rPh sb="95" eb="98">
      <t>テイスイジュン</t>
    </rPh>
    <rPh sb="169" eb="171">
      <t>ゾウカ</t>
    </rPh>
    <rPh sb="216" eb="218">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</si>
</sst>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9E-45AE-8BBD-34E80EBA2B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0.27</c:v>
                </c:pt>
                <c:pt idx="4">
                  <c:v>0.22</c:v>
                </c:pt>
              </c:numCache>
            </c:numRef>
          </c:val>
          <c:smooth val="0"/>
          <c:extLst>
            <c:ext xmlns:c16="http://schemas.microsoft.com/office/drawing/2014/chart" uri="{C3380CC4-5D6E-409C-BE32-E72D297353CC}">
              <c16:uniqueId val="{00000001-669E-45AE-8BBD-34E80EBA2B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c:v>
                </c:pt>
                <c:pt idx="3">
                  <c:v>4.4000000000000004</c:v>
                </c:pt>
                <c:pt idx="4">
                  <c:v>5.15</c:v>
                </c:pt>
              </c:numCache>
            </c:numRef>
          </c:val>
          <c:extLst>
            <c:ext xmlns:c16="http://schemas.microsoft.com/office/drawing/2014/chart" uri="{C3380CC4-5D6E-409C-BE32-E72D297353CC}">
              <c16:uniqueId val="{00000000-233B-4A7E-8100-50F322178B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44.24</c:v>
                </c:pt>
                <c:pt idx="4">
                  <c:v>45.3</c:v>
                </c:pt>
              </c:numCache>
            </c:numRef>
          </c:val>
          <c:smooth val="0"/>
          <c:extLst>
            <c:ext xmlns:c16="http://schemas.microsoft.com/office/drawing/2014/chart" uri="{C3380CC4-5D6E-409C-BE32-E72D297353CC}">
              <c16:uniqueId val="{00000001-233B-4A7E-8100-50F322178B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96.74</c:v>
                </c:pt>
                <c:pt idx="3">
                  <c:v>97.56</c:v>
                </c:pt>
                <c:pt idx="4">
                  <c:v>98.42</c:v>
                </c:pt>
              </c:numCache>
            </c:numRef>
          </c:val>
          <c:extLst>
            <c:ext xmlns:c16="http://schemas.microsoft.com/office/drawing/2014/chart" uri="{C3380CC4-5D6E-409C-BE32-E72D297353CC}">
              <c16:uniqueId val="{00000000-10CA-4F5E-A4AD-F5EE97E580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88.15</c:v>
                </c:pt>
                <c:pt idx="4">
                  <c:v>88.37</c:v>
                </c:pt>
              </c:numCache>
            </c:numRef>
          </c:val>
          <c:smooth val="0"/>
          <c:extLst>
            <c:ext xmlns:c16="http://schemas.microsoft.com/office/drawing/2014/chart" uri="{C3380CC4-5D6E-409C-BE32-E72D297353CC}">
              <c16:uniqueId val="{00000001-10CA-4F5E-A4AD-F5EE97E580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102.94</c:v>
                </c:pt>
                <c:pt idx="3">
                  <c:v>101.71</c:v>
                </c:pt>
                <c:pt idx="4">
                  <c:v>99.16</c:v>
                </c:pt>
              </c:numCache>
            </c:numRef>
          </c:val>
          <c:extLst>
            <c:ext xmlns:c16="http://schemas.microsoft.com/office/drawing/2014/chart" uri="{C3380CC4-5D6E-409C-BE32-E72D297353CC}">
              <c16:uniqueId val="{00000000-218C-46D4-A5C9-12780D8BE4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104.11</c:v>
                </c:pt>
                <c:pt idx="4">
                  <c:v>101.98</c:v>
                </c:pt>
              </c:numCache>
            </c:numRef>
          </c:val>
          <c:smooth val="0"/>
          <c:extLst>
            <c:ext xmlns:c16="http://schemas.microsoft.com/office/drawing/2014/chart" uri="{C3380CC4-5D6E-409C-BE32-E72D297353CC}">
              <c16:uniqueId val="{00000001-218C-46D4-A5C9-12780D8BE4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5.05</c:v>
                </c:pt>
                <c:pt idx="3">
                  <c:v>10.09</c:v>
                </c:pt>
                <c:pt idx="4">
                  <c:v>14.12</c:v>
                </c:pt>
              </c:numCache>
            </c:numRef>
          </c:val>
          <c:extLst>
            <c:ext xmlns:c16="http://schemas.microsoft.com/office/drawing/2014/chart" uri="{C3380CC4-5D6E-409C-BE32-E72D297353CC}">
              <c16:uniqueId val="{00000000-7463-489D-85B1-0BB66D5671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31.73</c:v>
                </c:pt>
                <c:pt idx="4">
                  <c:v>32.57</c:v>
                </c:pt>
              </c:numCache>
            </c:numRef>
          </c:val>
          <c:smooth val="0"/>
          <c:extLst>
            <c:ext xmlns:c16="http://schemas.microsoft.com/office/drawing/2014/chart" uri="{C3380CC4-5D6E-409C-BE32-E72D297353CC}">
              <c16:uniqueId val="{00000001-7463-489D-85B1-0BB66D5671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33-44D7-9A35-D89F571F9F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formatCode="#,##0.00;&quot;△&quot;#,##0.00">
                  <c:v>0</c:v>
                </c:pt>
                <c:pt idx="4">
                  <c:v>0.04</c:v>
                </c:pt>
              </c:numCache>
            </c:numRef>
          </c:val>
          <c:smooth val="0"/>
          <c:extLst>
            <c:ext xmlns:c16="http://schemas.microsoft.com/office/drawing/2014/chart" uri="{C3380CC4-5D6E-409C-BE32-E72D297353CC}">
              <c16:uniqueId val="{00000001-AF33-44D7-9A35-D89F571F9F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21.85</c:v>
                </c:pt>
                <c:pt idx="3">
                  <c:v>11.86</c:v>
                </c:pt>
                <c:pt idx="4">
                  <c:v>15.1</c:v>
                </c:pt>
              </c:numCache>
            </c:numRef>
          </c:val>
          <c:extLst>
            <c:ext xmlns:c16="http://schemas.microsoft.com/office/drawing/2014/chart" uri="{C3380CC4-5D6E-409C-BE32-E72D297353CC}">
              <c16:uniqueId val="{00000000-65A8-46C5-BCF1-F8621E0416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46.91</c:v>
                </c:pt>
                <c:pt idx="4">
                  <c:v>52.27</c:v>
                </c:pt>
              </c:numCache>
            </c:numRef>
          </c:val>
          <c:smooth val="0"/>
          <c:extLst>
            <c:ext xmlns:c16="http://schemas.microsoft.com/office/drawing/2014/chart" uri="{C3380CC4-5D6E-409C-BE32-E72D297353CC}">
              <c16:uniqueId val="{00000001-65A8-46C5-BCF1-F8621E0416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225.77</c:v>
                </c:pt>
                <c:pt idx="3">
                  <c:v>175.63</c:v>
                </c:pt>
                <c:pt idx="4">
                  <c:v>115.04</c:v>
                </c:pt>
              </c:numCache>
            </c:numRef>
          </c:val>
          <c:extLst>
            <c:ext xmlns:c16="http://schemas.microsoft.com/office/drawing/2014/chart" uri="{C3380CC4-5D6E-409C-BE32-E72D297353CC}">
              <c16:uniqueId val="{00000000-A7A1-4788-869F-1D8F2D79CA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44.35</c:v>
                </c:pt>
                <c:pt idx="4">
                  <c:v>41.51</c:v>
                </c:pt>
              </c:numCache>
            </c:numRef>
          </c:val>
          <c:smooth val="0"/>
          <c:extLst>
            <c:ext xmlns:c16="http://schemas.microsoft.com/office/drawing/2014/chart" uri="{C3380CC4-5D6E-409C-BE32-E72D297353CC}">
              <c16:uniqueId val="{00000001-A7A1-4788-869F-1D8F2D79CA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E3-43F1-AD07-A565C905EF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1283.69</c:v>
                </c:pt>
                <c:pt idx="4">
                  <c:v>1160.22</c:v>
                </c:pt>
              </c:numCache>
            </c:numRef>
          </c:val>
          <c:smooth val="0"/>
          <c:extLst>
            <c:ext xmlns:c16="http://schemas.microsoft.com/office/drawing/2014/chart" uri="{C3380CC4-5D6E-409C-BE32-E72D297353CC}">
              <c16:uniqueId val="{00000001-76E3-43F1-AD07-A565C905EF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3.46</c:v>
                </c:pt>
                <c:pt idx="3">
                  <c:v>2.74</c:v>
                </c:pt>
                <c:pt idx="4">
                  <c:v>3.48</c:v>
                </c:pt>
              </c:numCache>
            </c:numRef>
          </c:val>
          <c:extLst>
            <c:ext xmlns:c16="http://schemas.microsoft.com/office/drawing/2014/chart" uri="{C3380CC4-5D6E-409C-BE32-E72D297353CC}">
              <c16:uniqueId val="{00000000-C66E-49EF-AED4-FA4FA090A9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82.53</c:v>
                </c:pt>
                <c:pt idx="4">
                  <c:v>81.81</c:v>
                </c:pt>
              </c:numCache>
            </c:numRef>
          </c:val>
          <c:smooth val="0"/>
          <c:extLst>
            <c:ext xmlns:c16="http://schemas.microsoft.com/office/drawing/2014/chart" uri="{C3380CC4-5D6E-409C-BE32-E72D297353CC}">
              <c16:uniqueId val="{00000001-C66E-49EF-AED4-FA4FA090A9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5192.8</c:v>
                </c:pt>
                <c:pt idx="3">
                  <c:v>6544.57</c:v>
                </c:pt>
                <c:pt idx="4">
                  <c:v>5457.88</c:v>
                </c:pt>
              </c:numCache>
            </c:numRef>
          </c:val>
          <c:extLst>
            <c:ext xmlns:c16="http://schemas.microsoft.com/office/drawing/2014/chart" uri="{C3380CC4-5D6E-409C-BE32-E72D297353CC}">
              <c16:uniqueId val="{00000000-4F0A-4B65-BCC2-9EC7FE9585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190.48</c:v>
                </c:pt>
                <c:pt idx="4">
                  <c:v>193.59</c:v>
                </c:pt>
              </c:numCache>
            </c:numRef>
          </c:val>
          <c:smooth val="0"/>
          <c:extLst>
            <c:ext xmlns:c16="http://schemas.microsoft.com/office/drawing/2014/chart" uri="{C3380CC4-5D6E-409C-BE32-E72D297353CC}">
              <c16:uniqueId val="{00000001-4F0A-4B65-BCC2-9EC7FE9585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1225497</v>
      </c>
      <c r="AM8" s="37"/>
      <c r="AN8" s="37"/>
      <c r="AO8" s="37"/>
      <c r="AP8" s="37"/>
      <c r="AQ8" s="37"/>
      <c r="AR8" s="37"/>
      <c r="AS8" s="37"/>
      <c r="AT8" s="38">
        <f>データ!T6</f>
        <v>9645.1</v>
      </c>
      <c r="AU8" s="38"/>
      <c r="AV8" s="38"/>
      <c r="AW8" s="38"/>
      <c r="AX8" s="38"/>
      <c r="AY8" s="38"/>
      <c r="AZ8" s="38"/>
      <c r="BA8" s="38"/>
      <c r="BB8" s="38">
        <f>データ!U6</f>
        <v>127.06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95.63</v>
      </c>
      <c r="J10" s="38"/>
      <c r="K10" s="38"/>
      <c r="L10" s="38"/>
      <c r="M10" s="38"/>
      <c r="N10" s="38"/>
      <c r="O10" s="38"/>
      <c r="P10" s="38">
        <f>データ!P6</f>
        <v>0.54</v>
      </c>
      <c r="Q10" s="38"/>
      <c r="R10" s="38"/>
      <c r="S10" s="38"/>
      <c r="T10" s="38"/>
      <c r="U10" s="38"/>
      <c r="V10" s="38"/>
      <c r="W10" s="38">
        <f>データ!Q6</f>
        <v>39.72</v>
      </c>
      <c r="X10" s="38"/>
      <c r="Y10" s="38"/>
      <c r="Z10" s="38"/>
      <c r="AA10" s="38"/>
      <c r="AB10" s="38"/>
      <c r="AC10" s="38"/>
      <c r="AD10" s="37">
        <f>データ!R6</f>
        <v>2160</v>
      </c>
      <c r="AE10" s="37"/>
      <c r="AF10" s="37"/>
      <c r="AG10" s="37"/>
      <c r="AH10" s="37"/>
      <c r="AI10" s="37"/>
      <c r="AJ10" s="37"/>
      <c r="AK10" s="2"/>
      <c r="AL10" s="37">
        <f>データ!V6</f>
        <v>316</v>
      </c>
      <c r="AM10" s="37"/>
      <c r="AN10" s="37"/>
      <c r="AO10" s="37"/>
      <c r="AP10" s="37"/>
      <c r="AQ10" s="37"/>
      <c r="AR10" s="37"/>
      <c r="AS10" s="37"/>
      <c r="AT10" s="38">
        <f>データ!W6</f>
        <v>0.89</v>
      </c>
      <c r="AU10" s="38"/>
      <c r="AV10" s="38"/>
      <c r="AW10" s="38"/>
      <c r="AX10" s="38"/>
      <c r="AY10" s="38"/>
      <c r="AZ10" s="38"/>
      <c r="BA10" s="38"/>
      <c r="BB10" s="38">
        <f>データ!X6</f>
        <v>355.06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nZ6/iVfHndV1RTCUXUnJ1VT8GMcs3OY2jXauuR+iG9acX6n4xTjHLpC+59+7nJXMVc09BLKG2sU+PDsQMLLIJQ==" saltValue="W0UTCXq76vZLeUKvaah9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20001</v>
      </c>
      <c r="D6" s="19">
        <f t="shared" si="3"/>
        <v>46</v>
      </c>
      <c r="E6" s="19">
        <f t="shared" si="3"/>
        <v>17</v>
      </c>
      <c r="F6" s="19">
        <f t="shared" si="3"/>
        <v>4</v>
      </c>
      <c r="G6" s="19">
        <f t="shared" si="3"/>
        <v>0</v>
      </c>
      <c r="H6" s="19" t="str">
        <f t="shared" si="3"/>
        <v>青森県</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95.63</v>
      </c>
      <c r="P6" s="20">
        <f t="shared" si="3"/>
        <v>0.54</v>
      </c>
      <c r="Q6" s="20">
        <f t="shared" si="3"/>
        <v>39.72</v>
      </c>
      <c r="R6" s="20">
        <f t="shared" si="3"/>
        <v>2160</v>
      </c>
      <c r="S6" s="20">
        <f t="shared" si="3"/>
        <v>1225497</v>
      </c>
      <c r="T6" s="20">
        <f t="shared" si="3"/>
        <v>9645.1</v>
      </c>
      <c r="U6" s="20">
        <f t="shared" si="3"/>
        <v>127.06</v>
      </c>
      <c r="V6" s="20">
        <f t="shared" si="3"/>
        <v>316</v>
      </c>
      <c r="W6" s="20">
        <f t="shared" si="3"/>
        <v>0.89</v>
      </c>
      <c r="X6" s="20">
        <f t="shared" si="3"/>
        <v>355.06</v>
      </c>
      <c r="Y6" s="21" t="str">
        <f>IF(Y7="",NA(),Y7)</f>
        <v>-</v>
      </c>
      <c r="Z6" s="21" t="str">
        <f t="shared" ref="Z6:AH6" si="4">IF(Z7="",NA(),Z7)</f>
        <v>-</v>
      </c>
      <c r="AA6" s="21">
        <f t="shared" si="4"/>
        <v>102.94</v>
      </c>
      <c r="AB6" s="21">
        <f t="shared" si="4"/>
        <v>101.71</v>
      </c>
      <c r="AC6" s="21">
        <f t="shared" si="4"/>
        <v>99.16</v>
      </c>
      <c r="AD6" s="21" t="str">
        <f t="shared" si="4"/>
        <v>-</v>
      </c>
      <c r="AE6" s="21" t="str">
        <f t="shared" si="4"/>
        <v>-</v>
      </c>
      <c r="AF6" s="21">
        <f t="shared" si="4"/>
        <v>105.78</v>
      </c>
      <c r="AG6" s="21">
        <f t="shared" si="4"/>
        <v>104.11</v>
      </c>
      <c r="AH6" s="21">
        <f t="shared" si="4"/>
        <v>101.98</v>
      </c>
      <c r="AI6" s="20" t="str">
        <f>IF(AI7="","",IF(AI7="-","【-】","【"&amp;SUBSTITUTE(TEXT(AI7,"#,##0.00"),"-","△")&amp;"】"))</f>
        <v>【104.54】</v>
      </c>
      <c r="AJ6" s="21" t="str">
        <f>IF(AJ7="",NA(),AJ7)</f>
        <v>-</v>
      </c>
      <c r="AK6" s="21" t="str">
        <f t="shared" ref="AK6:AS6" si="5">IF(AK7="",NA(),AK7)</f>
        <v>-</v>
      </c>
      <c r="AL6" s="21">
        <f t="shared" si="5"/>
        <v>21.85</v>
      </c>
      <c r="AM6" s="21">
        <f t="shared" si="5"/>
        <v>11.86</v>
      </c>
      <c r="AN6" s="21">
        <f t="shared" si="5"/>
        <v>15.1</v>
      </c>
      <c r="AO6" s="21" t="str">
        <f t="shared" si="5"/>
        <v>-</v>
      </c>
      <c r="AP6" s="21" t="str">
        <f t="shared" si="5"/>
        <v>-</v>
      </c>
      <c r="AQ6" s="21">
        <f t="shared" si="5"/>
        <v>63.96</v>
      </c>
      <c r="AR6" s="21">
        <f t="shared" si="5"/>
        <v>46.91</v>
      </c>
      <c r="AS6" s="21">
        <f t="shared" si="5"/>
        <v>52.27</v>
      </c>
      <c r="AT6" s="20" t="str">
        <f>IF(AT7="","",IF(AT7="-","【-】","【"&amp;SUBSTITUTE(TEXT(AT7,"#,##0.00"),"-","△")&amp;"】"))</f>
        <v>【65.93】</v>
      </c>
      <c r="AU6" s="21" t="str">
        <f>IF(AU7="",NA(),AU7)</f>
        <v>-</v>
      </c>
      <c r="AV6" s="21" t="str">
        <f t="shared" ref="AV6:BD6" si="6">IF(AV7="",NA(),AV7)</f>
        <v>-</v>
      </c>
      <c r="AW6" s="21">
        <f t="shared" si="6"/>
        <v>225.77</v>
      </c>
      <c r="AX6" s="21">
        <f t="shared" si="6"/>
        <v>175.63</v>
      </c>
      <c r="AY6" s="21">
        <f t="shared" si="6"/>
        <v>115.04</v>
      </c>
      <c r="AZ6" s="21" t="str">
        <f t="shared" si="6"/>
        <v>-</v>
      </c>
      <c r="BA6" s="21" t="str">
        <f t="shared" si="6"/>
        <v>-</v>
      </c>
      <c r="BB6" s="21">
        <f t="shared" si="6"/>
        <v>44.24</v>
      </c>
      <c r="BC6" s="21">
        <f t="shared" si="6"/>
        <v>44.35</v>
      </c>
      <c r="BD6" s="21">
        <f t="shared" si="6"/>
        <v>41.51</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1283.69</v>
      </c>
      <c r="BO6" s="21">
        <f t="shared" si="7"/>
        <v>1160.22</v>
      </c>
      <c r="BP6" s="20" t="str">
        <f>IF(BP7="","",IF(BP7="-","【-】","【"&amp;SUBSTITUTE(TEXT(BP7,"#,##0.00"),"-","△")&amp;"】"))</f>
        <v>【1,182.11】</v>
      </c>
      <c r="BQ6" s="21" t="str">
        <f>IF(BQ7="",NA(),BQ7)</f>
        <v>-</v>
      </c>
      <c r="BR6" s="21" t="str">
        <f t="shared" ref="BR6:BZ6" si="8">IF(BR7="",NA(),BR7)</f>
        <v>-</v>
      </c>
      <c r="BS6" s="21">
        <f t="shared" si="8"/>
        <v>3.46</v>
      </c>
      <c r="BT6" s="21">
        <f t="shared" si="8"/>
        <v>2.74</v>
      </c>
      <c r="BU6" s="21">
        <f t="shared" si="8"/>
        <v>3.48</v>
      </c>
      <c r="BV6" s="21" t="str">
        <f t="shared" si="8"/>
        <v>-</v>
      </c>
      <c r="BW6" s="21" t="str">
        <f t="shared" si="8"/>
        <v>-</v>
      </c>
      <c r="BX6" s="21">
        <f t="shared" si="8"/>
        <v>73.36</v>
      </c>
      <c r="BY6" s="21">
        <f t="shared" si="8"/>
        <v>82.53</v>
      </c>
      <c r="BZ6" s="21">
        <f t="shared" si="8"/>
        <v>81.81</v>
      </c>
      <c r="CA6" s="20" t="str">
        <f>IF(CA7="","",IF(CA7="-","【-】","【"&amp;SUBSTITUTE(TEXT(CA7,"#,##0.00"),"-","△")&amp;"】"))</f>
        <v>【73.78】</v>
      </c>
      <c r="CB6" s="21" t="str">
        <f>IF(CB7="",NA(),CB7)</f>
        <v>-</v>
      </c>
      <c r="CC6" s="21" t="str">
        <f t="shared" ref="CC6:CK6" si="9">IF(CC7="",NA(),CC7)</f>
        <v>-</v>
      </c>
      <c r="CD6" s="21">
        <f t="shared" si="9"/>
        <v>5192.8</v>
      </c>
      <c r="CE6" s="21">
        <f t="shared" si="9"/>
        <v>6544.57</v>
      </c>
      <c r="CF6" s="21">
        <f t="shared" si="9"/>
        <v>5457.88</v>
      </c>
      <c r="CG6" s="21" t="str">
        <f t="shared" si="9"/>
        <v>-</v>
      </c>
      <c r="CH6" s="21" t="str">
        <f t="shared" si="9"/>
        <v>-</v>
      </c>
      <c r="CI6" s="21">
        <f t="shared" si="9"/>
        <v>224.88</v>
      </c>
      <c r="CJ6" s="21">
        <f t="shared" si="9"/>
        <v>190.48</v>
      </c>
      <c r="CK6" s="21">
        <f t="shared" si="9"/>
        <v>193.59</v>
      </c>
      <c r="CL6" s="20" t="str">
        <f>IF(CL7="","",IF(CL7="-","【-】","【"&amp;SUBSTITUTE(TEXT(CL7,"#,##0.00"),"-","△")&amp;"】"))</f>
        <v>【220.62】</v>
      </c>
      <c r="CM6" s="21" t="str">
        <f>IF(CM7="",NA(),CM7)</f>
        <v>-</v>
      </c>
      <c r="CN6" s="21" t="str">
        <f t="shared" ref="CN6:CV6" si="10">IF(CN7="",NA(),CN7)</f>
        <v>-</v>
      </c>
      <c r="CO6" s="21">
        <f t="shared" si="10"/>
        <v>5</v>
      </c>
      <c r="CP6" s="21">
        <f t="shared" si="10"/>
        <v>4.4000000000000004</v>
      </c>
      <c r="CQ6" s="21">
        <f t="shared" si="10"/>
        <v>5.15</v>
      </c>
      <c r="CR6" s="21" t="str">
        <f t="shared" si="10"/>
        <v>-</v>
      </c>
      <c r="CS6" s="21" t="str">
        <f t="shared" si="10"/>
        <v>-</v>
      </c>
      <c r="CT6" s="21">
        <f t="shared" si="10"/>
        <v>42.4</v>
      </c>
      <c r="CU6" s="21">
        <f t="shared" si="10"/>
        <v>44.24</v>
      </c>
      <c r="CV6" s="21">
        <f t="shared" si="10"/>
        <v>45.3</v>
      </c>
      <c r="CW6" s="20" t="str">
        <f>IF(CW7="","",IF(CW7="-","【-】","【"&amp;SUBSTITUTE(TEXT(CW7,"#,##0.00"),"-","△")&amp;"】"))</f>
        <v>【42.22】</v>
      </c>
      <c r="CX6" s="21" t="str">
        <f>IF(CX7="",NA(),CX7)</f>
        <v>-</v>
      </c>
      <c r="CY6" s="21" t="str">
        <f t="shared" ref="CY6:DG6" si="11">IF(CY7="",NA(),CY7)</f>
        <v>-</v>
      </c>
      <c r="CZ6" s="21">
        <f t="shared" si="11"/>
        <v>96.74</v>
      </c>
      <c r="DA6" s="21">
        <f t="shared" si="11"/>
        <v>97.56</v>
      </c>
      <c r="DB6" s="21">
        <f t="shared" si="11"/>
        <v>98.42</v>
      </c>
      <c r="DC6" s="21" t="str">
        <f t="shared" si="11"/>
        <v>-</v>
      </c>
      <c r="DD6" s="21" t="str">
        <f t="shared" si="11"/>
        <v>-</v>
      </c>
      <c r="DE6" s="21">
        <f t="shared" si="11"/>
        <v>84.19</v>
      </c>
      <c r="DF6" s="21">
        <f t="shared" si="11"/>
        <v>88.15</v>
      </c>
      <c r="DG6" s="21">
        <f t="shared" si="11"/>
        <v>88.37</v>
      </c>
      <c r="DH6" s="20" t="str">
        <f>IF(DH7="","",IF(DH7="-","【-】","【"&amp;SUBSTITUTE(TEXT(DH7,"#,##0.00"),"-","△")&amp;"】"))</f>
        <v>【85.67】</v>
      </c>
      <c r="DI6" s="21" t="str">
        <f>IF(DI7="",NA(),DI7)</f>
        <v>-</v>
      </c>
      <c r="DJ6" s="21" t="str">
        <f t="shared" ref="DJ6:DR6" si="12">IF(DJ7="",NA(),DJ7)</f>
        <v>-</v>
      </c>
      <c r="DK6" s="21">
        <f t="shared" si="12"/>
        <v>5.05</v>
      </c>
      <c r="DL6" s="21">
        <f t="shared" si="12"/>
        <v>10.09</v>
      </c>
      <c r="DM6" s="21">
        <f t="shared" si="12"/>
        <v>14.12</v>
      </c>
      <c r="DN6" s="21" t="str">
        <f t="shared" si="12"/>
        <v>-</v>
      </c>
      <c r="DO6" s="21" t="str">
        <f t="shared" si="12"/>
        <v>-</v>
      </c>
      <c r="DP6" s="21">
        <f t="shared" si="12"/>
        <v>21.36</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0.27</v>
      </c>
      <c r="EN6" s="21">
        <f t="shared" si="14"/>
        <v>0.22</v>
      </c>
      <c r="EO6" s="20" t="str">
        <f>IF(EO7="","",IF(EO7="-","【-】","【"&amp;SUBSTITUTE(TEXT(EO7,"#,##0.00"),"-","△")&amp;"】"))</f>
        <v>【0.13】</v>
      </c>
    </row>
    <row r="7" spans="1:148" s="22" customFormat="1" x14ac:dyDescent="0.15">
      <c r="A7" s="14"/>
      <c r="B7" s="23">
        <v>2022</v>
      </c>
      <c r="C7" s="23">
        <v>20001</v>
      </c>
      <c r="D7" s="23">
        <v>46</v>
      </c>
      <c r="E7" s="23">
        <v>17</v>
      </c>
      <c r="F7" s="23">
        <v>4</v>
      </c>
      <c r="G7" s="23">
        <v>0</v>
      </c>
      <c r="H7" s="23" t="s">
        <v>96</v>
      </c>
      <c r="I7" s="23" t="s">
        <v>97</v>
      </c>
      <c r="J7" s="23" t="s">
        <v>98</v>
      </c>
      <c r="K7" s="23" t="s">
        <v>99</v>
      </c>
      <c r="L7" s="23" t="s">
        <v>100</v>
      </c>
      <c r="M7" s="23" t="s">
        <v>101</v>
      </c>
      <c r="N7" s="24" t="s">
        <v>102</v>
      </c>
      <c r="O7" s="24">
        <v>95.63</v>
      </c>
      <c r="P7" s="24">
        <v>0.54</v>
      </c>
      <c r="Q7" s="24">
        <v>39.72</v>
      </c>
      <c r="R7" s="24">
        <v>2160</v>
      </c>
      <c r="S7" s="24">
        <v>1225497</v>
      </c>
      <c r="T7" s="24">
        <v>9645.1</v>
      </c>
      <c r="U7" s="24">
        <v>127.06</v>
      </c>
      <c r="V7" s="24">
        <v>316</v>
      </c>
      <c r="W7" s="24">
        <v>0.89</v>
      </c>
      <c r="X7" s="24">
        <v>355.06</v>
      </c>
      <c r="Y7" s="24" t="s">
        <v>102</v>
      </c>
      <c r="Z7" s="24" t="s">
        <v>102</v>
      </c>
      <c r="AA7" s="24">
        <v>102.94</v>
      </c>
      <c r="AB7" s="24">
        <v>101.71</v>
      </c>
      <c r="AC7" s="24">
        <v>99.16</v>
      </c>
      <c r="AD7" s="24" t="s">
        <v>102</v>
      </c>
      <c r="AE7" s="24" t="s">
        <v>102</v>
      </c>
      <c r="AF7" s="24">
        <v>105.78</v>
      </c>
      <c r="AG7" s="24">
        <v>104.11</v>
      </c>
      <c r="AH7" s="24">
        <v>101.98</v>
      </c>
      <c r="AI7" s="24">
        <v>104.54</v>
      </c>
      <c r="AJ7" s="24" t="s">
        <v>102</v>
      </c>
      <c r="AK7" s="24" t="s">
        <v>102</v>
      </c>
      <c r="AL7" s="24">
        <v>21.85</v>
      </c>
      <c r="AM7" s="24">
        <v>11.86</v>
      </c>
      <c r="AN7" s="24">
        <v>15.1</v>
      </c>
      <c r="AO7" s="24" t="s">
        <v>102</v>
      </c>
      <c r="AP7" s="24" t="s">
        <v>102</v>
      </c>
      <c r="AQ7" s="24">
        <v>63.96</v>
      </c>
      <c r="AR7" s="24">
        <v>46.91</v>
      </c>
      <c r="AS7" s="24">
        <v>52.27</v>
      </c>
      <c r="AT7" s="24">
        <v>65.930000000000007</v>
      </c>
      <c r="AU7" s="24" t="s">
        <v>102</v>
      </c>
      <c r="AV7" s="24" t="s">
        <v>102</v>
      </c>
      <c r="AW7" s="24">
        <v>225.77</v>
      </c>
      <c r="AX7" s="24">
        <v>175.63</v>
      </c>
      <c r="AY7" s="24">
        <v>115.04</v>
      </c>
      <c r="AZ7" s="24" t="s">
        <v>102</v>
      </c>
      <c r="BA7" s="24" t="s">
        <v>102</v>
      </c>
      <c r="BB7" s="24">
        <v>44.24</v>
      </c>
      <c r="BC7" s="24">
        <v>44.35</v>
      </c>
      <c r="BD7" s="24">
        <v>41.51</v>
      </c>
      <c r="BE7" s="24">
        <v>44.25</v>
      </c>
      <c r="BF7" s="24" t="s">
        <v>102</v>
      </c>
      <c r="BG7" s="24" t="s">
        <v>102</v>
      </c>
      <c r="BH7" s="24">
        <v>0</v>
      </c>
      <c r="BI7" s="24">
        <v>0</v>
      </c>
      <c r="BJ7" s="24">
        <v>0</v>
      </c>
      <c r="BK7" s="24" t="s">
        <v>102</v>
      </c>
      <c r="BL7" s="24" t="s">
        <v>102</v>
      </c>
      <c r="BM7" s="24">
        <v>1258.43</v>
      </c>
      <c r="BN7" s="24">
        <v>1283.69</v>
      </c>
      <c r="BO7" s="24">
        <v>1160.22</v>
      </c>
      <c r="BP7" s="24">
        <v>1182.1099999999999</v>
      </c>
      <c r="BQ7" s="24" t="s">
        <v>102</v>
      </c>
      <c r="BR7" s="24" t="s">
        <v>102</v>
      </c>
      <c r="BS7" s="24">
        <v>3.46</v>
      </c>
      <c r="BT7" s="24">
        <v>2.74</v>
      </c>
      <c r="BU7" s="24">
        <v>3.48</v>
      </c>
      <c r="BV7" s="24" t="s">
        <v>102</v>
      </c>
      <c r="BW7" s="24" t="s">
        <v>102</v>
      </c>
      <c r="BX7" s="24">
        <v>73.36</v>
      </c>
      <c r="BY7" s="24">
        <v>82.53</v>
      </c>
      <c r="BZ7" s="24">
        <v>81.81</v>
      </c>
      <c r="CA7" s="24">
        <v>73.78</v>
      </c>
      <c r="CB7" s="24" t="s">
        <v>102</v>
      </c>
      <c r="CC7" s="24" t="s">
        <v>102</v>
      </c>
      <c r="CD7" s="24">
        <v>5192.8</v>
      </c>
      <c r="CE7" s="24">
        <v>6544.57</v>
      </c>
      <c r="CF7" s="24">
        <v>5457.88</v>
      </c>
      <c r="CG7" s="24" t="s">
        <v>102</v>
      </c>
      <c r="CH7" s="24" t="s">
        <v>102</v>
      </c>
      <c r="CI7" s="24">
        <v>224.88</v>
      </c>
      <c r="CJ7" s="24">
        <v>190.48</v>
      </c>
      <c r="CK7" s="24">
        <v>193.59</v>
      </c>
      <c r="CL7" s="24">
        <v>220.62</v>
      </c>
      <c r="CM7" s="24" t="s">
        <v>102</v>
      </c>
      <c r="CN7" s="24" t="s">
        <v>102</v>
      </c>
      <c r="CO7" s="24">
        <v>5</v>
      </c>
      <c r="CP7" s="24">
        <v>4.4000000000000004</v>
      </c>
      <c r="CQ7" s="24">
        <v>5.15</v>
      </c>
      <c r="CR7" s="24" t="s">
        <v>102</v>
      </c>
      <c r="CS7" s="24" t="s">
        <v>102</v>
      </c>
      <c r="CT7" s="24">
        <v>42.4</v>
      </c>
      <c r="CU7" s="24">
        <v>44.24</v>
      </c>
      <c r="CV7" s="24">
        <v>45.3</v>
      </c>
      <c r="CW7" s="24">
        <v>42.22</v>
      </c>
      <c r="CX7" s="24" t="s">
        <v>102</v>
      </c>
      <c r="CY7" s="24" t="s">
        <v>102</v>
      </c>
      <c r="CZ7" s="24">
        <v>96.74</v>
      </c>
      <c r="DA7" s="24">
        <v>97.56</v>
      </c>
      <c r="DB7" s="24">
        <v>98.42</v>
      </c>
      <c r="DC7" s="24" t="s">
        <v>102</v>
      </c>
      <c r="DD7" s="24" t="s">
        <v>102</v>
      </c>
      <c r="DE7" s="24">
        <v>84.19</v>
      </c>
      <c r="DF7" s="24">
        <v>88.15</v>
      </c>
      <c r="DG7" s="24">
        <v>88.37</v>
      </c>
      <c r="DH7" s="24">
        <v>85.67</v>
      </c>
      <c r="DI7" s="24" t="s">
        <v>102</v>
      </c>
      <c r="DJ7" s="24" t="s">
        <v>102</v>
      </c>
      <c r="DK7" s="24">
        <v>5.05</v>
      </c>
      <c r="DL7" s="24">
        <v>10.09</v>
      </c>
      <c r="DM7" s="24">
        <v>14.12</v>
      </c>
      <c r="DN7" s="24" t="s">
        <v>102</v>
      </c>
      <c r="DO7" s="24" t="s">
        <v>102</v>
      </c>
      <c r="DP7" s="24">
        <v>21.36</v>
      </c>
      <c r="DQ7" s="24">
        <v>31.73</v>
      </c>
      <c r="DR7" s="24">
        <v>32.57</v>
      </c>
      <c r="DS7" s="24">
        <v>28</v>
      </c>
      <c r="DT7" s="24" t="s">
        <v>102</v>
      </c>
      <c r="DU7" s="24" t="s">
        <v>102</v>
      </c>
      <c r="DV7" s="24">
        <v>0</v>
      </c>
      <c r="DW7" s="24">
        <v>0</v>
      </c>
      <c r="DX7" s="24">
        <v>0</v>
      </c>
      <c r="DY7" s="24" t="s">
        <v>102</v>
      </c>
      <c r="DZ7" s="24" t="s">
        <v>102</v>
      </c>
      <c r="EA7" s="24">
        <v>0.01</v>
      </c>
      <c r="EB7" s="24">
        <v>0</v>
      </c>
      <c r="EC7" s="24">
        <v>0.04</v>
      </c>
      <c r="ED7" s="24">
        <v>0.03</v>
      </c>
      <c r="EE7" s="24" t="s">
        <v>102</v>
      </c>
      <c r="EF7" s="24" t="s">
        <v>102</v>
      </c>
      <c r="EG7" s="24">
        <v>0</v>
      </c>
      <c r="EH7" s="24">
        <v>0</v>
      </c>
      <c r="EI7" s="24">
        <v>0</v>
      </c>
      <c r="EJ7" s="24" t="s">
        <v>102</v>
      </c>
      <c r="EK7" s="24" t="s">
        <v>102</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2024-01-23T01:49:20Z</cp:lastPrinted>
  <dcterms:created xsi:type="dcterms:W3CDTF">2023-12-12T00:53:37Z</dcterms:created>
  <dcterms:modified xsi:type="dcterms:W3CDTF">2024-01-23T01:49:21Z</dcterms:modified>
  <cp:category/>
</cp:coreProperties>
</file>