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1op\Desktop\1_作業中\0125経営比較分析\駐車場 回答\【駐車場】【経営比較分析表】2022_020001_47_140\"/>
    </mc:Choice>
  </mc:AlternateContent>
  <xr:revisionPtr revIDLastSave="0" documentId="13_ncr:1_{75728BA5-204C-4630-A1C9-B2F0A4CDFEEF}" xr6:coauthVersionLast="47" xr6:coauthVersionMax="47" xr10:uidLastSave="{00000000-0000-0000-0000-000000000000}"/>
  <workbookProtection workbookAlgorithmName="SHA-512" workbookHashValue="LS98/GLjZhp+WWW2b2ACg/2lFMYAe1M3wt9dXSp0B39F96ZHV6CV/7CuPeTk525Vo9E2i+AFlgMj2J+TC7m2SA==" workbookSaltValue="O4sTR0egK6BlEob8yhGrzA==" workbookSpinCount="100000" lockStructure="1"/>
  <bookViews>
    <workbookView xWindow="20280" yWindow="-120" windowWidth="29040" windowHeight="1584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JC32" i="4" s="1"/>
  <c r="DO7" i="5"/>
  <c r="DN7" i="5"/>
  <c r="LH31" i="4" s="1"/>
  <c r="DM7" i="5"/>
  <c r="KO31" i="4" s="1"/>
  <c r="DL7" i="5"/>
  <c r="DK7" i="5"/>
  <c r="JC31" i="4" s="1"/>
  <c r="DI7" i="5"/>
  <c r="MI78" i="4" s="1"/>
  <c r="DH7" i="5"/>
  <c r="LT78" i="4" s="1"/>
  <c r="DG7" i="5"/>
  <c r="DF7" i="5"/>
  <c r="DE7" i="5"/>
  <c r="DD7" i="5"/>
  <c r="DC7" i="5"/>
  <c r="DB7" i="5"/>
  <c r="DA7" i="5"/>
  <c r="KP77" i="4" s="1"/>
  <c r="CZ7" i="5"/>
  <c r="KA77" i="4" s="1"/>
  <c r="CN7" i="5"/>
  <c r="CV76" i="4" s="1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BT7" i="5"/>
  <c r="BS7" i="5"/>
  <c r="BR7" i="5"/>
  <c r="BQ7" i="5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CS53" i="4" s="1"/>
  <c r="BC7" i="5"/>
  <c r="BZ53" i="4" s="1"/>
  <c r="BB7" i="5"/>
  <c r="BA7" i="5"/>
  <c r="AN53" i="4" s="1"/>
  <c r="AZ7" i="5"/>
  <c r="U53" i="4" s="1"/>
  <c r="AY7" i="5"/>
  <c r="CS52" i="4" s="1"/>
  <c r="AX7" i="5"/>
  <c r="AW7" i="5"/>
  <c r="BG52" i="4" s="1"/>
  <c r="AV7" i="5"/>
  <c r="AN52" i="4" s="1"/>
  <c r="AU7" i="5"/>
  <c r="AS7" i="5"/>
  <c r="AR7" i="5"/>
  <c r="AQ7" i="5"/>
  <c r="FX32" i="4" s="1"/>
  <c r="AP7" i="5"/>
  <c r="AO7" i="5"/>
  <c r="EL32" i="4" s="1"/>
  <c r="AN7" i="5"/>
  <c r="HJ31" i="4" s="1"/>
  <c r="AM7" i="5"/>
  <c r="GQ31" i="4" s="1"/>
  <c r="AL7" i="5"/>
  <c r="FX31" i="4" s="1"/>
  <c r="AK7" i="5"/>
  <c r="AJ7" i="5"/>
  <c r="AH7" i="5"/>
  <c r="CS32" i="4" s="1"/>
  <c r="AG7" i="5"/>
  <c r="AF7" i="5"/>
  <c r="AE7" i="5"/>
  <c r="AD7" i="5"/>
  <c r="AC7" i="5"/>
  <c r="AB7" i="5"/>
  <c r="AA7" i="5"/>
  <c r="Z7" i="5"/>
  <c r="AN31" i="4" s="1"/>
  <c r="Y7" i="5"/>
  <c r="U31" i="4" s="1"/>
  <c r="X7" i="5"/>
  <c r="W7" i="5"/>
  <c r="JQ10" i="4" s="1"/>
  <c r="V7" i="5"/>
  <c r="U7" i="5"/>
  <c r="T7" i="5"/>
  <c r="S7" i="5"/>
  <c r="R7" i="5"/>
  <c r="DU10" i="4" s="1"/>
  <c r="Q7" i="5"/>
  <c r="CF10" i="4" s="1"/>
  <c r="P7" i="5"/>
  <c r="O7" i="5"/>
  <c r="B10" i="4" s="1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KO53" i="4"/>
  <c r="HJ53" i="4"/>
  <c r="FE53" i="4"/>
  <c r="EL53" i="4"/>
  <c r="BG53" i="4"/>
  <c r="MA52" i="4"/>
  <c r="LH52" i="4"/>
  <c r="KO52" i="4"/>
  <c r="JV52" i="4"/>
  <c r="JC52" i="4"/>
  <c r="HJ52" i="4"/>
  <c r="GQ52" i="4"/>
  <c r="FX52" i="4"/>
  <c r="FE52" i="4"/>
  <c r="EL52" i="4"/>
  <c r="BZ52" i="4"/>
  <c r="U52" i="4"/>
  <c r="MA32" i="4"/>
  <c r="KO32" i="4"/>
  <c r="JV32" i="4"/>
  <c r="HJ32" i="4"/>
  <c r="GQ32" i="4"/>
  <c r="FE32" i="4"/>
  <c r="BZ32" i="4"/>
  <c r="BG32" i="4"/>
  <c r="AN32" i="4"/>
  <c r="U32" i="4"/>
  <c r="MA31" i="4"/>
  <c r="JV31" i="4"/>
  <c r="FE31" i="4"/>
  <c r="EL31" i="4"/>
  <c r="CS31" i="4"/>
  <c r="BZ31" i="4"/>
  <c r="BG31" i="4"/>
  <c r="LJ10" i="4"/>
  <c r="HX10" i="4"/>
  <c r="LJ8" i="4"/>
  <c r="JQ8" i="4"/>
  <c r="HX8" i="4"/>
  <c r="FJ8" i="4"/>
  <c r="CF8" i="4"/>
  <c r="AQ8" i="4"/>
  <c r="MA51" i="4" l="1"/>
  <c r="MI76" i="4"/>
  <c r="HJ51" i="4"/>
  <c r="MA30" i="4"/>
  <c r="HJ30" i="4"/>
  <c r="IT76" i="4"/>
  <c r="CS51" i="4"/>
  <c r="CS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FE51" i="4"/>
  <c r="HA76" i="4"/>
  <c r="AN51" i="4"/>
  <c r="FE30" i="4"/>
  <c r="AN30" i="4"/>
  <c r="JV30" i="4"/>
  <c r="AG76" i="4"/>
  <c r="JV51" i="4"/>
  <c r="KP76" i="4"/>
  <c r="HP76" i="4"/>
  <c r="BG30" i="4"/>
  <c r="AV76" i="4"/>
  <c r="KO51" i="4"/>
  <c r="LE76" i="4"/>
  <c r="FX51" i="4"/>
  <c r="KO30" i="4"/>
  <c r="BG51" i="4"/>
  <c r="FX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<sst xmlns="http://schemas.openxmlformats.org/spreadsheetml/2006/main" count="278" uniqueCount="138">
  <si>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</si>
  <si>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</si>
  <si>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</si>
  <si>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</si>
  <si>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</si>
  <si>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</si>
  <si>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</si>
  <si>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</si>
  <si>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</si>
  <si>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</si>
  <si>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</si>
  <si>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</si>
  <si>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</si>
  <si>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</si>
  <si>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</si>
  <si>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</si>
  <si>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</si>
  <si>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</si>
  <si>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</si>
  <si>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</si>
  <si>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</si>
  <si>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</si>
  <si>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</si>
  <si>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</si>
  <si>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</si>
  <si>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</si>
  <si>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</si>
  <si>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</si>
  <si>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</si>
  <si>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</si>
  <si>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</si>
  <si>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</si>
  <si>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</si>
  <si>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</si>
  <si>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</si>
  <si>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</si>
  <si>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</si>
  <si>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</si>
  <si>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</si>
  <si>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</si>
  <si>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</si>
  <si>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</si>
  <si>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</si>
  <si>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</si>
  <si>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</si>
  <si>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</si>
  <si>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</si>
  <si>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</si>
  <si>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</si>
  <si>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</si>
  <si>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</si>
  <si>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</si>
  <si>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</si>
  <si>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</si>
  <si>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</si>
  <si>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</si>
  <si>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</si>
  <si>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</si>
  <si>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</si>
  <si>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</si>
  <si>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</si>
  <si>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</si>
  <si>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</si>
  <si>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</si>
  <si>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</si>
  <si>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</si>
  <si>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</si>
  <si>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</si>
  <si>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</si>
  <si>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</si>
  <si>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</si>
  <si>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</si>
  <si>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</si>
  <si>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</si>
  <si>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</si>
  <si>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</si>
  <si>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</si>
  <si>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</si>
  <si>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</si>
  <si>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</si>
  <si>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</si>
  <si>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</si>
  <si>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</si>
  <si>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</si>
  <si>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</si>
  <si>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</si>
  <si>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</si>
  <si>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</si>
  <si>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</si>
  <si>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</si>
  <si>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</si>
  <si>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</si>
  <si>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</si>
  <si>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</si>
  <si>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</si>
  <si>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</si>
  <si>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</si>
  <si>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</si>
  <si>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</si>
  <si>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</si>
  <si>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</si>
  <si>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</si>
  <si>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</si>
  <si>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</si>
  <si>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</si>
  <si>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</si>
  <si>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</si>
  <si>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</si>
  <si>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</si>
  <si>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</si>
  <si>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</si>
  <si>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</si>
  <si>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</si>
  <si>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</si>
  <si>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</si>
  <si>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</si>
  <si>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</t>
  </si>
  <si>
    <t>県営駐車場</t>
  </si>
  <si>
    <t>法非適用</t>
  </si>
  <si>
    <t>駐車場整備事業</t>
  </si>
  <si>
    <t>-</t>
  </si>
  <si>
    <t>Ａ１Ｂ２</t>
  </si>
  <si>
    <t>非設置</t>
  </si>
  <si>
    <t>該当数値なし</t>
  </si>
  <si>
    <t>都市計画駐車場 届出駐車場</t>
  </si>
  <si>
    <t>立体式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</si>
  <si>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</si>
  <si>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</si>
  <si>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</si>
  <si>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</si>
  <si>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</si>
  <si>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</si>
  <si>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</si>
  <si>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</si>
  <si>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青森県営駐車場は築39年を迎えており、老朽化への対応として、ＰＦＩ事業にて大規模修繕を実施するものである。</t>
    <rPh sb="25" eb="27">
      <t>タイオウ</t>
    </rPh>
    <rPh sb="34" eb="36">
      <t>ジギョウ</t>
    </rPh>
    <rPh sb="38" eb="41">
      <t>ダイキボ</t>
    </rPh>
    <rPh sb="41" eb="43">
      <t>シュウゼン</t>
    </rPh>
    <rPh sb="44" eb="46">
      <t>ジッシ</t>
    </rPh>
    <phoneticPr fontId="5"/>
  </si>
  <si>
    <t>　青森県営駐車場は、駐車料金収入の減少や施設の老朽化へ対応するため、令和３年度から青森県営柳町駐車場と併せて大規模修繕、施設の維持管理及び運営を一体的に行うＰＦＩ事業を実施している。
　管理運営主体は民間事業者となるため、県では、業務の要求水準を安定的に充足できていることを確認するため、モニタリング等を実施し、引き続き経営改善に努めるものである。</t>
    <phoneticPr fontId="5"/>
  </si>
  <si>
    <t>　青森県営駐車場は、510台という駐車枠を活かし①収益的収支が100％を超え、黒字事業として運営しており、②他会計補助金比率及び③駐車台数一台当たりの他会計補助金額のとおり、他会計補助金に頼らず運営している。
 ※令和３年度からＰＦＩ事業を実施しているが、令和３年度はＰＦＩ事業を除いた数値で計上し、令和４年度は県とＰＦＩ事業者の合算値で計上している。</t>
    <phoneticPr fontId="5"/>
  </si>
  <si>
    <t xml:space="preserve">　収容台数に対する一日当たり平均駐車台数の割合である⑪稼働率については平均を下回る低い数字である。
　これは、駐車台数の集計を、定期券利用者を除いた時間極め利用者のみとしており、定期券利用者は駐車時間が長く、時間極め利用者は駐車時間が短い傾向にあるためである。
　周辺の駐車場の増加や新型コロナ等の影響を受け、利用者は減少傾向にある。
</t>
    <rPh sb="55" eb="57">
      <t>チュウシャ</t>
    </rPh>
    <rPh sb="57" eb="59">
      <t>ダイスウ</t>
    </rPh>
    <rPh sb="60" eb="62">
      <t>シュウケイ</t>
    </rPh>
    <rPh sb="64" eb="66">
      <t>テイキ</t>
    </rPh>
    <rPh sb="66" eb="67">
      <t>ケン</t>
    </rPh>
    <rPh sb="67" eb="70">
      <t>リヨウシャ</t>
    </rPh>
    <rPh sb="71" eb="72">
      <t>ノゾ</t>
    </rPh>
    <rPh sb="74" eb="76">
      <t>ジカン</t>
    </rPh>
    <rPh sb="76" eb="77">
      <t>キ</t>
    </rPh>
    <rPh sb="78" eb="81">
      <t>リヨウシャ</t>
    </rPh>
    <rPh sb="89" eb="91">
      <t>テイキ</t>
    </rPh>
    <rPh sb="91" eb="92">
      <t>ケン</t>
    </rPh>
    <rPh sb="92" eb="95">
      <t>リヨウシャ</t>
    </rPh>
    <rPh sb="104" eb="106">
      <t>ジカン</t>
    </rPh>
    <rPh sb="106" eb="107">
      <t>キ</t>
    </rPh>
    <rPh sb="108" eb="111">
      <t>リヨウシャ</t>
    </rPh>
    <rPh sb="119" eb="121">
      <t>ケイコウ</t>
    </rPh>
    <rPh sb="132" eb="134">
      <t>シュウヘン</t>
    </rPh>
    <rPh sb="135" eb="138">
      <t>チュウシャジョウ</t>
    </rPh>
    <rPh sb="139" eb="14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</si>
</sst>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248.4</c:v>
                </c:pt>
                <c:pt idx="1">
                  <c:v>258.2</c:v>
                </c:pt>
                <c:pt idx="2">
                  <c:v>136.5</c:v>
                </c:pt>
                <c:pt idx="3">
                  <c:v>372.4</c:v>
                </c:pt>
                <c:pt idx="4">
                  <c:v>193.5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9-40C2-85A7-592FC0A9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224.9</c:v>
                </c:pt>
                <c:pt idx="1">
                  <c:v>230.7</c:v>
                </c:pt>
                <c:pt idx="2">
                  <c:v>166.4</c:v>
                </c:pt>
                <c:pt idx="3">
                  <c:v>177.9</c:v>
                </c:pt>
                <c:pt idx="4">
                  <c:v>183.3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9-40C2-85A7-592FC0A95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8-453F-9C64-58D68F97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1555</c:v>
                </c:pt>
                <c:pt idx="2">
                  <c:v>69.3</c:v>
                </c:pt>
                <c:pt idx="3">
                  <c:v>93</c:v>
                </c:pt>
                <c:pt idx="4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C8-453F-9C64-58D68F97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2D-4868-9D86-5B36372F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D-4868-9D86-5B36372F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FB-4295-B648-C6340C43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B-4295-B648-C6340C43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A-4D35-A724-3B8E850D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1.7</c:v>
                </c:pt>
                <c:pt idx="2">
                  <c:v>9.9</c:v>
                </c:pt>
                <c:pt idx="3">
                  <c:v>5.0999999999999996</c:v>
                </c:pt>
                <c:pt idx="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A-4D35-A724-3B8E850D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3C9-929F-4A9227F93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11</c:v>
                </c:pt>
                <c:pt idx="1">
                  <c:v>7</c:v>
                </c:pt>
                <c:pt idx="2">
                  <c:v>260</c:v>
                </c:pt>
                <c:pt idx="3">
                  <c:v>15564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2-43C9-929F-4A9227F93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45.5</c:v>
                </c:pt>
                <c:pt idx="1">
                  <c:v>44.5</c:v>
                </c:pt>
                <c:pt idx="2">
                  <c:v>36.1</c:v>
                </c:pt>
                <c:pt idx="3">
                  <c:v>17.8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1-4127-9274-F6B9D187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160</c:v>
                </c:pt>
                <c:pt idx="1">
                  <c:v>164.6</c:v>
                </c:pt>
                <c:pt idx="2">
                  <c:v>140.30000000000001</c:v>
                </c:pt>
                <c:pt idx="3">
                  <c:v>147.30000000000001</c:v>
                </c:pt>
                <c:pt idx="4">
                  <c:v>162.9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1-4127-9274-F6B9D1878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65.2</c:v>
                </c:pt>
                <c:pt idx="2">
                  <c:v>30.3</c:v>
                </c:pt>
                <c:pt idx="3">
                  <c:v>74.900000000000006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1-495D-9639-9DBE4F4C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43.4</c:v>
                </c:pt>
                <c:pt idx="1">
                  <c:v>36.200000000000003</c:v>
                </c:pt>
                <c:pt idx="2">
                  <c:v>-15.8</c:v>
                </c:pt>
                <c:pt idx="3">
                  <c:v>5</c:v>
                </c:pt>
                <c:pt idx="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1-495D-9639-9DBE4F4C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69580</c:v>
                </c:pt>
                <c:pt idx="1">
                  <c:v>69288</c:v>
                </c:pt>
                <c:pt idx="2">
                  <c:v>27922</c:v>
                </c:pt>
                <c:pt idx="3">
                  <c:v>29666</c:v>
                </c:pt>
                <c:pt idx="4">
                  <c:v>59941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6-4504-846A-6CBBCD2B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26255</c:v>
                </c:pt>
                <c:pt idx="1">
                  <c:v>24482</c:v>
                </c:pt>
                <c:pt idx="2">
                  <c:v>13494</c:v>
                </c:pt>
                <c:pt idx="3">
                  <c:v>17746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6-4504-846A-6CBBCD2B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3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青森県　県営駐車場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5974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510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210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248.4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258.2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136.5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372.4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193.5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45.5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44.5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36.1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17.8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38.799999999999997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224.9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230.7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166.4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177.9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183.3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1.7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9.9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5.6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160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164.6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140.30000000000001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147.30000000000001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162.9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19"/>
      <c r="NE50" s="117"/>
      <c r="NF50" s="117"/>
      <c r="NG50" s="117"/>
      <c r="NH50" s="117"/>
      <c r="NI50" s="117"/>
      <c r="NJ50" s="117"/>
      <c r="NK50" s="117"/>
      <c r="NL50" s="117"/>
      <c r="NM50" s="117"/>
      <c r="NN50" s="117"/>
      <c r="NO50" s="117"/>
      <c r="NP50" s="117"/>
      <c r="NQ50" s="117"/>
      <c r="NR50" s="11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19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3">
        <f>データ!AU7</f>
        <v>0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>
        <f>データ!AV7</f>
        <v>0</v>
      </c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>
        <f>データ!AW7</f>
        <v>0</v>
      </c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>
        <f>データ!AX7</f>
        <v>0</v>
      </c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>
        <f>データ!AY7</f>
        <v>0</v>
      </c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65.2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30.3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74.900000000000006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49.5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3">
        <f>データ!BQ7</f>
        <v>69580</v>
      </c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>
        <f>データ!BR7</f>
        <v>69288</v>
      </c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>
        <f>データ!BS7</f>
        <v>27922</v>
      </c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>
        <f>データ!BT7</f>
        <v>29666</v>
      </c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>
        <f>データ!BU7</f>
        <v>59941</v>
      </c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19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1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3">
        <f>データ!AZ7</f>
        <v>11</v>
      </c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>
        <f>データ!BA7</f>
        <v>7</v>
      </c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>
        <f>データ!BB7</f>
        <v>260</v>
      </c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>
        <f>データ!BC7</f>
        <v>15564</v>
      </c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>
        <f>データ!BD7</f>
        <v>28</v>
      </c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43.4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36.200000000000003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-15.8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18.399999999999999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3">
        <f>データ!BV7</f>
        <v>26255</v>
      </c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>
        <f>データ!BW7</f>
        <v>24482</v>
      </c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>
        <f>データ!BX7</f>
        <v>13494</v>
      </c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>
        <f>データ!BY7</f>
        <v>17746</v>
      </c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>
        <f>データ!BZ7</f>
        <v>17293</v>
      </c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19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19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19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19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18"/>
    </row>
    <row r="57" spans="1:382" ht="13.5" customHeight="1" x14ac:dyDescent="0.15">
      <c r="A57" s="2"/>
      <c r="B57" s="25"/>
      <c r="NB57" s="26"/>
      <c r="NC57" s="2"/>
      <c r="ND57" s="119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19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19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1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19"/>
      <c r="NE60" s="117"/>
      <c r="NF60" s="117"/>
      <c r="NG60" s="117"/>
      <c r="NH60" s="117"/>
      <c r="NI60" s="117"/>
      <c r="NJ60" s="117"/>
      <c r="NK60" s="117"/>
      <c r="NL60" s="117"/>
      <c r="NM60" s="117"/>
      <c r="NN60" s="117"/>
      <c r="NO60" s="117"/>
      <c r="NP60" s="117"/>
      <c r="NQ60" s="117"/>
      <c r="NR60" s="11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19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1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19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4" t="s">
        <v>32</v>
      </c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19"/>
      <c r="NE63" s="117"/>
      <c r="NF63" s="117"/>
      <c r="NG63" s="117"/>
      <c r="NH63" s="117"/>
      <c r="NI63" s="117"/>
      <c r="NJ63" s="117"/>
      <c r="NK63" s="117"/>
      <c r="NL63" s="117"/>
      <c r="NM63" s="117"/>
      <c r="NN63" s="117"/>
      <c r="NO63" s="117"/>
      <c r="NP63" s="117"/>
      <c r="NQ63" s="117"/>
      <c r="NR63" s="11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20"/>
      <c r="NE64" s="121"/>
      <c r="NF64" s="121"/>
      <c r="NG64" s="121"/>
      <c r="NH64" s="121"/>
      <c r="NI64" s="121"/>
      <c r="NJ64" s="121"/>
      <c r="NK64" s="121"/>
      <c r="NL64" s="121"/>
      <c r="NM64" s="121"/>
      <c r="NN64" s="121"/>
      <c r="NO64" s="121"/>
      <c r="NP64" s="121"/>
      <c r="NQ64" s="121"/>
      <c r="NR64" s="122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8">
        <f>データ!CM7</f>
        <v>188206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4" t="s">
        <v>34</v>
      </c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7" t="str">
        <f>データ!$B$11</f>
        <v>H30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 t="str">
        <f>データ!$C$11</f>
        <v>R01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 t="str">
        <f>データ!$D$11</f>
        <v>R02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 t="str">
        <f>データ!$E$11</f>
        <v>R03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 t="str">
        <f>データ!$F$11</f>
        <v>R04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2"/>
      <c r="CP76" s="2"/>
      <c r="CQ76" s="2"/>
      <c r="CR76" s="2"/>
      <c r="CS76" s="2"/>
      <c r="CT76" s="2"/>
      <c r="CU76" s="2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7" t="str">
        <f>データ!$B$11</f>
        <v>H30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 t="str">
        <f>データ!$C$11</f>
        <v>R01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 t="str">
        <f>データ!$D$11</f>
        <v>R02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 t="str">
        <f>データ!$E$11</f>
        <v>R03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 t="str">
        <f>データ!$F$11</f>
        <v>R04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7" t="str">
        <f>データ!$B$11</f>
        <v>H30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 t="str">
        <f>データ!$C$11</f>
        <v>R01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 t="str">
        <f>データ!$D$11</f>
        <v>R02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 t="str">
        <f>データ!$E$11</f>
        <v>R03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 t="str">
        <f>データ!$F$11</f>
        <v>R04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2"/>
      <c r="FZ77" s="2"/>
      <c r="GA77" s="2"/>
      <c r="GB77" s="2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2"/>
      <c r="FZ78" s="2"/>
      <c r="GA78" s="2"/>
      <c r="GB78" s="2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0">
        <f>データ!DE7</f>
        <v>107.2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1555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69.3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93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141.1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25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IAg6kWzxlSIvyS56dP8roFOBVM6CvVnBiBVEtTlf++buDd9EDvkI38eWjkMWUMlaBuwBk2xdFXz3JdINvER2A==" saltValue="AV42Z0lTBrSWbTE4oOOmU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4" t="s">
        <v>59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69</v>
      </c>
      <c r="CN4" s="150" t="s">
        <v>70</v>
      </c>
      <c r="CO4" s="141" t="s">
        <v>71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100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101</v>
      </c>
      <c r="AV5" s="47" t="s">
        <v>102</v>
      </c>
      <c r="AW5" s="47" t="s">
        <v>103</v>
      </c>
      <c r="AX5" s="47" t="s">
        <v>104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106</v>
      </c>
      <c r="BG5" s="47" t="s">
        <v>107</v>
      </c>
      <c r="BH5" s="47" t="s">
        <v>108</v>
      </c>
      <c r="BI5" s="47" t="s">
        <v>92</v>
      </c>
      <c r="BJ5" s="47" t="s">
        <v>109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102</v>
      </c>
      <c r="BS5" s="47" t="s">
        <v>91</v>
      </c>
      <c r="BT5" s="47" t="s">
        <v>104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102</v>
      </c>
      <c r="CD5" s="47" t="s">
        <v>91</v>
      </c>
      <c r="CE5" s="47" t="s">
        <v>92</v>
      </c>
      <c r="CF5" s="47" t="s">
        <v>109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51"/>
      <c r="CN5" s="151"/>
      <c r="CO5" s="47" t="s">
        <v>89</v>
      </c>
      <c r="CP5" s="47" t="s">
        <v>102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106</v>
      </c>
      <c r="DA5" s="47" t="s">
        <v>107</v>
      </c>
      <c r="DB5" s="47" t="s">
        <v>103</v>
      </c>
      <c r="DC5" s="47" t="s">
        <v>92</v>
      </c>
      <c r="DD5" s="47" t="s">
        <v>109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104</v>
      </c>
      <c r="DO5" s="47" t="s">
        <v>110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111</v>
      </c>
      <c r="B6" s="48">
        <f>B8</f>
        <v>2022</v>
      </c>
      <c r="C6" s="48">
        <f t="shared" ref="C6:X6" si="1">C8</f>
        <v>20001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青森県</v>
      </c>
      <c r="I6" s="48" t="str">
        <f t="shared" si="1"/>
        <v>県営駐車場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立体式</v>
      </c>
      <c r="R6" s="51">
        <f t="shared" si="1"/>
        <v>39</v>
      </c>
      <c r="S6" s="50" t="str">
        <f t="shared" si="1"/>
        <v>公共施設</v>
      </c>
      <c r="T6" s="50" t="str">
        <f t="shared" si="1"/>
        <v>無</v>
      </c>
      <c r="U6" s="51">
        <f t="shared" si="1"/>
        <v>5974</v>
      </c>
      <c r="V6" s="51">
        <f t="shared" si="1"/>
        <v>510</v>
      </c>
      <c r="W6" s="51">
        <f t="shared" si="1"/>
        <v>210</v>
      </c>
      <c r="X6" s="50" t="str">
        <f t="shared" si="1"/>
        <v>利用料金制</v>
      </c>
      <c r="Y6" s="52">
        <f>IF(Y8="-",NA(),Y8)</f>
        <v>248.4</v>
      </c>
      <c r="Z6" s="52">
        <f t="shared" ref="Z6:AH6" si="2">IF(Z8="-",NA(),Z8)</f>
        <v>258.2</v>
      </c>
      <c r="AA6" s="52">
        <f t="shared" si="2"/>
        <v>136.5</v>
      </c>
      <c r="AB6" s="52">
        <f t="shared" si="2"/>
        <v>372.4</v>
      </c>
      <c r="AC6" s="52">
        <f t="shared" si="2"/>
        <v>193.5</v>
      </c>
      <c r="AD6" s="52">
        <f t="shared" si="2"/>
        <v>224.9</v>
      </c>
      <c r="AE6" s="52">
        <f t="shared" si="2"/>
        <v>230.7</v>
      </c>
      <c r="AF6" s="52">
        <f t="shared" si="2"/>
        <v>166.4</v>
      </c>
      <c r="AG6" s="52">
        <f t="shared" si="2"/>
        <v>177.9</v>
      </c>
      <c r="AH6" s="52">
        <f t="shared" si="2"/>
        <v>183.3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3.6</v>
      </c>
      <c r="AP6" s="52">
        <f t="shared" si="3"/>
        <v>1.7</v>
      </c>
      <c r="AQ6" s="52">
        <f t="shared" si="3"/>
        <v>9.9</v>
      </c>
      <c r="AR6" s="52">
        <f t="shared" si="3"/>
        <v>5.0999999999999996</v>
      </c>
      <c r="AS6" s="52">
        <f t="shared" si="3"/>
        <v>5.6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11</v>
      </c>
      <c r="BA6" s="53">
        <f t="shared" si="4"/>
        <v>7</v>
      </c>
      <c r="BB6" s="53">
        <f t="shared" si="4"/>
        <v>260</v>
      </c>
      <c r="BC6" s="53">
        <f t="shared" si="4"/>
        <v>15564</v>
      </c>
      <c r="BD6" s="53">
        <f t="shared" si="4"/>
        <v>28</v>
      </c>
      <c r="BE6" s="51" t="str">
        <f>IF(BE8="-","",IF(BE8="-","【-】","【"&amp;SUBSTITUTE(TEXT(BE8,"#,##0"),"-","△")&amp;"】"))</f>
        <v>【33】</v>
      </c>
      <c r="BF6" s="52">
        <f>IF(BF8="-",NA(),BF8)</f>
        <v>63</v>
      </c>
      <c r="BG6" s="52">
        <f t="shared" ref="BG6:BO6" si="5">IF(BG8="-",NA(),BG8)</f>
        <v>65.2</v>
      </c>
      <c r="BH6" s="52">
        <f t="shared" si="5"/>
        <v>30.3</v>
      </c>
      <c r="BI6" s="52">
        <f t="shared" si="5"/>
        <v>74.900000000000006</v>
      </c>
      <c r="BJ6" s="52">
        <f t="shared" si="5"/>
        <v>49.5</v>
      </c>
      <c r="BK6" s="52">
        <f t="shared" si="5"/>
        <v>43.4</v>
      </c>
      <c r="BL6" s="52">
        <f t="shared" si="5"/>
        <v>36.200000000000003</v>
      </c>
      <c r="BM6" s="52">
        <f t="shared" si="5"/>
        <v>-15.8</v>
      </c>
      <c r="BN6" s="52">
        <f t="shared" si="5"/>
        <v>5</v>
      </c>
      <c r="BO6" s="52">
        <f t="shared" si="5"/>
        <v>18.399999999999999</v>
      </c>
      <c r="BP6" s="49" t="str">
        <f>IF(BP8="-","",IF(BP8="-","【-】","【"&amp;SUBSTITUTE(TEXT(BP8,"#,##0.0"),"-","△")&amp;"】"))</f>
        <v>【12.8】</v>
      </c>
      <c r="BQ6" s="53">
        <f>IF(BQ8="-",NA(),BQ8)</f>
        <v>69580</v>
      </c>
      <c r="BR6" s="53">
        <f t="shared" ref="BR6:BZ6" si="6">IF(BR8="-",NA(),BR8)</f>
        <v>69288</v>
      </c>
      <c r="BS6" s="53">
        <f t="shared" si="6"/>
        <v>27922</v>
      </c>
      <c r="BT6" s="53">
        <f t="shared" si="6"/>
        <v>29666</v>
      </c>
      <c r="BU6" s="53">
        <f t="shared" si="6"/>
        <v>59941</v>
      </c>
      <c r="BV6" s="53">
        <f t="shared" si="6"/>
        <v>26255</v>
      </c>
      <c r="BW6" s="53">
        <f t="shared" si="6"/>
        <v>24482</v>
      </c>
      <c r="BX6" s="53">
        <f t="shared" si="6"/>
        <v>13494</v>
      </c>
      <c r="BY6" s="53">
        <f t="shared" si="6"/>
        <v>17746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188206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107.2</v>
      </c>
      <c r="DF6" s="52">
        <f t="shared" si="8"/>
        <v>1555</v>
      </c>
      <c r="DG6" s="52">
        <f t="shared" si="8"/>
        <v>69.3</v>
      </c>
      <c r="DH6" s="52">
        <f t="shared" si="8"/>
        <v>93</v>
      </c>
      <c r="DI6" s="52">
        <f t="shared" si="8"/>
        <v>141.1</v>
      </c>
      <c r="DJ6" s="49" t="str">
        <f>IF(DJ8="-","",IF(DJ8="-","【-】","【"&amp;SUBSTITUTE(TEXT(DJ8,"#,##0.0"),"-","△")&amp;"】"))</f>
        <v>【72.2】</v>
      </c>
      <c r="DK6" s="52">
        <f>IF(DK8="-",NA(),DK8)</f>
        <v>45.5</v>
      </c>
      <c r="DL6" s="52">
        <f t="shared" ref="DL6:DT6" si="9">IF(DL8="-",NA(),DL8)</f>
        <v>44.5</v>
      </c>
      <c r="DM6" s="52">
        <f t="shared" si="9"/>
        <v>36.1</v>
      </c>
      <c r="DN6" s="52">
        <f t="shared" si="9"/>
        <v>17.8</v>
      </c>
      <c r="DO6" s="52">
        <f t="shared" si="9"/>
        <v>38.799999999999997</v>
      </c>
      <c r="DP6" s="52">
        <f t="shared" si="9"/>
        <v>160</v>
      </c>
      <c r="DQ6" s="52">
        <f t="shared" si="9"/>
        <v>164.6</v>
      </c>
      <c r="DR6" s="52">
        <f t="shared" si="9"/>
        <v>140.30000000000001</v>
      </c>
      <c r="DS6" s="52">
        <f t="shared" si="9"/>
        <v>147.30000000000001</v>
      </c>
      <c r="DT6" s="52">
        <f t="shared" si="9"/>
        <v>162.9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113</v>
      </c>
      <c r="B7" s="48">
        <f t="shared" ref="B7:X7" si="10">B8</f>
        <v>2022</v>
      </c>
      <c r="C7" s="48">
        <f t="shared" si="10"/>
        <v>20001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青森県</v>
      </c>
      <c r="I7" s="48" t="str">
        <f t="shared" si="10"/>
        <v>県営駐車場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立体式</v>
      </c>
      <c r="R7" s="51">
        <f t="shared" si="10"/>
        <v>39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5974</v>
      </c>
      <c r="V7" s="51">
        <f t="shared" si="10"/>
        <v>510</v>
      </c>
      <c r="W7" s="51">
        <f t="shared" si="10"/>
        <v>210</v>
      </c>
      <c r="X7" s="50" t="str">
        <f t="shared" si="10"/>
        <v>利用料金制</v>
      </c>
      <c r="Y7" s="52">
        <f>Y8</f>
        <v>248.4</v>
      </c>
      <c r="Z7" s="52">
        <f t="shared" ref="Z7:AH7" si="11">Z8</f>
        <v>258.2</v>
      </c>
      <c r="AA7" s="52">
        <f t="shared" si="11"/>
        <v>136.5</v>
      </c>
      <c r="AB7" s="52">
        <f t="shared" si="11"/>
        <v>372.4</v>
      </c>
      <c r="AC7" s="52">
        <f t="shared" si="11"/>
        <v>193.5</v>
      </c>
      <c r="AD7" s="52">
        <f t="shared" si="11"/>
        <v>224.9</v>
      </c>
      <c r="AE7" s="52">
        <f t="shared" si="11"/>
        <v>230.7</v>
      </c>
      <c r="AF7" s="52">
        <f t="shared" si="11"/>
        <v>166.4</v>
      </c>
      <c r="AG7" s="52">
        <f t="shared" si="11"/>
        <v>177.9</v>
      </c>
      <c r="AH7" s="52">
        <f t="shared" si="11"/>
        <v>183.3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3.6</v>
      </c>
      <c r="AP7" s="52">
        <f t="shared" si="12"/>
        <v>1.7</v>
      </c>
      <c r="AQ7" s="52">
        <f t="shared" si="12"/>
        <v>9.9</v>
      </c>
      <c r="AR7" s="52">
        <f t="shared" si="12"/>
        <v>5.0999999999999996</v>
      </c>
      <c r="AS7" s="52">
        <f t="shared" si="12"/>
        <v>5.6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11</v>
      </c>
      <c r="BA7" s="53">
        <f t="shared" si="13"/>
        <v>7</v>
      </c>
      <c r="BB7" s="53">
        <f t="shared" si="13"/>
        <v>260</v>
      </c>
      <c r="BC7" s="53">
        <f t="shared" si="13"/>
        <v>15564</v>
      </c>
      <c r="BD7" s="53">
        <f t="shared" si="13"/>
        <v>28</v>
      </c>
      <c r="BE7" s="51"/>
      <c r="BF7" s="52">
        <f>BF8</f>
        <v>63</v>
      </c>
      <c r="BG7" s="52">
        <f t="shared" ref="BG7:BO7" si="14">BG8</f>
        <v>65.2</v>
      </c>
      <c r="BH7" s="52">
        <f t="shared" si="14"/>
        <v>30.3</v>
      </c>
      <c r="BI7" s="52">
        <f t="shared" si="14"/>
        <v>74.900000000000006</v>
      </c>
      <c r="BJ7" s="52">
        <f t="shared" si="14"/>
        <v>49.5</v>
      </c>
      <c r="BK7" s="52">
        <f t="shared" si="14"/>
        <v>43.4</v>
      </c>
      <c r="BL7" s="52">
        <f t="shared" si="14"/>
        <v>36.200000000000003</v>
      </c>
      <c r="BM7" s="52">
        <f t="shared" si="14"/>
        <v>-15.8</v>
      </c>
      <c r="BN7" s="52">
        <f t="shared" si="14"/>
        <v>5</v>
      </c>
      <c r="BO7" s="52">
        <f t="shared" si="14"/>
        <v>18.399999999999999</v>
      </c>
      <c r="BP7" s="49"/>
      <c r="BQ7" s="53">
        <f>BQ8</f>
        <v>69580</v>
      </c>
      <c r="BR7" s="53">
        <f t="shared" ref="BR7:BZ7" si="15">BR8</f>
        <v>69288</v>
      </c>
      <c r="BS7" s="53">
        <f t="shared" si="15"/>
        <v>27922</v>
      </c>
      <c r="BT7" s="53">
        <f t="shared" si="15"/>
        <v>29666</v>
      </c>
      <c r="BU7" s="53">
        <f t="shared" si="15"/>
        <v>59941</v>
      </c>
      <c r="BV7" s="53">
        <f t="shared" si="15"/>
        <v>26255</v>
      </c>
      <c r="BW7" s="53">
        <f t="shared" si="15"/>
        <v>24482</v>
      </c>
      <c r="BX7" s="53">
        <f t="shared" si="15"/>
        <v>13494</v>
      </c>
      <c r="BY7" s="53">
        <f t="shared" si="15"/>
        <v>17746</v>
      </c>
      <c r="BZ7" s="53">
        <f t="shared" si="15"/>
        <v>17293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188206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107.2</v>
      </c>
      <c r="DF7" s="52">
        <f t="shared" si="16"/>
        <v>1555</v>
      </c>
      <c r="DG7" s="52">
        <f t="shared" si="16"/>
        <v>69.3</v>
      </c>
      <c r="DH7" s="52">
        <f t="shared" si="16"/>
        <v>93</v>
      </c>
      <c r="DI7" s="52">
        <f t="shared" si="16"/>
        <v>141.1</v>
      </c>
      <c r="DJ7" s="49"/>
      <c r="DK7" s="52">
        <f>DK8</f>
        <v>45.5</v>
      </c>
      <c r="DL7" s="52">
        <f t="shared" ref="DL7:DT7" si="17">DL8</f>
        <v>44.5</v>
      </c>
      <c r="DM7" s="52">
        <f t="shared" si="17"/>
        <v>36.1</v>
      </c>
      <c r="DN7" s="52">
        <f t="shared" si="17"/>
        <v>17.8</v>
      </c>
      <c r="DO7" s="52">
        <f t="shared" si="17"/>
        <v>38.799999999999997</v>
      </c>
      <c r="DP7" s="52">
        <f t="shared" si="17"/>
        <v>160</v>
      </c>
      <c r="DQ7" s="52">
        <f t="shared" si="17"/>
        <v>164.6</v>
      </c>
      <c r="DR7" s="52">
        <f t="shared" si="17"/>
        <v>140.30000000000001</v>
      </c>
      <c r="DS7" s="52">
        <f t="shared" si="17"/>
        <v>147.30000000000001</v>
      </c>
      <c r="DT7" s="52">
        <f t="shared" si="17"/>
        <v>162.9</v>
      </c>
      <c r="DU7" s="49"/>
    </row>
    <row r="8" spans="1:125" s="54" customFormat="1" x14ac:dyDescent="0.15">
      <c r="A8" s="37"/>
      <c r="B8" s="55">
        <v>2022</v>
      </c>
      <c r="C8" s="55">
        <v>20001</v>
      </c>
      <c r="D8" s="55">
        <v>47</v>
      </c>
      <c r="E8" s="55">
        <v>14</v>
      </c>
      <c r="F8" s="55">
        <v>0</v>
      </c>
      <c r="G8" s="55">
        <v>2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39</v>
      </c>
      <c r="S8" s="57" t="s">
        <v>126</v>
      </c>
      <c r="T8" s="57" t="s">
        <v>127</v>
      </c>
      <c r="U8" s="58">
        <v>5974</v>
      </c>
      <c r="V8" s="58">
        <v>510</v>
      </c>
      <c r="W8" s="58">
        <v>210</v>
      </c>
      <c r="X8" s="57" t="s">
        <v>128</v>
      </c>
      <c r="Y8" s="59">
        <v>248.4</v>
      </c>
      <c r="Z8" s="59">
        <v>258.2</v>
      </c>
      <c r="AA8" s="59">
        <v>136.5</v>
      </c>
      <c r="AB8" s="59">
        <v>372.4</v>
      </c>
      <c r="AC8" s="59">
        <v>193.5</v>
      </c>
      <c r="AD8" s="59">
        <v>224.9</v>
      </c>
      <c r="AE8" s="59">
        <v>230.7</v>
      </c>
      <c r="AF8" s="59">
        <v>166.4</v>
      </c>
      <c r="AG8" s="59">
        <v>177.9</v>
      </c>
      <c r="AH8" s="59">
        <v>183.3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3.6</v>
      </c>
      <c r="AP8" s="59">
        <v>1.7</v>
      </c>
      <c r="AQ8" s="59">
        <v>9.9</v>
      </c>
      <c r="AR8" s="59">
        <v>5.0999999999999996</v>
      </c>
      <c r="AS8" s="59">
        <v>5.6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11</v>
      </c>
      <c r="BA8" s="60">
        <v>7</v>
      </c>
      <c r="BB8" s="60">
        <v>260</v>
      </c>
      <c r="BC8" s="60">
        <v>15564</v>
      </c>
      <c r="BD8" s="60">
        <v>28</v>
      </c>
      <c r="BE8" s="60">
        <v>33</v>
      </c>
      <c r="BF8" s="59">
        <v>63</v>
      </c>
      <c r="BG8" s="59">
        <v>65.2</v>
      </c>
      <c r="BH8" s="59">
        <v>30.3</v>
      </c>
      <c r="BI8" s="59">
        <v>74.900000000000006</v>
      </c>
      <c r="BJ8" s="59">
        <v>49.5</v>
      </c>
      <c r="BK8" s="59">
        <v>43.4</v>
      </c>
      <c r="BL8" s="59">
        <v>36.200000000000003</v>
      </c>
      <c r="BM8" s="59">
        <v>-15.8</v>
      </c>
      <c r="BN8" s="59">
        <v>5</v>
      </c>
      <c r="BO8" s="59">
        <v>18.399999999999999</v>
      </c>
      <c r="BP8" s="56">
        <v>12.8</v>
      </c>
      <c r="BQ8" s="60">
        <v>69580</v>
      </c>
      <c r="BR8" s="60">
        <v>69288</v>
      </c>
      <c r="BS8" s="60">
        <v>27922</v>
      </c>
      <c r="BT8" s="61">
        <v>29666</v>
      </c>
      <c r="BU8" s="61">
        <v>59941</v>
      </c>
      <c r="BV8" s="60">
        <v>26255</v>
      </c>
      <c r="BW8" s="60">
        <v>24482</v>
      </c>
      <c r="BX8" s="60">
        <v>13494</v>
      </c>
      <c r="BY8" s="60">
        <v>17746</v>
      </c>
      <c r="BZ8" s="60">
        <v>17293</v>
      </c>
      <c r="CA8" s="58">
        <v>10556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188206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107.2</v>
      </c>
      <c r="DF8" s="59">
        <v>1555</v>
      </c>
      <c r="DG8" s="59">
        <v>69.3</v>
      </c>
      <c r="DH8" s="59">
        <v>93</v>
      </c>
      <c r="DI8" s="59">
        <v>141.1</v>
      </c>
      <c r="DJ8" s="56">
        <v>72.2</v>
      </c>
      <c r="DK8" s="59">
        <v>45.5</v>
      </c>
      <c r="DL8" s="59">
        <v>44.5</v>
      </c>
      <c r="DM8" s="59">
        <v>36.1</v>
      </c>
      <c r="DN8" s="59">
        <v>17.8</v>
      </c>
      <c r="DO8" s="59">
        <v>38.799999999999997</v>
      </c>
      <c r="DP8" s="59">
        <v>160</v>
      </c>
      <c r="DQ8" s="59">
        <v>164.6</v>
      </c>
      <c r="DR8" s="59">
        <v>140.30000000000001</v>
      </c>
      <c r="DS8" s="59">
        <v>147.30000000000001</v>
      </c>
      <c r="DT8" s="59">
        <v>162.9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2024-01-25T04:31:59Z</cp:lastPrinted>
  <dcterms:created xsi:type="dcterms:W3CDTF">2024-01-11T00:07:55Z</dcterms:created>
  <dcterms:modified xsi:type="dcterms:W3CDTF">2024-01-25T05:25:06Z</dcterms:modified>
  <cp:category/>
</cp:coreProperties>
</file>