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1012\Desktop\修正\【済】【経営比較分析表】2022_030007_46_1718_流下\"/>
    </mc:Choice>
  </mc:AlternateContent>
  <workbookProtection workbookAlgorithmName="SHA-512" workbookHashValue="t9SJ+qR3G0QkjKtdmXLIIPu2QJvTEPNo7b407rCQdtpKio7OPdw2ZzgA7Eaux6A4x4tx+GTk4mMvEZQO4tb7lA==" workbookSaltValue="0vtIVY9961NZQclSAtmvMw==" workbookSpinCount="100000" lockStructure="1"/>
  <bookViews>
    <workbookView xWindow="0" yWindow="0" windowWidth="19200" windowHeight="109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<sst xmlns="http://schemas.openxmlformats.org/spreadsheetml/2006/main" count="275" uniqueCount="117">
  <si>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</si>
  <si>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</si>
  <si>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</si>
  <si>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</si>
  <si>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</si>
  <si>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</si>
  <si>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</si>
  <si>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</si>
  <si>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</si>
  <si>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</si>
  <si>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</si>
  <si>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</si>
  <si>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</si>
  <si>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</si>
  <si>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</si>
  <si>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</si>
  <si>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</si>
  <si>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</si>
  <si>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</si>
  <si>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</si>
  <si>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</si>
  <si>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</si>
  <si>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</si>
  <si>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</si>
  <si>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</si>
  <si>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</si>
  <si>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</si>
  <si>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</si>
  <si>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</si>
  <si>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</si>
  <si>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</si>
  <si>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</si>
  <si>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</si>
  <si>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</si>
  <si>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</si>
  <si>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</si>
  <si>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</si>
  <si>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</si>
  <si>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</si>
  <si>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</si>
  <si>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</si>
  <si>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</si>
  <si>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</si>
  <si>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</si>
  <si>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</si>
  <si>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</si>
  <si>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</si>
  <si>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</si>
  <si>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</si>
  <si>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</si>
  <si>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</si>
  <si>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</si>
  <si>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</si>
  <si>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</si>
  <si>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</si>
  <si>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</si>
  <si>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</si>
  <si>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</si>
  <si>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</si>
  <si>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</si>
  <si>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</si>
  <si>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</si>
  <si>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</si>
  <si>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</si>
  <si>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</si>
  <si>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</si>
  <si>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</si>
  <si>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</si>
  <si>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</si>
  <si>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</si>
  <si>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</si>
  <si>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</si>
  <si>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</si>
  <si>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</si>
  <si>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</si>
  <si>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</si>
  <si>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</si>
  <si>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</si>
  <si>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</si>
  <si>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</si>
  <si>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</si>
  <si>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</si>
  <si>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</si>
  <si>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</si>
  <si>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</si>
  <si>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</si>
  <si>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</si>
  <si>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</si>
  <si>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</si>
  <si>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</si>
  <si>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</si>
  <si>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</si>
  <si>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</si>
  <si>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</si>
  <si>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</si>
  <si>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</si>
  <si>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</si>
  <si>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</si>
  <si>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</si>
  <si>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</si>
  <si>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</si>
  <si>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</si>
  <si>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</si>
  <si>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</si>
  <si>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</si>
  <si>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</si>
  <si>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</si>
  <si>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</si>
  <si>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</si>
  <si>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</si>
  <si>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</si>
  <si>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</si>
  <si>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</si>
  <si>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</si>
  <si>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将来の流入下水量を予測しながら運転管理上必要最小限の施設能力を確保しつつ、将来において処理能力が不足することのない段階的な整備を行うとともに、施設統合など広域化・共同化に取り組み、今後も適切な施設規模となるよう努めていきます。
　併せて、汚泥処理工程で発生する消化ガスの売却などによる新たな歳入の確保のほか、施設設備の適時適切な修繕、更新等による歳出の削減に努めていきます。</t>
    <phoneticPr fontId="4"/>
  </si>
  <si>
    <t>　「有形固定資産減価償却率」は、類似団体平均値を下回っておりますが、令和３年度と比較すると増加していることから、引き続き施設の改築等の財源の確保に努めていきます。
　「管渠改善率」は、類似団体平均値を上回っておりますが、引き続き定期的な管渠調査を行うとともに、ストックマネジメント計画に基づき計画的な更新を図っていきます。</t>
    <phoneticPr fontId="4"/>
  </si>
  <si>
    <t>　「経常収支比率」は、100％を超えており、累積欠損金も生じていないことから経営は健全であるといえます。
　「流動比率」は、類似団体平均値を上回っており債務に対する支払能力は有しています。
　「企業債残高対事業規模比率」は、類似団体平均値を下回っており、今後も計画的な償還により、比率は減少していくものと見込んでいます。
　「汚水処理原価」は、類似団体平均値を上回っていることから、引き続き維持管理費の節減に努めていきます。
　「施設利用率」は、類似団体平均値を下回っておりますが、流域関連市町の事業進捗などにより水洗化率が上昇する見込となっており、将来の流入下水量を予測しながら運転管理上必要最小限の施設能力を確保しつつ、将来において処理能力が不足することのないよう段階的な施設整備を行い施設利用率の向上に努めていきます。
　「水洗化率」は、類似団体平均値を下回っておりますが、流域関連市町の事業進捗などにより上昇する見込みであります。引き続き、水洗化率の向上に努めていきます。</t>
    <rPh sb="70" eb="72">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</si>
</sst>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0.2</c:v>
                </c:pt>
                <c:pt idx="4">
                  <c:v>0.15</c:v>
                </c:pt>
              </c:numCache>
            </c:numRef>
          </c:val>
          <c:extLst>
            <c:ext xmlns:c16="http://schemas.microsoft.com/office/drawing/2014/chart" uri="{C3380CC4-5D6E-409C-BE32-E72D297353CC}">
              <c16:uniqueId val="{00000000-6F67-4C76-BC32-9B6CE8591C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1.87</c:v>
                </c:pt>
                <c:pt idx="3">
                  <c:v>0.1</c:v>
                </c:pt>
                <c:pt idx="4">
                  <c:v>0.09</c:v>
                </c:pt>
              </c:numCache>
            </c:numRef>
          </c:val>
          <c:smooth val="0"/>
          <c:extLst>
            <c:ext xmlns:c16="http://schemas.microsoft.com/office/drawing/2014/chart" uri="{C3380CC4-5D6E-409C-BE32-E72D297353CC}">
              <c16:uniqueId val="{00000001-6F67-4C76-BC32-9B6CE8591C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67.34</c:v>
                </c:pt>
                <c:pt idx="3">
                  <c:v>67.150000000000006</c:v>
                </c:pt>
                <c:pt idx="4">
                  <c:v>66.83</c:v>
                </c:pt>
              </c:numCache>
            </c:numRef>
          </c:val>
          <c:extLst>
            <c:ext xmlns:c16="http://schemas.microsoft.com/office/drawing/2014/chart" uri="{C3380CC4-5D6E-409C-BE32-E72D297353CC}">
              <c16:uniqueId val="{00000000-B426-48E2-A2A6-175D37B06A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68.2</c:v>
                </c:pt>
                <c:pt idx="3">
                  <c:v>68.05</c:v>
                </c:pt>
                <c:pt idx="4">
                  <c:v>67.099999999999994</c:v>
                </c:pt>
              </c:numCache>
            </c:numRef>
          </c:val>
          <c:smooth val="0"/>
          <c:extLst>
            <c:ext xmlns:c16="http://schemas.microsoft.com/office/drawing/2014/chart" uri="{C3380CC4-5D6E-409C-BE32-E72D297353CC}">
              <c16:uniqueId val="{00000001-B426-48E2-A2A6-175D37B06A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93.2</c:v>
                </c:pt>
                <c:pt idx="3">
                  <c:v>93.44</c:v>
                </c:pt>
                <c:pt idx="4">
                  <c:v>93.51</c:v>
                </c:pt>
              </c:numCache>
            </c:numRef>
          </c:val>
          <c:extLst>
            <c:ext xmlns:c16="http://schemas.microsoft.com/office/drawing/2014/chart" uri="{C3380CC4-5D6E-409C-BE32-E72D297353CC}">
              <c16:uniqueId val="{00000000-2F75-4FB7-85AA-D3E52759EB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94.01</c:v>
                </c:pt>
                <c:pt idx="3">
                  <c:v>94.14</c:v>
                </c:pt>
                <c:pt idx="4">
                  <c:v>94.02</c:v>
                </c:pt>
              </c:numCache>
            </c:numRef>
          </c:val>
          <c:smooth val="0"/>
          <c:extLst>
            <c:ext xmlns:c16="http://schemas.microsoft.com/office/drawing/2014/chart" uri="{C3380CC4-5D6E-409C-BE32-E72D297353CC}">
              <c16:uniqueId val="{00000001-2F75-4FB7-85AA-D3E52759EB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106.3</c:v>
                </c:pt>
                <c:pt idx="3">
                  <c:v>103.2</c:v>
                </c:pt>
                <c:pt idx="4">
                  <c:v>102.71</c:v>
                </c:pt>
              </c:numCache>
            </c:numRef>
          </c:val>
          <c:extLst>
            <c:ext xmlns:c16="http://schemas.microsoft.com/office/drawing/2014/chart" uri="{C3380CC4-5D6E-409C-BE32-E72D297353CC}">
              <c16:uniqueId val="{00000000-E842-409F-A0D6-CB67EACA3AE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101.63</c:v>
                </c:pt>
                <c:pt idx="3">
                  <c:v>100.14</c:v>
                </c:pt>
                <c:pt idx="4">
                  <c:v>99.22</c:v>
                </c:pt>
              </c:numCache>
            </c:numRef>
          </c:val>
          <c:smooth val="0"/>
          <c:extLst>
            <c:ext xmlns:c16="http://schemas.microsoft.com/office/drawing/2014/chart" uri="{C3380CC4-5D6E-409C-BE32-E72D297353CC}">
              <c16:uniqueId val="{00000001-E842-409F-A0D6-CB67EACA3AE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6.17</c:v>
                </c:pt>
                <c:pt idx="3">
                  <c:v>12.13</c:v>
                </c:pt>
                <c:pt idx="4">
                  <c:v>17.53</c:v>
                </c:pt>
              </c:numCache>
            </c:numRef>
          </c:val>
          <c:extLst>
            <c:ext xmlns:c16="http://schemas.microsoft.com/office/drawing/2014/chart" uri="{C3380CC4-5D6E-409C-BE32-E72D297353CC}">
              <c16:uniqueId val="{00000000-9B02-4272-863F-7587AFF75A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31.96</c:v>
                </c:pt>
                <c:pt idx="3">
                  <c:v>34.17</c:v>
                </c:pt>
                <c:pt idx="4">
                  <c:v>36.770000000000003</c:v>
                </c:pt>
              </c:numCache>
            </c:numRef>
          </c:val>
          <c:smooth val="0"/>
          <c:extLst>
            <c:ext xmlns:c16="http://schemas.microsoft.com/office/drawing/2014/chart" uri="{C3380CC4-5D6E-409C-BE32-E72D297353CC}">
              <c16:uniqueId val="{00000001-9B02-4272-863F-7587AFF75A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72D-4E63-A6E7-5B013093BD4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0.93</c:v>
                </c:pt>
                <c:pt idx="3">
                  <c:v>1.04</c:v>
                </c:pt>
                <c:pt idx="4">
                  <c:v>1.26</c:v>
                </c:pt>
              </c:numCache>
            </c:numRef>
          </c:val>
          <c:smooth val="0"/>
          <c:extLst>
            <c:ext xmlns:c16="http://schemas.microsoft.com/office/drawing/2014/chart" uri="{C3380CC4-5D6E-409C-BE32-E72D297353CC}">
              <c16:uniqueId val="{00000001-B72D-4E63-A6E7-5B013093BD4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332-4ECA-9DF0-687CDE58C38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9.1</c:v>
                </c:pt>
                <c:pt idx="3">
                  <c:v>10.71</c:v>
                </c:pt>
                <c:pt idx="4">
                  <c:v>11.46</c:v>
                </c:pt>
              </c:numCache>
            </c:numRef>
          </c:val>
          <c:smooth val="0"/>
          <c:extLst>
            <c:ext xmlns:c16="http://schemas.microsoft.com/office/drawing/2014/chart" uri="{C3380CC4-5D6E-409C-BE32-E72D297353CC}">
              <c16:uniqueId val="{00000001-6332-4ECA-9DF0-687CDE58C38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118.7</c:v>
                </c:pt>
                <c:pt idx="3">
                  <c:v>88.8</c:v>
                </c:pt>
                <c:pt idx="4">
                  <c:v>140.07</c:v>
                </c:pt>
              </c:numCache>
            </c:numRef>
          </c:val>
          <c:extLst>
            <c:ext xmlns:c16="http://schemas.microsoft.com/office/drawing/2014/chart" uri="{C3380CC4-5D6E-409C-BE32-E72D297353CC}">
              <c16:uniqueId val="{00000000-1A1C-4BC9-9C3A-AF40442294C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101.14</c:v>
                </c:pt>
                <c:pt idx="3">
                  <c:v>104.74</c:v>
                </c:pt>
                <c:pt idx="4">
                  <c:v>104.74</c:v>
                </c:pt>
              </c:numCache>
            </c:numRef>
          </c:val>
          <c:smooth val="0"/>
          <c:extLst>
            <c:ext xmlns:c16="http://schemas.microsoft.com/office/drawing/2014/chart" uri="{C3380CC4-5D6E-409C-BE32-E72D297353CC}">
              <c16:uniqueId val="{00000001-1A1C-4BC9-9C3A-AF40442294C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119.1</c:v>
                </c:pt>
                <c:pt idx="3">
                  <c:v>80.31</c:v>
                </c:pt>
                <c:pt idx="4">
                  <c:v>96.37</c:v>
                </c:pt>
              </c:numCache>
            </c:numRef>
          </c:val>
          <c:extLst>
            <c:ext xmlns:c16="http://schemas.microsoft.com/office/drawing/2014/chart" uri="{C3380CC4-5D6E-409C-BE32-E72D297353CC}">
              <c16:uniqueId val="{00000000-528E-48EE-9337-7EE16FFCE2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255.67</c:v>
                </c:pt>
                <c:pt idx="3">
                  <c:v>242.44</c:v>
                </c:pt>
                <c:pt idx="4">
                  <c:v>228.09</c:v>
                </c:pt>
              </c:numCache>
            </c:numRef>
          </c:val>
          <c:smooth val="0"/>
          <c:extLst>
            <c:ext xmlns:c16="http://schemas.microsoft.com/office/drawing/2014/chart" uri="{C3380CC4-5D6E-409C-BE32-E72D297353CC}">
              <c16:uniqueId val="{00000001-528E-48EE-9337-7EE16FFCE2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E1F-4166-8B14-0D9D50520F3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E1F-4166-8B14-0D9D50520F3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55.57</c:v>
                </c:pt>
                <c:pt idx="3">
                  <c:v>59.84</c:v>
                </c:pt>
                <c:pt idx="4">
                  <c:v>58.81</c:v>
                </c:pt>
              </c:numCache>
            </c:numRef>
          </c:val>
          <c:extLst>
            <c:ext xmlns:c16="http://schemas.microsoft.com/office/drawing/2014/chart" uri="{C3380CC4-5D6E-409C-BE32-E72D297353CC}">
              <c16:uniqueId val="{00000000-DBEE-4C08-A83D-565E32B7D81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50.67</c:v>
                </c:pt>
                <c:pt idx="3">
                  <c:v>48.7</c:v>
                </c:pt>
                <c:pt idx="4">
                  <c:v>52.53</c:v>
                </c:pt>
              </c:numCache>
            </c:numRef>
          </c:val>
          <c:smooth val="0"/>
          <c:extLst>
            <c:ext xmlns:c16="http://schemas.microsoft.com/office/drawing/2014/chart" uri="{C3380CC4-5D6E-409C-BE32-E72D297353CC}">
              <c16:uniqueId val="{00000001-DBEE-4C08-A83D-565E32B7D81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0" zoomScale="115" zoomScaleNormal="11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岩手県</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流域下水道</v>
      </c>
      <c r="Q8" s="35"/>
      <c r="R8" s="35"/>
      <c r="S8" s="35"/>
      <c r="T8" s="35"/>
      <c r="U8" s="35"/>
      <c r="V8" s="35"/>
      <c r="W8" s="35" t="str">
        <f>データ!L6</f>
        <v>E1</v>
      </c>
      <c r="X8" s="35"/>
      <c r="Y8" s="35"/>
      <c r="Z8" s="35"/>
      <c r="AA8" s="35"/>
      <c r="AB8" s="35"/>
      <c r="AC8" s="35"/>
      <c r="AD8" s="36" t="str">
        <f>データ!$M$6</f>
        <v>非設置</v>
      </c>
      <c r="AE8" s="36"/>
      <c r="AF8" s="36"/>
      <c r="AG8" s="36"/>
      <c r="AH8" s="36"/>
      <c r="AI8" s="36"/>
      <c r="AJ8" s="36"/>
      <c r="AK8" s="3"/>
      <c r="AL8" s="37">
        <f>データ!S6</f>
        <v>1189670</v>
      </c>
      <c r="AM8" s="37"/>
      <c r="AN8" s="37"/>
      <c r="AO8" s="37"/>
      <c r="AP8" s="37"/>
      <c r="AQ8" s="37"/>
      <c r="AR8" s="37"/>
      <c r="AS8" s="37"/>
      <c r="AT8" s="38">
        <f>データ!T6</f>
        <v>15275.02</v>
      </c>
      <c r="AU8" s="38"/>
      <c r="AV8" s="38"/>
      <c r="AW8" s="38"/>
      <c r="AX8" s="38"/>
      <c r="AY8" s="38"/>
      <c r="AZ8" s="38"/>
      <c r="BA8" s="38"/>
      <c r="BB8" s="38">
        <f>データ!U6</f>
        <v>77.88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82.69</v>
      </c>
      <c r="J10" s="38"/>
      <c r="K10" s="38"/>
      <c r="L10" s="38"/>
      <c r="M10" s="38"/>
      <c r="N10" s="38"/>
      <c r="O10" s="38"/>
      <c r="P10" s="38">
        <f>データ!P6</f>
        <v>67.760000000000005</v>
      </c>
      <c r="Q10" s="38"/>
      <c r="R10" s="38"/>
      <c r="S10" s="38"/>
      <c r="T10" s="38"/>
      <c r="U10" s="38"/>
      <c r="V10" s="38"/>
      <c r="W10" s="38">
        <f>データ!Q6</f>
        <v>100</v>
      </c>
      <c r="X10" s="38"/>
      <c r="Y10" s="38"/>
      <c r="Z10" s="38"/>
      <c r="AA10" s="38"/>
      <c r="AB10" s="38"/>
      <c r="AC10" s="38"/>
      <c r="AD10" s="37">
        <f>データ!R6</f>
        <v>0</v>
      </c>
      <c r="AE10" s="37"/>
      <c r="AF10" s="37"/>
      <c r="AG10" s="37"/>
      <c r="AH10" s="37"/>
      <c r="AI10" s="37"/>
      <c r="AJ10" s="37"/>
      <c r="AK10" s="2"/>
      <c r="AL10" s="37">
        <f>データ!V6</f>
        <v>544710</v>
      </c>
      <c r="AM10" s="37"/>
      <c r="AN10" s="37"/>
      <c r="AO10" s="37"/>
      <c r="AP10" s="37"/>
      <c r="AQ10" s="37"/>
      <c r="AR10" s="37"/>
      <c r="AS10" s="37"/>
      <c r="AT10" s="38">
        <f>データ!W6</f>
        <v>162.76</v>
      </c>
      <c r="AU10" s="38"/>
      <c r="AV10" s="38"/>
      <c r="AW10" s="38"/>
      <c r="AX10" s="38"/>
      <c r="AY10" s="38"/>
      <c r="AZ10" s="38"/>
      <c r="BA10" s="38"/>
      <c r="BB10" s="38">
        <f>データ!X6</f>
        <v>3346.71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2hGfQUZYKiCtRDlRsdzk3Z30YxraR9dTcyfnkQxyvVsbZxLtcIfmwGsjFYTxeRf9EtBJivkbPPl7sNZVJgJTjQ==" saltValue="PEKLdt7WKGVGcJU7PshXF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30007</v>
      </c>
      <c r="D6" s="19">
        <f t="shared" si="3"/>
        <v>46</v>
      </c>
      <c r="E6" s="19">
        <f t="shared" si="3"/>
        <v>17</v>
      </c>
      <c r="F6" s="19">
        <f t="shared" si="3"/>
        <v>3</v>
      </c>
      <c r="G6" s="19">
        <f t="shared" si="3"/>
        <v>0</v>
      </c>
      <c r="H6" s="19" t="str">
        <f t="shared" si="3"/>
        <v>岩手県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82.69</v>
      </c>
      <c r="P6" s="20">
        <f t="shared" si="3"/>
        <v>67.760000000000005</v>
      </c>
      <c r="Q6" s="20">
        <f t="shared" si="3"/>
        <v>100</v>
      </c>
      <c r="R6" s="20">
        <f t="shared" si="3"/>
        <v>0</v>
      </c>
      <c r="S6" s="20">
        <f t="shared" si="3"/>
        <v>1189670</v>
      </c>
      <c r="T6" s="20">
        <f t="shared" si="3"/>
        <v>15275.02</v>
      </c>
      <c r="U6" s="20">
        <f t="shared" si="3"/>
        <v>77.88</v>
      </c>
      <c r="V6" s="20">
        <f t="shared" si="3"/>
        <v>544710</v>
      </c>
      <c r="W6" s="20">
        <f t="shared" si="3"/>
        <v>162.76</v>
      </c>
      <c r="X6" s="20">
        <f t="shared" si="3"/>
        <v>3346.71</v>
      </c>
      <c r="Y6" s="21" t="str">
        <f>IF(Y7="",NA(),Y7)</f>
        <v>-</v>
      </c>
      <c r="Z6" s="21" t="str">
        <f t="shared" ref="Z6:AH6" si="4">IF(Z7="",NA(),Z7)</f>
        <v>-</v>
      </c>
      <c r="AA6" s="21">
        <f t="shared" si="4"/>
        <v>106.3</v>
      </c>
      <c r="AB6" s="21">
        <f t="shared" si="4"/>
        <v>103.2</v>
      </c>
      <c r="AC6" s="21">
        <f t="shared" si="4"/>
        <v>102.71</v>
      </c>
      <c r="AD6" s="21" t="str">
        <f t="shared" si="4"/>
        <v>-</v>
      </c>
      <c r="AE6" s="21" t="str">
        <f t="shared" si="4"/>
        <v>-</v>
      </c>
      <c r="AF6" s="21">
        <f t="shared" si="4"/>
        <v>101.63</v>
      </c>
      <c r="AG6" s="21">
        <f t="shared" si="4"/>
        <v>100.14</v>
      </c>
      <c r="AH6" s="21">
        <f t="shared" si="4"/>
        <v>99.22</v>
      </c>
      <c r="AI6" s="20" t="str">
        <f>IF(AI7="","",IF(AI7="-","【-】","【"&amp;SUBSTITUTE(TEXT(AI7,"#,##0.00"),"-","△")&amp;"】"))</f>
        <v>【99.26】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9.1</v>
      </c>
      <c r="AR6" s="21">
        <f t="shared" si="5"/>
        <v>10.71</v>
      </c>
      <c r="AS6" s="21">
        <f t="shared" si="5"/>
        <v>11.46</v>
      </c>
      <c r="AT6" s="20" t="str">
        <f>IF(AT7="","",IF(AT7="-","【-】","【"&amp;SUBSTITUTE(TEXT(AT7,"#,##0.00"),"-","△")&amp;"】"))</f>
        <v>【11.39】</v>
      </c>
      <c r="AU6" s="21" t="str">
        <f>IF(AU7="",NA(),AU7)</f>
        <v>-</v>
      </c>
      <c r="AV6" s="21" t="str">
        <f t="shared" ref="AV6:BD6" si="6">IF(AV7="",NA(),AV7)</f>
        <v>-</v>
      </c>
      <c r="AW6" s="21">
        <f t="shared" si="6"/>
        <v>118.7</v>
      </c>
      <c r="AX6" s="21">
        <f t="shared" si="6"/>
        <v>88.8</v>
      </c>
      <c r="AY6" s="21">
        <f t="shared" si="6"/>
        <v>140.07</v>
      </c>
      <c r="AZ6" s="21" t="str">
        <f t="shared" si="6"/>
        <v>-</v>
      </c>
      <c r="BA6" s="21" t="str">
        <f t="shared" si="6"/>
        <v>-</v>
      </c>
      <c r="BB6" s="21">
        <f t="shared" si="6"/>
        <v>101.14</v>
      </c>
      <c r="BC6" s="21">
        <f t="shared" si="6"/>
        <v>104.74</v>
      </c>
      <c r="BD6" s="21">
        <f t="shared" si="6"/>
        <v>104.74</v>
      </c>
      <c r="BE6" s="20" t="str">
        <f>IF(BE7="","",IF(BE7="-","【-】","【"&amp;SUBSTITUTE(TEXT(BE7,"#,##0.00"),"-","△")&amp;"】"))</f>
        <v>【104.37】</v>
      </c>
      <c r="BF6" s="21" t="str">
        <f>IF(BF7="",NA(),BF7)</f>
        <v>-</v>
      </c>
      <c r="BG6" s="21" t="str">
        <f t="shared" ref="BG6:BO6" si="7">IF(BG7="",NA(),BG7)</f>
        <v>-</v>
      </c>
      <c r="BH6" s="21">
        <f t="shared" si="7"/>
        <v>119.1</v>
      </c>
      <c r="BI6" s="21">
        <f t="shared" si="7"/>
        <v>80.31</v>
      </c>
      <c r="BJ6" s="21">
        <f t="shared" si="7"/>
        <v>96.37</v>
      </c>
      <c r="BK6" s="21" t="str">
        <f t="shared" si="7"/>
        <v>-</v>
      </c>
      <c r="BL6" s="21" t="str">
        <f t="shared" si="7"/>
        <v>-</v>
      </c>
      <c r="BM6" s="21">
        <f t="shared" si="7"/>
        <v>255.67</v>
      </c>
      <c r="BN6" s="21">
        <f t="shared" si="7"/>
        <v>242.44</v>
      </c>
      <c r="BO6" s="21">
        <f t="shared" si="7"/>
        <v>228.09</v>
      </c>
      <c r="BP6" s="20" t="str">
        <f>IF(BP7="","",IF(BP7="-","【-】","【"&amp;SUBSTITUTE(TEXT(BP7,"#,##0.00"),"-","△")&amp;"】"))</f>
        <v>【230.79】</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f t="shared" si="9"/>
        <v>55.57</v>
      </c>
      <c r="CE6" s="21">
        <f t="shared" si="9"/>
        <v>59.84</v>
      </c>
      <c r="CF6" s="21">
        <f t="shared" si="9"/>
        <v>58.81</v>
      </c>
      <c r="CG6" s="21" t="str">
        <f t="shared" si="9"/>
        <v>-</v>
      </c>
      <c r="CH6" s="21" t="str">
        <f t="shared" si="9"/>
        <v>-</v>
      </c>
      <c r="CI6" s="21">
        <f t="shared" si="9"/>
        <v>50.67</v>
      </c>
      <c r="CJ6" s="21">
        <f t="shared" si="9"/>
        <v>48.7</v>
      </c>
      <c r="CK6" s="21">
        <f t="shared" si="9"/>
        <v>52.53</v>
      </c>
      <c r="CL6" s="20" t="str">
        <f>IF(CL7="","",IF(CL7="-","【-】","【"&amp;SUBSTITUTE(TEXT(CL7,"#,##0.00"),"-","△")&amp;"】"))</f>
        <v>【52.71】</v>
      </c>
      <c r="CM6" s="21" t="str">
        <f>IF(CM7="",NA(),CM7)</f>
        <v>-</v>
      </c>
      <c r="CN6" s="21" t="str">
        <f t="shared" ref="CN6:CV6" si="10">IF(CN7="",NA(),CN7)</f>
        <v>-</v>
      </c>
      <c r="CO6" s="21">
        <f t="shared" si="10"/>
        <v>67.34</v>
      </c>
      <c r="CP6" s="21">
        <f t="shared" si="10"/>
        <v>67.150000000000006</v>
      </c>
      <c r="CQ6" s="21">
        <f t="shared" si="10"/>
        <v>66.83</v>
      </c>
      <c r="CR6" s="21" t="str">
        <f t="shared" si="10"/>
        <v>-</v>
      </c>
      <c r="CS6" s="21" t="str">
        <f t="shared" si="10"/>
        <v>-</v>
      </c>
      <c r="CT6" s="21">
        <f t="shared" si="10"/>
        <v>68.2</v>
      </c>
      <c r="CU6" s="21">
        <f t="shared" si="10"/>
        <v>68.05</v>
      </c>
      <c r="CV6" s="21">
        <f t="shared" si="10"/>
        <v>67.099999999999994</v>
      </c>
      <c r="CW6" s="20" t="str">
        <f>IF(CW7="","",IF(CW7="-","【-】","【"&amp;SUBSTITUTE(TEXT(CW7,"#,##0.00"),"-","△")&amp;"】"))</f>
        <v>【67.08】</v>
      </c>
      <c r="CX6" s="21" t="str">
        <f>IF(CX7="",NA(),CX7)</f>
        <v>-</v>
      </c>
      <c r="CY6" s="21" t="str">
        <f t="shared" ref="CY6:DG6" si="11">IF(CY7="",NA(),CY7)</f>
        <v>-</v>
      </c>
      <c r="CZ6" s="21">
        <f t="shared" si="11"/>
        <v>93.2</v>
      </c>
      <c r="DA6" s="21">
        <f t="shared" si="11"/>
        <v>93.44</v>
      </c>
      <c r="DB6" s="21">
        <f t="shared" si="11"/>
        <v>93.51</v>
      </c>
      <c r="DC6" s="21" t="str">
        <f t="shared" si="11"/>
        <v>-</v>
      </c>
      <c r="DD6" s="21" t="str">
        <f t="shared" si="11"/>
        <v>-</v>
      </c>
      <c r="DE6" s="21">
        <f t="shared" si="11"/>
        <v>94.01</v>
      </c>
      <c r="DF6" s="21">
        <f t="shared" si="11"/>
        <v>94.14</v>
      </c>
      <c r="DG6" s="21">
        <f t="shared" si="11"/>
        <v>94.02</v>
      </c>
      <c r="DH6" s="20" t="str">
        <f>IF(DH7="","",IF(DH7="-","【-】","【"&amp;SUBSTITUTE(TEXT(DH7,"#,##0.00"),"-","△")&amp;"】"))</f>
        <v>【93.95】</v>
      </c>
      <c r="DI6" s="21" t="str">
        <f>IF(DI7="",NA(),DI7)</f>
        <v>-</v>
      </c>
      <c r="DJ6" s="21" t="str">
        <f t="shared" ref="DJ6:DR6" si="12">IF(DJ7="",NA(),DJ7)</f>
        <v>-</v>
      </c>
      <c r="DK6" s="21">
        <f t="shared" si="12"/>
        <v>6.17</v>
      </c>
      <c r="DL6" s="21">
        <f t="shared" si="12"/>
        <v>12.13</v>
      </c>
      <c r="DM6" s="21">
        <f t="shared" si="12"/>
        <v>17.53</v>
      </c>
      <c r="DN6" s="21" t="str">
        <f t="shared" si="12"/>
        <v>-</v>
      </c>
      <c r="DO6" s="21" t="str">
        <f t="shared" si="12"/>
        <v>-</v>
      </c>
      <c r="DP6" s="21">
        <f t="shared" si="12"/>
        <v>31.96</v>
      </c>
      <c r="DQ6" s="21">
        <f t="shared" si="12"/>
        <v>34.17</v>
      </c>
      <c r="DR6" s="21">
        <f t="shared" si="12"/>
        <v>36.770000000000003</v>
      </c>
      <c r="DS6" s="20" t="str">
        <f>IF(DS7="","",IF(DS7="-","【-】","【"&amp;SUBSTITUTE(TEXT(DS7,"#,##0.00"),"-","△")&amp;"】"))</f>
        <v>【36.56】</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0.93</v>
      </c>
      <c r="EB6" s="21">
        <f t="shared" si="13"/>
        <v>1.04</v>
      </c>
      <c r="EC6" s="21">
        <f t="shared" si="13"/>
        <v>1.26</v>
      </c>
      <c r="ED6" s="20" t="str">
        <f>IF(ED7="","",IF(ED7="-","【-】","【"&amp;SUBSTITUTE(TEXT(ED7,"#,##0.00"),"-","△")&amp;"】"))</f>
        <v>【1.25】</v>
      </c>
      <c r="EE6" s="21" t="str">
        <f>IF(EE7="",NA(),EE7)</f>
        <v>-</v>
      </c>
      <c r="EF6" s="21" t="str">
        <f t="shared" ref="EF6:EN6" si="14">IF(EF7="",NA(),EF7)</f>
        <v>-</v>
      </c>
      <c r="EG6" s="20">
        <f t="shared" si="14"/>
        <v>0</v>
      </c>
      <c r="EH6" s="21">
        <f t="shared" si="14"/>
        <v>0.2</v>
      </c>
      <c r="EI6" s="21">
        <f t="shared" si="14"/>
        <v>0.15</v>
      </c>
      <c r="EJ6" s="21" t="str">
        <f t="shared" si="14"/>
        <v>-</v>
      </c>
      <c r="EK6" s="21" t="str">
        <f t="shared" si="14"/>
        <v>-</v>
      </c>
      <c r="EL6" s="21">
        <f t="shared" si="14"/>
        <v>1.87</v>
      </c>
      <c r="EM6" s="21">
        <f t="shared" si="14"/>
        <v>0.1</v>
      </c>
      <c r="EN6" s="21">
        <f t="shared" si="14"/>
        <v>0.09</v>
      </c>
      <c r="EO6" s="20" t="str">
        <f>IF(EO7="","",IF(EO7="-","【-】","【"&amp;SUBSTITUTE(TEXT(EO7,"#,##0.00"),"-","△")&amp;"】"))</f>
        <v>【0.09】</v>
      </c>
    </row>
    <row r="7" spans="1:148" s="22" customFormat="1" x14ac:dyDescent="0.15">
      <c r="A7" s="14"/>
      <c r="B7" s="23">
        <v>2022</v>
      </c>
      <c r="C7" s="23">
        <v>30007</v>
      </c>
      <c r="D7" s="23">
        <v>46</v>
      </c>
      <c r="E7" s="23">
        <v>17</v>
      </c>
      <c r="F7" s="23">
        <v>3</v>
      </c>
      <c r="G7" s="23">
        <v>0</v>
      </c>
      <c r="H7" s="23" t="s">
        <v>96</v>
      </c>
      <c r="I7" s="23" t="s">
        <v>97</v>
      </c>
      <c r="J7" s="23" t="s">
        <v>98</v>
      </c>
      <c r="K7" s="23" t="s">
        <v>99</v>
      </c>
      <c r="L7" s="23" t="s">
        <v>100</v>
      </c>
      <c r="M7" s="23" t="s">
        <v>101</v>
      </c>
      <c r="N7" s="24" t="s">
        <v>102</v>
      </c>
      <c r="O7" s="24">
        <v>82.69</v>
      </c>
      <c r="P7" s="24">
        <v>67.760000000000005</v>
      </c>
      <c r="Q7" s="24">
        <v>100</v>
      </c>
      <c r="R7" s="24">
        <v>0</v>
      </c>
      <c r="S7" s="24">
        <v>1189670</v>
      </c>
      <c r="T7" s="24">
        <v>15275.02</v>
      </c>
      <c r="U7" s="24">
        <v>77.88</v>
      </c>
      <c r="V7" s="24">
        <v>544710</v>
      </c>
      <c r="W7" s="24">
        <v>162.76</v>
      </c>
      <c r="X7" s="24">
        <v>3346.71</v>
      </c>
      <c r="Y7" s="24" t="s">
        <v>102</v>
      </c>
      <c r="Z7" s="24" t="s">
        <v>102</v>
      </c>
      <c r="AA7" s="24">
        <v>106.3</v>
      </c>
      <c r="AB7" s="24">
        <v>103.2</v>
      </c>
      <c r="AC7" s="24">
        <v>102.71</v>
      </c>
      <c r="AD7" s="24" t="s">
        <v>102</v>
      </c>
      <c r="AE7" s="24" t="s">
        <v>102</v>
      </c>
      <c r="AF7" s="24">
        <v>101.63</v>
      </c>
      <c r="AG7" s="24">
        <v>100.14</v>
      </c>
      <c r="AH7" s="24">
        <v>99.22</v>
      </c>
      <c r="AI7" s="24">
        <v>99.26</v>
      </c>
      <c r="AJ7" s="24" t="s">
        <v>102</v>
      </c>
      <c r="AK7" s="24" t="s">
        <v>102</v>
      </c>
      <c r="AL7" s="24">
        <v>0</v>
      </c>
      <c r="AM7" s="24">
        <v>0</v>
      </c>
      <c r="AN7" s="24">
        <v>0</v>
      </c>
      <c r="AO7" s="24" t="s">
        <v>102</v>
      </c>
      <c r="AP7" s="24" t="s">
        <v>102</v>
      </c>
      <c r="AQ7" s="24">
        <v>9.1</v>
      </c>
      <c r="AR7" s="24">
        <v>10.71</v>
      </c>
      <c r="AS7" s="24">
        <v>11.46</v>
      </c>
      <c r="AT7" s="24">
        <v>11.39</v>
      </c>
      <c r="AU7" s="24" t="s">
        <v>102</v>
      </c>
      <c r="AV7" s="24" t="s">
        <v>102</v>
      </c>
      <c r="AW7" s="24">
        <v>118.7</v>
      </c>
      <c r="AX7" s="24">
        <v>88.8</v>
      </c>
      <c r="AY7" s="24">
        <v>140.07</v>
      </c>
      <c r="AZ7" s="24" t="s">
        <v>102</v>
      </c>
      <c r="BA7" s="24" t="s">
        <v>102</v>
      </c>
      <c r="BB7" s="24">
        <v>101.14</v>
      </c>
      <c r="BC7" s="24">
        <v>104.74</v>
      </c>
      <c r="BD7" s="24">
        <v>104.74</v>
      </c>
      <c r="BE7" s="24">
        <v>104.37</v>
      </c>
      <c r="BF7" s="24" t="s">
        <v>102</v>
      </c>
      <c r="BG7" s="24" t="s">
        <v>102</v>
      </c>
      <c r="BH7" s="24">
        <v>119.1</v>
      </c>
      <c r="BI7" s="24">
        <v>80.31</v>
      </c>
      <c r="BJ7" s="24">
        <v>96.37</v>
      </c>
      <c r="BK7" s="24" t="s">
        <v>102</v>
      </c>
      <c r="BL7" s="24" t="s">
        <v>102</v>
      </c>
      <c r="BM7" s="24">
        <v>255.67</v>
      </c>
      <c r="BN7" s="24">
        <v>242.44</v>
      </c>
      <c r="BO7" s="24">
        <v>228.09</v>
      </c>
      <c r="BP7" s="24">
        <v>230.79</v>
      </c>
      <c r="BQ7" s="24" t="s">
        <v>102</v>
      </c>
      <c r="BR7" s="24" t="s">
        <v>102</v>
      </c>
      <c r="BS7" s="24">
        <v>0</v>
      </c>
      <c r="BT7" s="24">
        <v>0</v>
      </c>
      <c r="BU7" s="24">
        <v>0</v>
      </c>
      <c r="BV7" s="24" t="s">
        <v>102</v>
      </c>
      <c r="BW7" s="24" t="s">
        <v>102</v>
      </c>
      <c r="BX7" s="24">
        <v>0</v>
      </c>
      <c r="BY7" s="24">
        <v>0</v>
      </c>
      <c r="BZ7" s="24">
        <v>0</v>
      </c>
      <c r="CA7" s="24">
        <v>0</v>
      </c>
      <c r="CB7" s="24" t="s">
        <v>102</v>
      </c>
      <c r="CC7" s="24" t="s">
        <v>102</v>
      </c>
      <c r="CD7" s="24">
        <v>55.57</v>
      </c>
      <c r="CE7" s="24">
        <v>59.84</v>
      </c>
      <c r="CF7" s="24">
        <v>58.81</v>
      </c>
      <c r="CG7" s="24" t="s">
        <v>102</v>
      </c>
      <c r="CH7" s="24" t="s">
        <v>102</v>
      </c>
      <c r="CI7" s="24">
        <v>50.67</v>
      </c>
      <c r="CJ7" s="24">
        <v>48.7</v>
      </c>
      <c r="CK7" s="24">
        <v>52.53</v>
      </c>
      <c r="CL7" s="24">
        <v>52.71</v>
      </c>
      <c r="CM7" s="24" t="s">
        <v>102</v>
      </c>
      <c r="CN7" s="24" t="s">
        <v>102</v>
      </c>
      <c r="CO7" s="24">
        <v>67.34</v>
      </c>
      <c r="CP7" s="24">
        <v>67.150000000000006</v>
      </c>
      <c r="CQ7" s="24">
        <v>66.83</v>
      </c>
      <c r="CR7" s="24" t="s">
        <v>102</v>
      </c>
      <c r="CS7" s="24" t="s">
        <v>102</v>
      </c>
      <c r="CT7" s="24">
        <v>68.2</v>
      </c>
      <c r="CU7" s="24">
        <v>68.05</v>
      </c>
      <c r="CV7" s="24">
        <v>67.099999999999994</v>
      </c>
      <c r="CW7" s="24">
        <v>67.08</v>
      </c>
      <c r="CX7" s="24" t="s">
        <v>102</v>
      </c>
      <c r="CY7" s="24" t="s">
        <v>102</v>
      </c>
      <c r="CZ7" s="24">
        <v>93.2</v>
      </c>
      <c r="DA7" s="24">
        <v>93.44</v>
      </c>
      <c r="DB7" s="24">
        <v>93.51</v>
      </c>
      <c r="DC7" s="24" t="s">
        <v>102</v>
      </c>
      <c r="DD7" s="24" t="s">
        <v>102</v>
      </c>
      <c r="DE7" s="24">
        <v>94.01</v>
      </c>
      <c r="DF7" s="24">
        <v>94.14</v>
      </c>
      <c r="DG7" s="24">
        <v>94.02</v>
      </c>
      <c r="DH7" s="24">
        <v>93.95</v>
      </c>
      <c r="DI7" s="24" t="s">
        <v>102</v>
      </c>
      <c r="DJ7" s="24" t="s">
        <v>102</v>
      </c>
      <c r="DK7" s="24">
        <v>6.17</v>
      </c>
      <c r="DL7" s="24">
        <v>12.13</v>
      </c>
      <c r="DM7" s="24">
        <v>17.53</v>
      </c>
      <c r="DN7" s="24" t="s">
        <v>102</v>
      </c>
      <c r="DO7" s="24" t="s">
        <v>102</v>
      </c>
      <c r="DP7" s="24">
        <v>31.96</v>
      </c>
      <c r="DQ7" s="24">
        <v>34.17</v>
      </c>
      <c r="DR7" s="24">
        <v>36.770000000000003</v>
      </c>
      <c r="DS7" s="24">
        <v>36.56</v>
      </c>
      <c r="DT7" s="24" t="s">
        <v>102</v>
      </c>
      <c r="DU7" s="24" t="s">
        <v>102</v>
      </c>
      <c r="DV7" s="24">
        <v>0</v>
      </c>
      <c r="DW7" s="24">
        <v>0</v>
      </c>
      <c r="DX7" s="24">
        <v>0</v>
      </c>
      <c r="DY7" s="24" t="s">
        <v>102</v>
      </c>
      <c r="DZ7" s="24" t="s">
        <v>102</v>
      </c>
      <c r="EA7" s="24">
        <v>0.93</v>
      </c>
      <c r="EB7" s="24">
        <v>1.04</v>
      </c>
      <c r="EC7" s="24">
        <v>1.26</v>
      </c>
      <c r="ED7" s="24">
        <v>1.25</v>
      </c>
      <c r="EE7" s="24" t="s">
        <v>102</v>
      </c>
      <c r="EF7" s="24" t="s">
        <v>102</v>
      </c>
      <c r="EG7" s="24">
        <v>0</v>
      </c>
      <c r="EH7" s="24">
        <v>0.2</v>
      </c>
      <c r="EI7" s="24">
        <v>0.15</v>
      </c>
      <c r="EJ7" s="24" t="s">
        <v>102</v>
      </c>
      <c r="EK7" s="24" t="s">
        <v>102</v>
      </c>
      <c r="EL7" s="24">
        <v>1.87</v>
      </c>
      <c r="EM7" s="24">
        <v>0.1</v>
      </c>
      <c r="EN7" s="24">
        <v>0.09</v>
      </c>
      <c r="EO7" s="24">
        <v>0.09</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2023-12-12T00:52:47Z</dcterms:created>
  <dcterms:modified xsi:type="dcterms:W3CDTF">2024-01-31T01:58:02Z</dcterms:modified>
  <cp:category/>
</cp:coreProperties>
</file>