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5.51\disk1\03　予算・出納班\15 決算統計（財分）\R5決算統計（R4年度）\08_経営分析\02_回答\"/>
    </mc:Choice>
  </mc:AlternateContent>
  <workbookProtection workbookAlgorithmName="SHA-512" workbookHashValue="tNoAxz42q9uUC5Xn6y5/CJqx8I+6nGhkKT7lP/rbal36bk8VVsARrUO1d/69tm/5fnIctIlxaOJinr7OXsjZJQ==" workbookSaltValue="BbyN2bASN6kMxj1wiL/nww==" workbookSpinCount="100000" lockStructure="1"/>
  <bookViews>
    <workbookView xWindow="0" yWindow="0" windowWidth="12720" windowHeight="16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<sst xmlns="http://schemas.openxmlformats.org/spreadsheetml/2006/main" count="253" uniqueCount="118">
  <si>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</si>
  <si>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</si>
  <si>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</si>
  <si>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</si>
  <si>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</si>
  <si>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</si>
  <si>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</si>
  <si>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</si>
  <si>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</si>
  <si>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</si>
  <si>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</si>
  <si>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</si>
  <si>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</si>
  <si>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</si>
  <si>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</si>
  <si>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</si>
  <si>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</si>
  <si>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</si>
  <si>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</si>
  <si>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</si>
  <si>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</si>
  <si>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</si>
  <si>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</si>
  <si>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</si>
  <si>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</si>
  <si>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</si>
  <si>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</si>
  <si>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</si>
  <si>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</si>
  <si>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</si>
  <si>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</si>
  <si>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</si>
  <si>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</si>
  <si>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</si>
  <si>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</si>
  <si>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</si>
  <si>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</si>
  <si>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</si>
  <si>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</si>
  <si>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</si>
  <si>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</si>
  <si>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</si>
  <si>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</si>
  <si>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</si>
  <si>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</si>
  <si>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</si>
  <si>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</si>
  <si>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</si>
  <si>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</si>
  <si>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</si>
  <si>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</si>
  <si>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</si>
  <si>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</si>
  <si>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</si>
  <si>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</si>
  <si>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</si>
  <si>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</si>
  <si>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</si>
  <si>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</si>
  <si>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</si>
  <si>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</si>
  <si>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</si>
  <si>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</si>
  <si>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</si>
  <si>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</si>
  <si>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</si>
  <si>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</si>
  <si>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</si>
  <si>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</si>
  <si>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</si>
  <si>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</si>
  <si>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</si>
  <si>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</si>
  <si>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</si>
  <si>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</si>
  <si>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</si>
  <si>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</si>
  <si>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</si>
  <si>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</si>
  <si>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</si>
  <si>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</si>
  <si>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</si>
  <si>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</si>
  <si>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</si>
  <si>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</si>
  <si>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</si>
  <si>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</si>
  <si>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</si>
  <si>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</si>
  <si>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</si>
  <si>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</si>
  <si>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</si>
  <si>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</si>
  <si>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</si>
  <si>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</si>
  <si>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</si>
  <si>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t>
  </si>
  <si>
    <t>法適用</t>
  </si>
  <si>
    <t>下水道事業</t>
  </si>
  <si>
    <t>流域下水道</t>
  </si>
  <si>
    <t>E1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</si>
  <si>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</si>
  <si>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</si>
  <si>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</si>
  <si>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</si>
  <si>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</si>
  <si>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</si>
  <si>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</si>
  <si>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</si>
  <si>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</si>
  <si>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</si>
  <si>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</si>
  <si>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</si>
  <si>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</si>
  <si>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</si>
  <si>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経常収支比率は１００％を超え、累積欠損金もなく、また昨年度と比較し流動比率が増加していることから、経営は安定しています。今後も短期的な資金繰りにも留意し、安定的な経営を継続していく必要があることから、次のような取り組みを進めていきます。
・令和３年度までは東日本大震災に伴う災害復旧事業の影響により、類似団体よりも企業債残高対事業規模比率が高くなっていますが、令和４年度は同水準まで低くなっています。毎年、企業債残高の減少が続いているものの、引き続き長期的な償還計画を策定し、「宮城県流域下水道ストックマネジメント計画」に基づく計画的な改築更新に取り組んでいきます。
・汚水処理原価が類似団体より高く、施設利用率が類似団体より低くなっていることから、引き続き維持管理費の削減、未普及地域の接続率向上に取り組みながら、将来の汚水処理人口を考慮した施設規模の縮小（ダウンサイジング）も検討していきます。</t>
    <rPh sb="122" eb="124">
      <t>レイワ</t>
    </rPh>
    <rPh sb="125" eb="127">
      <t>ネンド</t>
    </rPh>
    <rPh sb="182" eb="184">
      <t>レイワ</t>
    </rPh>
    <rPh sb="185" eb="187">
      <t>ネンド</t>
    </rPh>
    <rPh sb="188" eb="191">
      <t>ドウスイジュン</t>
    </rPh>
    <rPh sb="193" eb="194">
      <t>ヒク</t>
    </rPh>
    <rPh sb="202" eb="204">
      <t>マイトシ</t>
    </rPh>
    <rPh sb="205" eb="208">
      <t>キギョウサイ</t>
    </rPh>
    <rPh sb="208" eb="210">
      <t>ザンダカ</t>
    </rPh>
    <rPh sb="214" eb="215">
      <t>ツヅ</t>
    </rPh>
    <rPh sb="275" eb="276">
      <t>ト</t>
    </rPh>
    <rPh sb="277" eb="278">
      <t>ク</t>
    </rPh>
    <phoneticPr fontId="4"/>
  </si>
  <si>
    <t>　有形固定資産減価償却率は、地方公営企業法適用時の帳簿価格に伴う減価償却費に基づいているため、類似団体よりも低くなっていますが、将来的に当然増加していくため、計画的に施設の改築更新を図っていく必要があると考えます。
　管渠については、法定耐用年数を超過したものは無いものの、４０年を超えたものもあることから、定期的に管渠調査を行っていますが、調査結果により対策が必要な箇所については、ストックマネジメント支援制度を活用し、計画的な改築更新に取り組んでいきます。</t>
    <rPh sb="1" eb="3">
      <t>ユウケイ</t>
    </rPh>
    <rPh sb="3" eb="7">
      <t>コテイシサン</t>
    </rPh>
    <rPh sb="7" eb="9">
      <t>ゲンカ</t>
    </rPh>
    <rPh sb="9" eb="12">
      <t>ショウキャクリツ</t>
    </rPh>
    <rPh sb="102" eb="103">
      <t>カンガ</t>
    </rPh>
    <phoneticPr fontId="4"/>
  </si>
  <si>
    <t>　今後は、人口減少等による処理水量の減少や設備の改築更新費の増加など、下水道事業を取り巻く環境は厳しさを増していくものと想定されます。
　これらの課題に対応するため、当県では令和４年度から官民連携で事業運営する「みやぎ型管理運営方式」を導入し、維持管理費の削減や施設の長寿命化を目的に推進しており、その効果を検討しつつ、「宮城県流域下水道事業経営戦略」及び「宮城県流域下水道ストックマネジメント計画」に基づいた計画的な経営に取り組んでいきます。</t>
    <rPh sb="1" eb="3">
      <t>コンゴ</t>
    </rPh>
    <rPh sb="5" eb="7">
      <t>ジンコウ</t>
    </rPh>
    <rPh sb="7" eb="9">
      <t>ゲンショウ</t>
    </rPh>
    <rPh sb="9" eb="10">
      <t>トウ</t>
    </rPh>
    <rPh sb="13" eb="15">
      <t>ショリ</t>
    </rPh>
    <rPh sb="15" eb="17">
      <t>スイリョウ</t>
    </rPh>
    <rPh sb="18" eb="20">
      <t>ゲンショウ</t>
    </rPh>
    <rPh sb="21" eb="23">
      <t>セツビ</t>
    </rPh>
    <rPh sb="24" eb="26">
      <t>カイチク</t>
    </rPh>
    <rPh sb="26" eb="28">
      <t>コウシン</t>
    </rPh>
    <rPh sb="28" eb="29">
      <t>ヒ</t>
    </rPh>
    <rPh sb="30" eb="32">
      <t>ゾウカ</t>
    </rPh>
    <rPh sb="35" eb="38">
      <t>ゲスイドウ</t>
    </rPh>
    <rPh sb="38" eb="40">
      <t>ジギョウ</t>
    </rPh>
    <rPh sb="41" eb="42">
      <t>ト</t>
    </rPh>
    <rPh sb="43" eb="44">
      <t>マ</t>
    </rPh>
    <rPh sb="45" eb="47">
      <t>カンキョウ</t>
    </rPh>
    <rPh sb="48" eb="49">
      <t>キビ</t>
    </rPh>
    <rPh sb="52" eb="53">
      <t>マ</t>
    </rPh>
    <rPh sb="60" eb="62">
      <t>ソウテイ</t>
    </rPh>
    <rPh sb="73" eb="75">
      <t>カダイ</t>
    </rPh>
    <rPh sb="76" eb="78">
      <t>タイオウ</t>
    </rPh>
    <rPh sb="83" eb="85">
      <t>トウケン</t>
    </rPh>
    <rPh sb="87" eb="89">
      <t>レイワ</t>
    </rPh>
    <rPh sb="90" eb="92">
      <t>ネンド</t>
    </rPh>
    <rPh sb="94" eb="96">
      <t>カンミン</t>
    </rPh>
    <rPh sb="96" eb="98">
      <t>レンケイ</t>
    </rPh>
    <rPh sb="99" eb="101">
      <t>ジギョウ</t>
    </rPh>
    <rPh sb="101" eb="103">
      <t>ウンエイ</t>
    </rPh>
    <rPh sb="109" eb="116">
      <t>ガタカンリウンエイホウシキ</t>
    </rPh>
    <rPh sb="118" eb="120">
      <t>ドウニュウ</t>
    </rPh>
    <rPh sb="122" eb="124">
      <t>イジ</t>
    </rPh>
    <rPh sb="124" eb="127">
      <t>カンリヒ</t>
    </rPh>
    <rPh sb="128" eb="130">
      <t>サクゲン</t>
    </rPh>
    <rPh sb="131" eb="133">
      <t>シセツ</t>
    </rPh>
    <rPh sb="134" eb="138">
      <t>チョウジュミョウカ</t>
    </rPh>
    <rPh sb="139" eb="141">
      <t>モクテキ</t>
    </rPh>
    <rPh sb="142" eb="144">
      <t>スイシン</t>
    </rPh>
    <rPh sb="151" eb="153">
      <t>コウカ</t>
    </rPh>
    <rPh sb="154" eb="156">
      <t>ケントウ</t>
    </rPh>
    <rPh sb="161" eb="175">
      <t>ミヤギケンリュウイキゲスイドウジギョウケイエイセンリャク</t>
    </rPh>
    <rPh sb="176" eb="177">
      <t>オヨ</t>
    </rPh>
    <rPh sb="179" eb="182">
      <t>ミヤギケン</t>
    </rPh>
    <rPh sb="197" eb="199">
      <t>ケイカク</t>
    </rPh>
    <rPh sb="201" eb="202">
      <t>モト</t>
    </rPh>
    <rPh sb="205" eb="208">
      <t>ケイカクテキ</t>
    </rPh>
    <rPh sb="209" eb="211">
      <t>ケイエイ</t>
    </rPh>
    <rPh sb="212" eb="213">
      <t>ト</t>
    </rPh>
    <rPh sb="214" eb="215">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</si>
</sst>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0.44</c:v>
                </c:pt>
                <c:pt idx="2">
                  <c:v>0.32</c:v>
                </c:pt>
                <c:pt idx="3" formatCode="#,##0.00;&quot;△&quot;#,##0.00">
                  <c:v>0</c:v>
                </c:pt>
                <c:pt idx="4" formatCode="#,##0.00;&quot;△&quot;#,##0.00">
                  <c:v>0</c:v>
                </c:pt>
              </c:numCache>
            </c:numRef>
          </c:val>
          <c:extLst>
            <c:ext xmlns:c16="http://schemas.microsoft.com/office/drawing/2014/chart" uri="{C3380CC4-5D6E-409C-BE32-E72D297353CC}">
              <c16:uniqueId val="{00000000-1514-46D7-90D6-E893BB0C9AD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7.0000000000000007E-2</c:v>
                </c:pt>
                <c:pt idx="2">
                  <c:v>1.87</c:v>
                </c:pt>
                <c:pt idx="3">
                  <c:v>0.1</c:v>
                </c:pt>
                <c:pt idx="4">
                  <c:v>0.09</c:v>
                </c:pt>
              </c:numCache>
            </c:numRef>
          </c:val>
          <c:smooth val="0"/>
          <c:extLst>
            <c:ext xmlns:c16="http://schemas.microsoft.com/office/drawing/2014/chart" uri="{C3380CC4-5D6E-409C-BE32-E72D297353CC}">
              <c16:uniqueId val="{00000001-1514-46D7-90D6-E893BB0C9AD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56.81</c:v>
                </c:pt>
                <c:pt idx="2">
                  <c:v>58.11</c:v>
                </c:pt>
                <c:pt idx="3">
                  <c:v>57.36</c:v>
                </c:pt>
                <c:pt idx="4">
                  <c:v>57.87</c:v>
                </c:pt>
              </c:numCache>
            </c:numRef>
          </c:val>
          <c:extLst>
            <c:ext xmlns:c16="http://schemas.microsoft.com/office/drawing/2014/chart" uri="{C3380CC4-5D6E-409C-BE32-E72D297353CC}">
              <c16:uniqueId val="{00000000-F1FE-4D94-8108-A49AD48F083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67.209999999999994</c:v>
                </c:pt>
                <c:pt idx="2">
                  <c:v>68.2</c:v>
                </c:pt>
                <c:pt idx="3">
                  <c:v>68.05</c:v>
                </c:pt>
                <c:pt idx="4">
                  <c:v>67.099999999999994</c:v>
                </c:pt>
              </c:numCache>
            </c:numRef>
          </c:val>
          <c:smooth val="0"/>
          <c:extLst>
            <c:ext xmlns:c16="http://schemas.microsoft.com/office/drawing/2014/chart" uri="{C3380CC4-5D6E-409C-BE32-E72D297353CC}">
              <c16:uniqueId val="{00000001-F1FE-4D94-8108-A49AD48F083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93.75</c:v>
                </c:pt>
                <c:pt idx="2">
                  <c:v>93.7</c:v>
                </c:pt>
                <c:pt idx="3">
                  <c:v>94.36</c:v>
                </c:pt>
                <c:pt idx="4">
                  <c:v>93.83</c:v>
                </c:pt>
              </c:numCache>
            </c:numRef>
          </c:val>
          <c:extLst>
            <c:ext xmlns:c16="http://schemas.microsoft.com/office/drawing/2014/chart" uri="{C3380CC4-5D6E-409C-BE32-E72D297353CC}">
              <c16:uniqueId val="{00000000-AA49-41B5-8903-A23A8FBBFC0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93.21</c:v>
                </c:pt>
                <c:pt idx="2">
                  <c:v>94.01</c:v>
                </c:pt>
                <c:pt idx="3">
                  <c:v>94.14</c:v>
                </c:pt>
                <c:pt idx="4">
                  <c:v>94.02</c:v>
                </c:pt>
              </c:numCache>
            </c:numRef>
          </c:val>
          <c:smooth val="0"/>
          <c:extLst>
            <c:ext xmlns:c16="http://schemas.microsoft.com/office/drawing/2014/chart" uri="{C3380CC4-5D6E-409C-BE32-E72D297353CC}">
              <c16:uniqueId val="{00000001-AA49-41B5-8903-A23A8FBBFC0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109.64</c:v>
                </c:pt>
                <c:pt idx="2">
                  <c:v>105.66</c:v>
                </c:pt>
                <c:pt idx="3">
                  <c:v>105.01</c:v>
                </c:pt>
                <c:pt idx="4">
                  <c:v>110.81</c:v>
                </c:pt>
              </c:numCache>
            </c:numRef>
          </c:val>
          <c:extLst>
            <c:ext xmlns:c16="http://schemas.microsoft.com/office/drawing/2014/chart" uri="{C3380CC4-5D6E-409C-BE32-E72D297353CC}">
              <c16:uniqueId val="{00000000-78BF-407F-89C0-DAB3C15AC37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100.49</c:v>
                </c:pt>
                <c:pt idx="2">
                  <c:v>101.63</c:v>
                </c:pt>
                <c:pt idx="3">
                  <c:v>100.14</c:v>
                </c:pt>
                <c:pt idx="4">
                  <c:v>99.22</c:v>
                </c:pt>
              </c:numCache>
            </c:numRef>
          </c:val>
          <c:smooth val="0"/>
          <c:extLst>
            <c:ext xmlns:c16="http://schemas.microsoft.com/office/drawing/2014/chart" uri="{C3380CC4-5D6E-409C-BE32-E72D297353CC}">
              <c16:uniqueId val="{00000001-78BF-407F-89C0-DAB3C15AC37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5.84</c:v>
                </c:pt>
                <c:pt idx="2">
                  <c:v>11.31</c:v>
                </c:pt>
                <c:pt idx="3">
                  <c:v>16.190000000000001</c:v>
                </c:pt>
                <c:pt idx="4">
                  <c:v>21.04</c:v>
                </c:pt>
              </c:numCache>
            </c:numRef>
          </c:val>
          <c:extLst>
            <c:ext xmlns:c16="http://schemas.microsoft.com/office/drawing/2014/chart" uri="{C3380CC4-5D6E-409C-BE32-E72D297353CC}">
              <c16:uniqueId val="{00000000-B1F0-4AC8-81EA-71DDE8E93EC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39.35</c:v>
                </c:pt>
                <c:pt idx="2">
                  <c:v>31.96</c:v>
                </c:pt>
                <c:pt idx="3">
                  <c:v>34.17</c:v>
                </c:pt>
                <c:pt idx="4">
                  <c:v>36.770000000000003</c:v>
                </c:pt>
              </c:numCache>
            </c:numRef>
          </c:val>
          <c:smooth val="0"/>
          <c:extLst>
            <c:ext xmlns:c16="http://schemas.microsoft.com/office/drawing/2014/chart" uri="{C3380CC4-5D6E-409C-BE32-E72D297353CC}">
              <c16:uniqueId val="{00000001-B1F0-4AC8-81EA-71DDE8E93EC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8F5-4C5F-897D-01389F80BC1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1.17</c:v>
                </c:pt>
                <c:pt idx="2">
                  <c:v>0.93</c:v>
                </c:pt>
                <c:pt idx="3">
                  <c:v>1.04</c:v>
                </c:pt>
                <c:pt idx="4">
                  <c:v>1.26</c:v>
                </c:pt>
              </c:numCache>
            </c:numRef>
          </c:val>
          <c:smooth val="0"/>
          <c:extLst>
            <c:ext xmlns:c16="http://schemas.microsoft.com/office/drawing/2014/chart" uri="{C3380CC4-5D6E-409C-BE32-E72D297353CC}">
              <c16:uniqueId val="{00000001-18F5-4C5F-897D-01389F80BC1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636-42B9-BB19-85915038688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7.27</c:v>
                </c:pt>
                <c:pt idx="2">
                  <c:v>9.1</c:v>
                </c:pt>
                <c:pt idx="3">
                  <c:v>10.71</c:v>
                </c:pt>
                <c:pt idx="4">
                  <c:v>11.46</c:v>
                </c:pt>
              </c:numCache>
            </c:numRef>
          </c:val>
          <c:smooth val="0"/>
          <c:extLst>
            <c:ext xmlns:c16="http://schemas.microsoft.com/office/drawing/2014/chart" uri="{C3380CC4-5D6E-409C-BE32-E72D297353CC}">
              <c16:uniqueId val="{00000001-E636-42B9-BB19-85915038688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97.96</c:v>
                </c:pt>
                <c:pt idx="2">
                  <c:v>91.73</c:v>
                </c:pt>
                <c:pt idx="3">
                  <c:v>109.51</c:v>
                </c:pt>
                <c:pt idx="4">
                  <c:v>139.79</c:v>
                </c:pt>
              </c:numCache>
            </c:numRef>
          </c:val>
          <c:extLst>
            <c:ext xmlns:c16="http://schemas.microsoft.com/office/drawing/2014/chart" uri="{C3380CC4-5D6E-409C-BE32-E72D297353CC}">
              <c16:uniqueId val="{00000000-1FE6-4176-BE98-CF2DC74E56E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97.37</c:v>
                </c:pt>
                <c:pt idx="2">
                  <c:v>101.14</c:v>
                </c:pt>
                <c:pt idx="3">
                  <c:v>104.74</c:v>
                </c:pt>
                <c:pt idx="4">
                  <c:v>104.74</c:v>
                </c:pt>
              </c:numCache>
            </c:numRef>
          </c:val>
          <c:smooth val="0"/>
          <c:extLst>
            <c:ext xmlns:c16="http://schemas.microsoft.com/office/drawing/2014/chart" uri="{C3380CC4-5D6E-409C-BE32-E72D297353CC}">
              <c16:uniqueId val="{00000001-1FE6-4176-BE98-CF2DC74E56E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321.25</c:v>
                </c:pt>
                <c:pt idx="2">
                  <c:v>296.54000000000002</c:v>
                </c:pt>
                <c:pt idx="3">
                  <c:v>278.86</c:v>
                </c:pt>
                <c:pt idx="4">
                  <c:v>227.22</c:v>
                </c:pt>
              </c:numCache>
            </c:numRef>
          </c:val>
          <c:extLst>
            <c:ext xmlns:c16="http://schemas.microsoft.com/office/drawing/2014/chart" uri="{C3380CC4-5D6E-409C-BE32-E72D297353CC}">
              <c16:uniqueId val="{00000000-5F87-4F80-8EF7-D16E40BCC53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287.39</c:v>
                </c:pt>
                <c:pt idx="2">
                  <c:v>255.67</c:v>
                </c:pt>
                <c:pt idx="3">
                  <c:v>242.44</c:v>
                </c:pt>
                <c:pt idx="4">
                  <c:v>228.09</c:v>
                </c:pt>
              </c:numCache>
            </c:numRef>
          </c:val>
          <c:smooth val="0"/>
          <c:extLst>
            <c:ext xmlns:c16="http://schemas.microsoft.com/office/drawing/2014/chart" uri="{C3380CC4-5D6E-409C-BE32-E72D297353CC}">
              <c16:uniqueId val="{00000001-5F87-4F80-8EF7-D16E40BCC53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FD2-4556-ACA3-6D9E2354306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3FD2-4556-ACA3-6D9E2354306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62.84</c:v>
                </c:pt>
                <c:pt idx="2">
                  <c:v>61.73</c:v>
                </c:pt>
                <c:pt idx="3">
                  <c:v>65.099999999999994</c:v>
                </c:pt>
                <c:pt idx="4">
                  <c:v>62.16</c:v>
                </c:pt>
              </c:numCache>
            </c:numRef>
          </c:val>
          <c:extLst>
            <c:ext xmlns:c16="http://schemas.microsoft.com/office/drawing/2014/chart" uri="{C3380CC4-5D6E-409C-BE32-E72D297353CC}">
              <c16:uniqueId val="{00000000-5E2A-472B-9B64-E48391AA349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50.64</c:v>
                </c:pt>
                <c:pt idx="2">
                  <c:v>50.67</c:v>
                </c:pt>
                <c:pt idx="3">
                  <c:v>48.7</c:v>
                </c:pt>
                <c:pt idx="4">
                  <c:v>52.53</c:v>
                </c:pt>
              </c:numCache>
            </c:numRef>
          </c:val>
          <c:smooth val="0"/>
          <c:extLst>
            <c:ext xmlns:c16="http://schemas.microsoft.com/office/drawing/2014/chart" uri="{C3380CC4-5D6E-409C-BE32-E72D297353CC}">
              <c16:uniqueId val="{00000001-5E2A-472B-9B64-E48391AA349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【67.08】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 zoomScaleNormal="100" workbookViewId="0">
      <selection activeCell="BS91" sqref="BS9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流域下水道</v>
      </c>
      <c r="Q8" s="65"/>
      <c r="R8" s="65"/>
      <c r="S8" s="65"/>
      <c r="T8" s="65"/>
      <c r="U8" s="65"/>
      <c r="V8" s="65"/>
      <c r="W8" s="65" t="str">
        <f>データ!L6</f>
        <v>E1</v>
      </c>
      <c r="X8" s="65"/>
      <c r="Y8" s="65"/>
      <c r="Z8" s="65"/>
      <c r="AA8" s="65"/>
      <c r="AB8" s="65"/>
      <c r="AC8" s="65"/>
      <c r="AD8" s="66" t="str">
        <f>データ!$M$6</f>
        <v>自治体職員</v>
      </c>
      <c r="AE8" s="66"/>
      <c r="AF8" s="66"/>
      <c r="AG8" s="66"/>
      <c r="AH8" s="66"/>
      <c r="AI8" s="66"/>
      <c r="AJ8" s="66"/>
      <c r="AK8" s="3"/>
      <c r="AL8" s="46">
        <f>データ!S6</f>
        <v>2257472</v>
      </c>
      <c r="AM8" s="46"/>
      <c r="AN8" s="46"/>
      <c r="AO8" s="46"/>
      <c r="AP8" s="46"/>
      <c r="AQ8" s="46"/>
      <c r="AR8" s="46"/>
      <c r="AS8" s="46"/>
      <c r="AT8" s="45">
        <f>データ!T6</f>
        <v>7282.29</v>
      </c>
      <c r="AU8" s="45"/>
      <c r="AV8" s="45"/>
      <c r="AW8" s="45"/>
      <c r="AX8" s="45"/>
      <c r="AY8" s="45"/>
      <c r="AZ8" s="45"/>
      <c r="BA8" s="45"/>
      <c r="BB8" s="45">
        <f>データ!U6</f>
        <v>309.99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89.04</v>
      </c>
      <c r="J10" s="45"/>
      <c r="K10" s="45"/>
      <c r="L10" s="45"/>
      <c r="M10" s="45"/>
      <c r="N10" s="45"/>
      <c r="O10" s="45"/>
      <c r="P10" s="45">
        <f>データ!P6</f>
        <v>84.38</v>
      </c>
      <c r="Q10" s="45"/>
      <c r="R10" s="45"/>
      <c r="S10" s="45"/>
      <c r="T10" s="45"/>
      <c r="U10" s="45"/>
      <c r="V10" s="45"/>
      <c r="W10" s="45">
        <f>データ!Q6</f>
        <v>94.33</v>
      </c>
      <c r="X10" s="45"/>
      <c r="Y10" s="45"/>
      <c r="Z10" s="45"/>
      <c r="AA10" s="45"/>
      <c r="AB10" s="45"/>
      <c r="AC10" s="45"/>
      <c r="AD10" s="46">
        <f>データ!R6</f>
        <v>0</v>
      </c>
      <c r="AE10" s="46"/>
      <c r="AF10" s="46"/>
      <c r="AG10" s="46"/>
      <c r="AH10" s="46"/>
      <c r="AI10" s="46"/>
      <c r="AJ10" s="46"/>
      <c r="AK10" s="2"/>
      <c r="AL10" s="46">
        <f>データ!V6</f>
        <v>885353</v>
      </c>
      <c r="AM10" s="46"/>
      <c r="AN10" s="46"/>
      <c r="AO10" s="46"/>
      <c r="AP10" s="46"/>
      <c r="AQ10" s="46"/>
      <c r="AR10" s="46"/>
      <c r="AS10" s="46"/>
      <c r="AT10" s="45">
        <f>データ!W6</f>
        <v>217.71</v>
      </c>
      <c r="AU10" s="45"/>
      <c r="AV10" s="45"/>
      <c r="AW10" s="45"/>
      <c r="AX10" s="45"/>
      <c r="AY10" s="45"/>
      <c r="AZ10" s="45"/>
      <c r="BA10" s="45"/>
      <c r="BB10" s="45">
        <f>データ!X6</f>
        <v>4066.66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【99.26】</v>
      </c>
      <c r="F85" s="12" t="str">
        <f>データ!AT6</f>
        <v>【11.39】</v>
      </c>
      <c r="G85" s="12" t="str">
        <f>データ!BE6</f>
        <v>【104.37】</v>
      </c>
      <c r="H85" s="12" t="str">
        <f>データ!BP6</f>
        <v>【230.79】</v>
      </c>
      <c r="I85" s="12" t="str">
        <f>データ!CA6</f>
        <v>【0.00】</v>
      </c>
      <c r="J85" s="12" t="str">
        <f>データ!CL6</f>
        <v>【52.71】</v>
      </c>
      <c r="K85" s="12" t="str">
        <f>データ!CW6</f>
        <v>【67.08】</v>
      </c>
      <c r="L85" s="12" t="str">
        <f>データ!DH6</f>
        <v>【93.95】</v>
      </c>
      <c r="M85" s="12" t="str">
        <f>データ!DS6</f>
        <v>【36.56】</v>
      </c>
      <c r="N85" s="12" t="str">
        <f>データ!ED6</f>
        <v>【1.25】</v>
      </c>
      <c r="O85" s="12" t="str">
        <f>データ!EO6</f>
        <v>【0.09】</v>
      </c>
    </row>
  </sheetData>
  <sheetProtection algorithmName="SHA-512" hashValue="9JHEQYhEh/Ln4XhYkSumvpedBzZMVyKrn9wJk05AH2cS/Yj63vF7A5iqUR2FPLk0AwrcK4qVP9rwcHQHc98Sgw==" saltValue="9BRFKBw8RBCYQmWq6FS0o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40002</v>
      </c>
      <c r="D6" s="19">
        <f t="shared" si="3"/>
        <v>46</v>
      </c>
      <c r="E6" s="19">
        <f t="shared" si="3"/>
        <v>17</v>
      </c>
      <c r="F6" s="19">
        <f t="shared" si="3"/>
        <v>3</v>
      </c>
      <c r="G6" s="19">
        <f t="shared" si="3"/>
        <v>0</v>
      </c>
      <c r="H6" s="19" t="str">
        <f t="shared" si="3"/>
        <v>宮城県</v>
      </c>
      <c r="I6" s="19" t="str">
        <f t="shared" si="3"/>
        <v>法適用</v>
      </c>
      <c r="J6" s="19" t="str">
        <f t="shared" si="3"/>
        <v>下水道事業</v>
      </c>
      <c r="K6" s="19" t="str">
        <f t="shared" si="3"/>
        <v>流域下水道</v>
      </c>
      <c r="L6" s="19" t="str">
        <f t="shared" si="3"/>
        <v>E1</v>
      </c>
      <c r="M6" s="19" t="str">
        <f t="shared" si="3"/>
        <v>自治体職員</v>
      </c>
      <c r="N6" s="20" t="str">
        <f t="shared" si="3"/>
        <v>-</v>
      </c>
      <c r="O6" s="20">
        <f t="shared" si="3"/>
        <v>89.04</v>
      </c>
      <c r="P6" s="20">
        <f t="shared" si="3"/>
        <v>84.38</v>
      </c>
      <c r="Q6" s="20">
        <f t="shared" si="3"/>
        <v>94.33</v>
      </c>
      <c r="R6" s="20">
        <f t="shared" si="3"/>
        <v>0</v>
      </c>
      <c r="S6" s="20">
        <f t="shared" si="3"/>
        <v>2257472</v>
      </c>
      <c r="T6" s="20">
        <f t="shared" si="3"/>
        <v>7282.29</v>
      </c>
      <c r="U6" s="20">
        <f t="shared" si="3"/>
        <v>309.99</v>
      </c>
      <c r="V6" s="20">
        <f t="shared" si="3"/>
        <v>885353</v>
      </c>
      <c r="W6" s="20">
        <f t="shared" si="3"/>
        <v>217.71</v>
      </c>
      <c r="X6" s="20">
        <f t="shared" si="3"/>
        <v>4066.66</v>
      </c>
      <c r="Y6" s="21" t="str">
        <f>IF(Y7="",NA(),Y7)</f>
        <v>-</v>
      </c>
      <c r="Z6" s="21">
        <f t="shared" ref="Z6:AH6" si="4">IF(Z7="",NA(),Z7)</f>
        <v>109.64</v>
      </c>
      <c r="AA6" s="21">
        <f t="shared" si="4"/>
        <v>105.66</v>
      </c>
      <c r="AB6" s="21">
        <f t="shared" si="4"/>
        <v>105.01</v>
      </c>
      <c r="AC6" s="21">
        <f t="shared" si="4"/>
        <v>110.81</v>
      </c>
      <c r="AD6" s="21" t="str">
        <f t="shared" si="4"/>
        <v>-</v>
      </c>
      <c r="AE6" s="21">
        <f t="shared" si="4"/>
        <v>100.49</v>
      </c>
      <c r="AF6" s="21">
        <f t="shared" si="4"/>
        <v>101.63</v>
      </c>
      <c r="AG6" s="21">
        <f t="shared" si="4"/>
        <v>100.14</v>
      </c>
      <c r="AH6" s="21">
        <f t="shared" si="4"/>
        <v>99.22</v>
      </c>
      <c r="AI6" s="20" t="str">
        <f>IF(AI7="","",IF(AI7="-","【-】","【"&amp;SUBSTITUTE(TEXT(AI7,"#,##0.00"),"-","△")&amp;"】"))</f>
        <v>【99.26】</v>
      </c>
      <c r="AJ6" s="21" t="str">
        <f>IF(AJ7="",NA(),AJ7)</f>
        <v>-</v>
      </c>
      <c r="AK6" s="20">
        <f t="shared" ref="AK6:AS6" si="5">IF(AK7="",NA(),AK7)</f>
        <v>0</v>
      </c>
      <c r="AL6" s="20">
        <f t="shared" si="5"/>
        <v>0</v>
      </c>
      <c r="AM6" s="20">
        <f t="shared" si="5"/>
        <v>0</v>
      </c>
      <c r="AN6" s="20">
        <f t="shared" si="5"/>
        <v>0</v>
      </c>
      <c r="AO6" s="21" t="str">
        <f t="shared" si="5"/>
        <v>-</v>
      </c>
      <c r="AP6" s="21">
        <f t="shared" si="5"/>
        <v>7.27</v>
      </c>
      <c r="AQ6" s="21">
        <f t="shared" si="5"/>
        <v>9.1</v>
      </c>
      <c r="AR6" s="21">
        <f t="shared" si="5"/>
        <v>10.71</v>
      </c>
      <c r="AS6" s="21">
        <f t="shared" si="5"/>
        <v>11.46</v>
      </c>
      <c r="AT6" s="20" t="str">
        <f>IF(AT7="","",IF(AT7="-","【-】","【"&amp;SUBSTITUTE(TEXT(AT7,"#,##0.00"),"-","△")&amp;"】"))</f>
        <v>【11.39】</v>
      </c>
      <c r="AU6" s="21" t="str">
        <f>IF(AU7="",NA(),AU7)</f>
        <v>-</v>
      </c>
      <c r="AV6" s="21">
        <f t="shared" ref="AV6:BD6" si="6">IF(AV7="",NA(),AV7)</f>
        <v>97.96</v>
      </c>
      <c r="AW6" s="21">
        <f t="shared" si="6"/>
        <v>91.73</v>
      </c>
      <c r="AX6" s="21">
        <f t="shared" si="6"/>
        <v>109.51</v>
      </c>
      <c r="AY6" s="21">
        <f t="shared" si="6"/>
        <v>139.79</v>
      </c>
      <c r="AZ6" s="21" t="str">
        <f t="shared" si="6"/>
        <v>-</v>
      </c>
      <c r="BA6" s="21">
        <f t="shared" si="6"/>
        <v>97.37</v>
      </c>
      <c r="BB6" s="21">
        <f t="shared" si="6"/>
        <v>101.14</v>
      </c>
      <c r="BC6" s="21">
        <f t="shared" si="6"/>
        <v>104.74</v>
      </c>
      <c r="BD6" s="21">
        <f t="shared" si="6"/>
        <v>104.74</v>
      </c>
      <c r="BE6" s="20" t="str">
        <f>IF(BE7="","",IF(BE7="-","【-】","【"&amp;SUBSTITUTE(TEXT(BE7,"#,##0.00"),"-","△")&amp;"】"))</f>
        <v>【104.37】</v>
      </c>
      <c r="BF6" s="21" t="str">
        <f>IF(BF7="",NA(),BF7)</f>
        <v>-</v>
      </c>
      <c r="BG6" s="21">
        <f t="shared" ref="BG6:BO6" si="7">IF(BG7="",NA(),BG7)</f>
        <v>321.25</v>
      </c>
      <c r="BH6" s="21">
        <f t="shared" si="7"/>
        <v>296.54000000000002</v>
      </c>
      <c r="BI6" s="21">
        <f t="shared" si="7"/>
        <v>278.86</v>
      </c>
      <c r="BJ6" s="21">
        <f t="shared" si="7"/>
        <v>227.22</v>
      </c>
      <c r="BK6" s="21" t="str">
        <f t="shared" si="7"/>
        <v>-</v>
      </c>
      <c r="BL6" s="21">
        <f t="shared" si="7"/>
        <v>287.39</v>
      </c>
      <c r="BM6" s="21">
        <f t="shared" si="7"/>
        <v>255.67</v>
      </c>
      <c r="BN6" s="21">
        <f t="shared" si="7"/>
        <v>242.44</v>
      </c>
      <c r="BO6" s="21">
        <f t="shared" si="7"/>
        <v>228.09</v>
      </c>
      <c r="BP6" s="20" t="str">
        <f>IF(BP7="","",IF(BP7="-","【-】","【"&amp;SUBSTITUTE(TEXT(BP7,"#,##0.00"),"-","△")&amp;"】"))</f>
        <v>【230.79】</v>
      </c>
      <c r="BQ6" s="21" t="str">
        <f>IF(BQ7="",NA(),BQ7)</f>
        <v>-</v>
      </c>
      <c r="BR6" s="20">
        <f t="shared" ref="BR6:BZ6" si="8">IF(BR7="",NA(),BR7)</f>
        <v>0</v>
      </c>
      <c r="BS6" s="20">
        <f t="shared" si="8"/>
        <v>0</v>
      </c>
      <c r="BT6" s="20">
        <f t="shared" si="8"/>
        <v>0</v>
      </c>
      <c r="BU6" s="20">
        <f t="shared" si="8"/>
        <v>0</v>
      </c>
      <c r="BV6" s="21" t="str">
        <f t="shared" si="8"/>
        <v>-</v>
      </c>
      <c r="BW6" s="20">
        <f t="shared" si="8"/>
        <v>0</v>
      </c>
      <c r="BX6" s="20">
        <f t="shared" si="8"/>
        <v>0</v>
      </c>
      <c r="BY6" s="20">
        <f t="shared" si="8"/>
        <v>0</v>
      </c>
      <c r="BZ6" s="20">
        <f t="shared" si="8"/>
        <v>0</v>
      </c>
      <c r="CA6" s="20" t="str">
        <f>IF(CA7="","",IF(CA7="-","【-】","【"&amp;SUBSTITUTE(TEXT(CA7,"#,##0.00"),"-","△")&amp;"】"))</f>
        <v>【0.00】</v>
      </c>
      <c r="CB6" s="21" t="str">
        <f>IF(CB7="",NA(),CB7)</f>
        <v>-</v>
      </c>
      <c r="CC6" s="21">
        <f t="shared" ref="CC6:CK6" si="9">IF(CC7="",NA(),CC7)</f>
        <v>62.84</v>
      </c>
      <c r="CD6" s="21">
        <f t="shared" si="9"/>
        <v>61.73</v>
      </c>
      <c r="CE6" s="21">
        <f t="shared" si="9"/>
        <v>65.099999999999994</v>
      </c>
      <c r="CF6" s="21">
        <f t="shared" si="9"/>
        <v>62.16</v>
      </c>
      <c r="CG6" s="21" t="str">
        <f t="shared" si="9"/>
        <v>-</v>
      </c>
      <c r="CH6" s="21">
        <f t="shared" si="9"/>
        <v>50.64</v>
      </c>
      <c r="CI6" s="21">
        <f t="shared" si="9"/>
        <v>50.67</v>
      </c>
      <c r="CJ6" s="21">
        <f t="shared" si="9"/>
        <v>48.7</v>
      </c>
      <c r="CK6" s="21">
        <f t="shared" si="9"/>
        <v>52.53</v>
      </c>
      <c r="CL6" s="20" t="str">
        <f>IF(CL7="","",IF(CL7="-","【-】","【"&amp;SUBSTITUTE(TEXT(CL7,"#,##0.00"),"-","△")&amp;"】"))</f>
        <v>【52.71】</v>
      </c>
      <c r="CM6" s="21" t="str">
        <f>IF(CM7="",NA(),CM7)</f>
        <v>-</v>
      </c>
      <c r="CN6" s="21">
        <f t="shared" ref="CN6:CV6" si="10">IF(CN7="",NA(),CN7)</f>
        <v>56.81</v>
      </c>
      <c r="CO6" s="21">
        <f t="shared" si="10"/>
        <v>58.11</v>
      </c>
      <c r="CP6" s="21">
        <f t="shared" si="10"/>
        <v>57.36</v>
      </c>
      <c r="CQ6" s="21">
        <f t="shared" si="10"/>
        <v>57.87</v>
      </c>
      <c r="CR6" s="21" t="str">
        <f t="shared" si="10"/>
        <v>-</v>
      </c>
      <c r="CS6" s="21">
        <f t="shared" si="10"/>
        <v>67.209999999999994</v>
      </c>
      <c r="CT6" s="21">
        <f t="shared" si="10"/>
        <v>68.2</v>
      </c>
      <c r="CU6" s="21">
        <f t="shared" si="10"/>
        <v>68.05</v>
      </c>
      <c r="CV6" s="21">
        <f t="shared" si="10"/>
        <v>67.099999999999994</v>
      </c>
      <c r="CW6" s="20" t="str">
        <f>IF(CW7="","",IF(CW7="-","【-】","【"&amp;SUBSTITUTE(TEXT(CW7,"#,##0.00"),"-","△")&amp;"】"))</f>
        <v>【67.08】</v>
      </c>
      <c r="CX6" s="21" t="str">
        <f>IF(CX7="",NA(),CX7)</f>
        <v>-</v>
      </c>
      <c r="CY6" s="21">
        <f t="shared" ref="CY6:DG6" si="11">IF(CY7="",NA(),CY7)</f>
        <v>93.75</v>
      </c>
      <c r="CZ6" s="21">
        <f t="shared" si="11"/>
        <v>93.7</v>
      </c>
      <c r="DA6" s="21">
        <f t="shared" si="11"/>
        <v>94.36</v>
      </c>
      <c r="DB6" s="21">
        <f t="shared" si="11"/>
        <v>93.83</v>
      </c>
      <c r="DC6" s="21" t="str">
        <f t="shared" si="11"/>
        <v>-</v>
      </c>
      <c r="DD6" s="21">
        <f t="shared" si="11"/>
        <v>93.21</v>
      </c>
      <c r="DE6" s="21">
        <f t="shared" si="11"/>
        <v>94.01</v>
      </c>
      <c r="DF6" s="21">
        <f t="shared" si="11"/>
        <v>94.14</v>
      </c>
      <c r="DG6" s="21">
        <f t="shared" si="11"/>
        <v>94.02</v>
      </c>
      <c r="DH6" s="20" t="str">
        <f>IF(DH7="","",IF(DH7="-","【-】","【"&amp;SUBSTITUTE(TEXT(DH7,"#,##0.00"),"-","△")&amp;"】"))</f>
        <v>【93.95】</v>
      </c>
      <c r="DI6" s="21" t="str">
        <f>IF(DI7="",NA(),DI7)</f>
        <v>-</v>
      </c>
      <c r="DJ6" s="21">
        <f t="shared" ref="DJ6:DR6" si="12">IF(DJ7="",NA(),DJ7)</f>
        <v>5.84</v>
      </c>
      <c r="DK6" s="21">
        <f t="shared" si="12"/>
        <v>11.31</v>
      </c>
      <c r="DL6" s="21">
        <f t="shared" si="12"/>
        <v>16.190000000000001</v>
      </c>
      <c r="DM6" s="21">
        <f t="shared" si="12"/>
        <v>21.04</v>
      </c>
      <c r="DN6" s="21" t="str">
        <f t="shared" si="12"/>
        <v>-</v>
      </c>
      <c r="DO6" s="21">
        <f t="shared" si="12"/>
        <v>39.35</v>
      </c>
      <c r="DP6" s="21">
        <f t="shared" si="12"/>
        <v>31.96</v>
      </c>
      <c r="DQ6" s="21">
        <f t="shared" si="12"/>
        <v>34.17</v>
      </c>
      <c r="DR6" s="21">
        <f t="shared" si="12"/>
        <v>36.770000000000003</v>
      </c>
      <c r="DS6" s="20" t="str">
        <f>IF(DS7="","",IF(DS7="-","【-】","【"&amp;SUBSTITUTE(TEXT(DS7,"#,##0.00"),"-","△")&amp;"】"))</f>
        <v>【36.56】</v>
      </c>
      <c r="DT6" s="21" t="str">
        <f>IF(DT7="",NA(),DT7)</f>
        <v>-</v>
      </c>
      <c r="DU6" s="20">
        <f t="shared" ref="DU6:EC6" si="13">IF(DU7="",NA(),DU7)</f>
        <v>0</v>
      </c>
      <c r="DV6" s="20">
        <f t="shared" si="13"/>
        <v>0</v>
      </c>
      <c r="DW6" s="20">
        <f t="shared" si="13"/>
        <v>0</v>
      </c>
      <c r="DX6" s="20">
        <f t="shared" si="13"/>
        <v>0</v>
      </c>
      <c r="DY6" s="21" t="str">
        <f t="shared" si="13"/>
        <v>-</v>
      </c>
      <c r="DZ6" s="21">
        <f t="shared" si="13"/>
        <v>1.17</v>
      </c>
      <c r="EA6" s="21">
        <f t="shared" si="13"/>
        <v>0.93</v>
      </c>
      <c r="EB6" s="21">
        <f t="shared" si="13"/>
        <v>1.04</v>
      </c>
      <c r="EC6" s="21">
        <f t="shared" si="13"/>
        <v>1.26</v>
      </c>
      <c r="ED6" s="20" t="str">
        <f>IF(ED7="","",IF(ED7="-","【-】","【"&amp;SUBSTITUTE(TEXT(ED7,"#,##0.00"),"-","△")&amp;"】"))</f>
        <v>【1.25】</v>
      </c>
      <c r="EE6" s="21" t="str">
        <f>IF(EE7="",NA(),EE7)</f>
        <v>-</v>
      </c>
      <c r="EF6" s="21">
        <f t="shared" ref="EF6:EN6" si="14">IF(EF7="",NA(),EF7)</f>
        <v>0.44</v>
      </c>
      <c r="EG6" s="21">
        <f t="shared" si="14"/>
        <v>0.32</v>
      </c>
      <c r="EH6" s="20">
        <f t="shared" si="14"/>
        <v>0</v>
      </c>
      <c r="EI6" s="20">
        <f t="shared" si="14"/>
        <v>0</v>
      </c>
      <c r="EJ6" s="21" t="str">
        <f t="shared" si="14"/>
        <v>-</v>
      </c>
      <c r="EK6" s="21">
        <f t="shared" si="14"/>
        <v>7.0000000000000007E-2</v>
      </c>
      <c r="EL6" s="21">
        <f t="shared" si="14"/>
        <v>1.87</v>
      </c>
      <c r="EM6" s="21">
        <f t="shared" si="14"/>
        <v>0.1</v>
      </c>
      <c r="EN6" s="21">
        <f t="shared" si="14"/>
        <v>0.09</v>
      </c>
      <c r="EO6" s="20" t="str">
        <f>IF(EO7="","",IF(EO7="-","【-】","【"&amp;SUBSTITUTE(TEXT(EO7,"#,##0.00"),"-","△")&amp;"】"))</f>
        <v>【0.09】</v>
      </c>
    </row>
    <row r="7" spans="1:148" s="22" customFormat="1" x14ac:dyDescent="0.15">
      <c r="A7" s="14"/>
      <c r="B7" s="23">
        <v>2022</v>
      </c>
      <c r="C7" s="23">
        <v>40002</v>
      </c>
      <c r="D7" s="23">
        <v>46</v>
      </c>
      <c r="E7" s="23">
        <v>17</v>
      </c>
      <c r="F7" s="23">
        <v>3</v>
      </c>
      <c r="G7" s="23">
        <v>0</v>
      </c>
      <c r="H7" s="23" t="s">
        <v>96</v>
      </c>
      <c r="I7" s="23" t="s">
        <v>97</v>
      </c>
      <c r="J7" s="23" t="s">
        <v>98</v>
      </c>
      <c r="K7" s="23" t="s">
        <v>99</v>
      </c>
      <c r="L7" s="23" t="s">
        <v>100</v>
      </c>
      <c r="M7" s="23" t="s">
        <v>101</v>
      </c>
      <c r="N7" s="24" t="s">
        <v>102</v>
      </c>
      <c r="O7" s="24">
        <v>89.04</v>
      </c>
      <c r="P7" s="24">
        <v>84.38</v>
      </c>
      <c r="Q7" s="24">
        <v>94.33</v>
      </c>
      <c r="R7" s="24">
        <v>0</v>
      </c>
      <c r="S7" s="24">
        <v>2257472</v>
      </c>
      <c r="T7" s="24">
        <v>7282.29</v>
      </c>
      <c r="U7" s="24">
        <v>309.99</v>
      </c>
      <c r="V7" s="24">
        <v>885353</v>
      </c>
      <c r="W7" s="24">
        <v>217.71</v>
      </c>
      <c r="X7" s="24">
        <v>4066.66</v>
      </c>
      <c r="Y7" s="24" t="s">
        <v>102</v>
      </c>
      <c r="Z7" s="24">
        <v>109.64</v>
      </c>
      <c r="AA7" s="24">
        <v>105.66</v>
      </c>
      <c r="AB7" s="24">
        <v>105.01</v>
      </c>
      <c r="AC7" s="24">
        <v>110.81</v>
      </c>
      <c r="AD7" s="24" t="s">
        <v>102</v>
      </c>
      <c r="AE7" s="24">
        <v>100.49</v>
      </c>
      <c r="AF7" s="24">
        <v>101.63</v>
      </c>
      <c r="AG7" s="24">
        <v>100.14</v>
      </c>
      <c r="AH7" s="24">
        <v>99.22</v>
      </c>
      <c r="AI7" s="24">
        <v>99.26</v>
      </c>
      <c r="AJ7" s="24" t="s">
        <v>102</v>
      </c>
      <c r="AK7" s="24">
        <v>0</v>
      </c>
      <c r="AL7" s="24">
        <v>0</v>
      </c>
      <c r="AM7" s="24">
        <v>0</v>
      </c>
      <c r="AN7" s="24">
        <v>0</v>
      </c>
      <c r="AO7" s="24" t="s">
        <v>102</v>
      </c>
      <c r="AP7" s="24">
        <v>7.27</v>
      </c>
      <c r="AQ7" s="24">
        <v>9.1</v>
      </c>
      <c r="AR7" s="24">
        <v>10.71</v>
      </c>
      <c r="AS7" s="24">
        <v>11.46</v>
      </c>
      <c r="AT7" s="24">
        <v>11.39</v>
      </c>
      <c r="AU7" s="24" t="s">
        <v>102</v>
      </c>
      <c r="AV7" s="24">
        <v>97.96</v>
      </c>
      <c r="AW7" s="24">
        <v>91.73</v>
      </c>
      <c r="AX7" s="24">
        <v>109.51</v>
      </c>
      <c r="AY7" s="24">
        <v>139.79</v>
      </c>
      <c r="AZ7" s="24" t="s">
        <v>102</v>
      </c>
      <c r="BA7" s="24">
        <v>97.37</v>
      </c>
      <c r="BB7" s="24">
        <v>101.14</v>
      </c>
      <c r="BC7" s="24">
        <v>104.74</v>
      </c>
      <c r="BD7" s="24">
        <v>104.74</v>
      </c>
      <c r="BE7" s="24">
        <v>104.37</v>
      </c>
      <c r="BF7" s="24" t="s">
        <v>102</v>
      </c>
      <c r="BG7" s="24">
        <v>321.25</v>
      </c>
      <c r="BH7" s="24">
        <v>296.54000000000002</v>
      </c>
      <c r="BI7" s="24">
        <v>278.86</v>
      </c>
      <c r="BJ7" s="24">
        <v>227.22</v>
      </c>
      <c r="BK7" s="24" t="s">
        <v>102</v>
      </c>
      <c r="BL7" s="24">
        <v>287.39</v>
      </c>
      <c r="BM7" s="24">
        <v>255.67</v>
      </c>
      <c r="BN7" s="24">
        <v>242.44</v>
      </c>
      <c r="BO7" s="24">
        <v>228.09</v>
      </c>
      <c r="BP7" s="24">
        <v>230.79</v>
      </c>
      <c r="BQ7" s="24" t="s">
        <v>102</v>
      </c>
      <c r="BR7" s="24">
        <v>0</v>
      </c>
      <c r="BS7" s="24">
        <v>0</v>
      </c>
      <c r="BT7" s="24">
        <v>0</v>
      </c>
      <c r="BU7" s="24">
        <v>0</v>
      </c>
      <c r="BV7" s="24" t="s">
        <v>102</v>
      </c>
      <c r="BW7" s="24">
        <v>0</v>
      </c>
      <c r="BX7" s="24">
        <v>0</v>
      </c>
      <c r="BY7" s="24">
        <v>0</v>
      </c>
      <c r="BZ7" s="24">
        <v>0</v>
      </c>
      <c r="CA7" s="24">
        <v>0</v>
      </c>
      <c r="CB7" s="24" t="s">
        <v>102</v>
      </c>
      <c r="CC7" s="24">
        <v>62.84</v>
      </c>
      <c r="CD7" s="24">
        <v>61.73</v>
      </c>
      <c r="CE7" s="24">
        <v>65.099999999999994</v>
      </c>
      <c r="CF7" s="24">
        <v>62.16</v>
      </c>
      <c r="CG7" s="24" t="s">
        <v>102</v>
      </c>
      <c r="CH7" s="24">
        <v>50.64</v>
      </c>
      <c r="CI7" s="24">
        <v>50.67</v>
      </c>
      <c r="CJ7" s="24">
        <v>48.7</v>
      </c>
      <c r="CK7" s="24">
        <v>52.53</v>
      </c>
      <c r="CL7" s="24">
        <v>52.71</v>
      </c>
      <c r="CM7" s="24" t="s">
        <v>102</v>
      </c>
      <c r="CN7" s="24">
        <v>56.81</v>
      </c>
      <c r="CO7" s="24">
        <v>58.11</v>
      </c>
      <c r="CP7" s="24">
        <v>57.36</v>
      </c>
      <c r="CQ7" s="24">
        <v>57.87</v>
      </c>
      <c r="CR7" s="24" t="s">
        <v>102</v>
      </c>
      <c r="CS7" s="24">
        <v>67.209999999999994</v>
      </c>
      <c r="CT7" s="24">
        <v>68.2</v>
      </c>
      <c r="CU7" s="24">
        <v>68.05</v>
      </c>
      <c r="CV7" s="24">
        <v>67.099999999999994</v>
      </c>
      <c r="CW7" s="24">
        <v>67.08</v>
      </c>
      <c r="CX7" s="24" t="s">
        <v>102</v>
      </c>
      <c r="CY7" s="24">
        <v>93.75</v>
      </c>
      <c r="CZ7" s="24">
        <v>93.7</v>
      </c>
      <c r="DA7" s="24">
        <v>94.36</v>
      </c>
      <c r="DB7" s="24">
        <v>93.83</v>
      </c>
      <c r="DC7" s="24" t="s">
        <v>102</v>
      </c>
      <c r="DD7" s="24">
        <v>93.21</v>
      </c>
      <c r="DE7" s="24">
        <v>94.01</v>
      </c>
      <c r="DF7" s="24">
        <v>94.14</v>
      </c>
      <c r="DG7" s="24">
        <v>94.02</v>
      </c>
      <c r="DH7" s="24">
        <v>93.95</v>
      </c>
      <c r="DI7" s="24" t="s">
        <v>102</v>
      </c>
      <c r="DJ7" s="24">
        <v>5.84</v>
      </c>
      <c r="DK7" s="24">
        <v>11.31</v>
      </c>
      <c r="DL7" s="24">
        <v>16.190000000000001</v>
      </c>
      <c r="DM7" s="24">
        <v>21.04</v>
      </c>
      <c r="DN7" s="24" t="s">
        <v>102</v>
      </c>
      <c r="DO7" s="24">
        <v>39.35</v>
      </c>
      <c r="DP7" s="24">
        <v>31.96</v>
      </c>
      <c r="DQ7" s="24">
        <v>34.17</v>
      </c>
      <c r="DR7" s="24">
        <v>36.770000000000003</v>
      </c>
      <c r="DS7" s="24">
        <v>36.56</v>
      </c>
      <c r="DT7" s="24" t="s">
        <v>102</v>
      </c>
      <c r="DU7" s="24">
        <v>0</v>
      </c>
      <c r="DV7" s="24">
        <v>0</v>
      </c>
      <c r="DW7" s="24">
        <v>0</v>
      </c>
      <c r="DX7" s="24">
        <v>0</v>
      </c>
      <c r="DY7" s="24" t="s">
        <v>102</v>
      </c>
      <c r="DZ7" s="24">
        <v>1.17</v>
      </c>
      <c r="EA7" s="24">
        <v>0.93</v>
      </c>
      <c r="EB7" s="24">
        <v>1.04</v>
      </c>
      <c r="EC7" s="24">
        <v>1.26</v>
      </c>
      <c r="ED7" s="24">
        <v>1.25</v>
      </c>
      <c r="EE7" s="24" t="s">
        <v>102</v>
      </c>
      <c r="EF7" s="24">
        <v>0.44</v>
      </c>
      <c r="EG7" s="24">
        <v>0.32</v>
      </c>
      <c r="EH7" s="24">
        <v>0</v>
      </c>
      <c r="EI7" s="24">
        <v>0</v>
      </c>
      <c r="EJ7" s="24" t="s">
        <v>102</v>
      </c>
      <c r="EK7" s="24">
        <v>7.0000000000000007E-2</v>
      </c>
      <c r="EL7" s="24">
        <v>1.87</v>
      </c>
      <c r="EM7" s="24">
        <v>0.1</v>
      </c>
      <c r="EN7" s="24">
        <v>0.09</v>
      </c>
      <c r="EO7" s="24">
        <v>0.09</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2024-01-25T04:06:26Z</cp:lastPrinted>
  <dcterms:created xsi:type="dcterms:W3CDTF">2023-12-12T00:52:48Z</dcterms:created>
  <dcterms:modified xsi:type="dcterms:W3CDTF">2024-01-31T23:21:08Z</dcterms:modified>
  <cp:category/>
</cp:coreProperties>
</file>