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haredfolder.sg.okitama-hp.or.jp\04財務課\020　決算関係\01　決算関係\R4決算\70_経営比較分析表（R4決算）\02 入力様式（総合病院分）\"/>
    </mc:Choice>
  </mc:AlternateContent>
  <xr:revisionPtr revIDLastSave="0" documentId="13_ncr:1_{272561B7-24D1-497B-8C35-E63840ABFEFC}" xr6:coauthVersionLast="47" xr6:coauthVersionMax="47" xr10:uidLastSave="{00000000-0000-0000-0000-000000000000}"/>
  <workbookProtection workbookAlgorithmName="SHA-512" workbookHashValue="hTD3+RjB5mPEuxvVKnc5U1Po0USSAuvRLhdSy6DM6tDFsgGd55q5FynmK5h4IZ3Uv2Ic0c7nws0NlrT/V76ZUA==" workbookSaltValue="yDcasxaQxbXDPX+BdJEDHA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LK80" i="4" s="1"/>
  <c r="FF7" i="5"/>
  <c r="KV80" i="4" s="1"/>
  <c r="FE7" i="5"/>
  <c r="FD7" i="5"/>
  <c r="FC7" i="5"/>
  <c r="FB7" i="5"/>
  <c r="LK79" i="4" s="1"/>
  <c r="FA7" i="5"/>
  <c r="EZ7" i="5"/>
  <c r="EX7" i="5"/>
  <c r="EW7" i="5"/>
  <c r="IM80" i="4" s="1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K79" i="4" s="1"/>
  <c r="EE7" i="5"/>
  <c r="ED7" i="5"/>
  <c r="EB7" i="5"/>
  <c r="BX80" i="4" s="1"/>
  <c r="EA7" i="5"/>
  <c r="BI80" i="4" s="1"/>
  <c r="DZ7" i="5"/>
  <c r="DY7" i="5"/>
  <c r="DX7" i="5"/>
  <c r="P80" i="4" s="1"/>
  <c r="DW7" i="5"/>
  <c r="BX79" i="4" s="1"/>
  <c r="DV7" i="5"/>
  <c r="DU7" i="5"/>
  <c r="DT7" i="5"/>
  <c r="AE79" i="4" s="1"/>
  <c r="DS7" i="5"/>
  <c r="P79" i="4" s="1"/>
  <c r="DQ7" i="5"/>
  <c r="DP7" i="5"/>
  <c r="DO7" i="5"/>
  <c r="LJ56" i="4" s="1"/>
  <c r="DN7" i="5"/>
  <c r="KU56" i="4" s="1"/>
  <c r="DM7" i="5"/>
  <c r="DL7" i="5"/>
  <c r="DK7" i="5"/>
  <c r="DJ7" i="5"/>
  <c r="LJ55" i="4" s="1"/>
  <c r="DI7" i="5"/>
  <c r="DH7" i="5"/>
  <c r="DF7" i="5"/>
  <c r="DE7" i="5"/>
  <c r="IK56" i="4" s="1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EH55" i="4" s="1"/>
  <c r="CM7" i="5"/>
  <c r="CL7" i="5"/>
  <c r="CJ7" i="5"/>
  <c r="BX56" i="4" s="1"/>
  <c r="CI7" i="5"/>
  <c r="BI56" i="4" s="1"/>
  <c r="CH7" i="5"/>
  <c r="CG7" i="5"/>
  <c r="CF7" i="5"/>
  <c r="P56" i="4" s="1"/>
  <c r="CE7" i="5"/>
  <c r="BX55" i="4" s="1"/>
  <c r="CD7" i="5"/>
  <c r="CC7" i="5"/>
  <c r="CB7" i="5"/>
  <c r="AE55" i="4" s="1"/>
  <c r="CA7" i="5"/>
  <c r="P55" i="4" s="1"/>
  <c r="BY7" i="5"/>
  <c r="BX7" i="5"/>
  <c r="BW7" i="5"/>
  <c r="LJ34" i="4" s="1"/>
  <c r="BV7" i="5"/>
  <c r="KU34" i="4" s="1"/>
  <c r="BU7" i="5"/>
  <c r="BT7" i="5"/>
  <c r="BS7" i="5"/>
  <c r="BR7" i="5"/>
  <c r="LJ33" i="4" s="1"/>
  <c r="BQ7" i="5"/>
  <c r="BP7" i="5"/>
  <c r="BN7" i="5"/>
  <c r="BM7" i="5"/>
  <c r="IK34" i="4" s="1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EH33" i="4" s="1"/>
  <c r="AU7" i="5"/>
  <c r="AT7" i="5"/>
  <c r="AR7" i="5"/>
  <c r="BX34" i="4" s="1"/>
  <c r="AQ7" i="5"/>
  <c r="BI34" i="4" s="1"/>
  <c r="AP7" i="5"/>
  <c r="AO7" i="5"/>
  <c r="AN7" i="5"/>
  <c r="P34" i="4" s="1"/>
  <c r="AM7" i="5"/>
  <c r="BX33" i="4" s="1"/>
  <c r="AL7" i="5"/>
  <c r="AK7" i="5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ID10" i="4" s="1"/>
  <c r="AB6" i="5"/>
  <c r="AA6" i="5"/>
  <c r="Z6" i="5"/>
  <c r="ID8" i="4" s="1"/>
  <c r="Y6" i="5"/>
  <c r="FZ12" i="4" s="1"/>
  <c r="X6" i="5"/>
  <c r="W6" i="5"/>
  <c r="V6" i="5"/>
  <c r="AU12" i="4" s="1"/>
  <c r="U6" i="5"/>
  <c r="B12" i="4" s="1"/>
  <c r="T6" i="5"/>
  <c r="S6" i="5"/>
  <c r="R6" i="5"/>
  <c r="Q6" i="5"/>
  <c r="AU10" i="4" s="1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I90" i="4"/>
  <c r="H90" i="4"/>
  <c r="G90" i="4"/>
  <c r="E90" i="4"/>
  <c r="D90" i="4"/>
  <c r="C90" i="4"/>
  <c r="MO80" i="4"/>
  <c r="LZ80" i="4"/>
  <c r="KG80" i="4"/>
  <c r="JB80" i="4"/>
  <c r="HX80" i="4"/>
  <c r="HI80" i="4"/>
  <c r="GT80" i="4"/>
  <c r="FO80" i="4"/>
  <c r="EZ80" i="4"/>
  <c r="EK80" i="4"/>
  <c r="DV80" i="4"/>
  <c r="DG80" i="4"/>
  <c r="AT80" i="4"/>
  <c r="AE80" i="4"/>
  <c r="MO79" i="4"/>
  <c r="LZ79" i="4"/>
  <c r="KV79" i="4"/>
  <c r="KG79" i="4"/>
  <c r="JB79" i="4"/>
  <c r="IM79" i="4"/>
  <c r="HX79" i="4"/>
  <c r="HI79" i="4"/>
  <c r="GT79" i="4"/>
  <c r="FO79" i="4"/>
  <c r="DV79" i="4"/>
  <c r="DG79" i="4"/>
  <c r="BI79" i="4"/>
  <c r="AT79" i="4"/>
  <c r="MN56" i="4"/>
  <c r="LY56" i="4"/>
  <c r="KF56" i="4"/>
  <c r="IZ56" i="4"/>
  <c r="HV56" i="4"/>
  <c r="HG56" i="4"/>
  <c r="GR56" i="4"/>
  <c r="FL56" i="4"/>
  <c r="EW56" i="4"/>
  <c r="EH56" i="4"/>
  <c r="DS56" i="4"/>
  <c r="DD56" i="4"/>
  <c r="AT56" i="4"/>
  <c r="AE56" i="4"/>
  <c r="MN55" i="4"/>
  <c r="LY55" i="4"/>
  <c r="KU55" i="4"/>
  <c r="KF55" i="4"/>
  <c r="IZ55" i="4"/>
  <c r="IK55" i="4"/>
  <c r="HV55" i="4"/>
  <c r="HG55" i="4"/>
  <c r="GR55" i="4"/>
  <c r="FL55" i="4"/>
  <c r="DS55" i="4"/>
  <c r="DD55" i="4"/>
  <c r="BI55" i="4"/>
  <c r="AT55" i="4"/>
  <c r="MN34" i="4"/>
  <c r="LY34" i="4"/>
  <c r="KF34" i="4"/>
  <c r="IZ34" i="4"/>
  <c r="HV34" i="4"/>
  <c r="HG34" i="4"/>
  <c r="GR34" i="4"/>
  <c r="FL34" i="4"/>
  <c r="EW34" i="4"/>
  <c r="EH34" i="4"/>
  <c r="DS34" i="4"/>
  <c r="DD34" i="4"/>
  <c r="AT34" i="4"/>
  <c r="AE34" i="4"/>
  <c r="MN33" i="4"/>
  <c r="LY33" i="4"/>
  <c r="KU33" i="4"/>
  <c r="KF33" i="4"/>
  <c r="IZ33" i="4"/>
  <c r="IK33" i="4"/>
  <c r="HV33" i="4"/>
  <c r="HG33" i="4"/>
  <c r="GR33" i="4"/>
  <c r="FL33" i="4"/>
  <c r="DS33" i="4"/>
  <c r="DD33" i="4"/>
  <c r="BI33" i="4"/>
  <c r="AT33" i="4"/>
  <c r="LP12" i="4"/>
  <c r="JW12" i="4"/>
  <c r="ID12" i="4"/>
  <c r="EG12" i="4"/>
  <c r="CN12" i="4"/>
  <c r="LP10" i="4"/>
  <c r="JW10" i="4"/>
  <c r="FZ10" i="4"/>
  <c r="EG10" i="4"/>
  <c r="CN10" i="4"/>
  <c r="B10" i="4"/>
  <c r="LP8" i="4"/>
  <c r="JW8" i="4"/>
  <c r="EG8" i="4"/>
  <c r="CN8" i="4"/>
  <c r="AU8" i="4"/>
  <c r="B8" i="4"/>
  <c r="B6" i="4"/>
  <c r="JB78" i="4" l="1"/>
  <c r="IZ54" i="4"/>
  <c r="IZ32" i="4"/>
  <c r="BX32" i="4"/>
  <c r="FO78" i="4"/>
  <c r="FL54" i="4"/>
  <c r="FL32" i="4"/>
  <c r="BX54" i="4"/>
  <c r="BX78" i="4"/>
  <c r="MO78" i="4"/>
  <c r="MN54" i="4"/>
  <c r="MN32" i="4"/>
  <c r="C11" i="5"/>
  <c r="D11" i="5"/>
  <c r="E11" i="5"/>
  <c r="B11" i="5"/>
  <c r="GT78" i="4" l="1"/>
  <c r="GR54" i="4"/>
  <c r="GR32" i="4"/>
  <c r="DG78" i="4"/>
  <c r="DD54" i="4"/>
  <c r="DD32" i="4"/>
  <c r="P54" i="4"/>
  <c r="P32" i="4"/>
  <c r="P78" i="4"/>
  <c r="KG78" i="4"/>
  <c r="KF54" i="4"/>
  <c r="KF32" i="4"/>
  <c r="LZ78" i="4"/>
  <c r="LY54" i="4"/>
  <c r="LY32" i="4"/>
  <c r="IM78" i="4"/>
  <c r="IK54" i="4"/>
  <c r="IK32" i="4"/>
  <c r="EW32" i="4"/>
  <c r="EZ78" i="4"/>
  <c r="EW54" i="4"/>
  <c r="BI78" i="4"/>
  <c r="BI54" i="4"/>
  <c r="BI32" i="4"/>
  <c r="AT78" i="4"/>
  <c r="AT54" i="4"/>
  <c r="AT32" i="4"/>
  <c r="LK78" i="4"/>
  <c r="LJ54" i="4"/>
  <c r="LJ32" i="4"/>
  <c r="HV54" i="4"/>
  <c r="HX78" i="4"/>
  <c r="HV32" i="4"/>
  <c r="EK78" i="4"/>
  <c r="EH54" i="4"/>
  <c r="EH32" i="4"/>
  <c r="DV78" i="4"/>
  <c r="DS54" i="4"/>
  <c r="DS32" i="4"/>
  <c r="KU32" i="4"/>
  <c r="AE78" i="4"/>
  <c r="AE54" i="4"/>
  <c r="AE32" i="4"/>
  <c r="KV78" i="4"/>
  <c r="KU54" i="4"/>
  <c r="HI78" i="4"/>
  <c r="HG54" i="4"/>
  <c r="HG32" i="4"/>
</calcChain>
</file>

<file path=xl/sharedStrings.xml><?xml version="1.0" encoding="utf-8"?>
<sst xmlns="http://schemas.openxmlformats.org/spreadsheetml/2006/main" count="342" uniqueCount="198">
  <si>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</si>
  <si>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</si>
  <si>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</si>
  <si>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</si>
  <si>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</si>
  <si>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</si>
  <si>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</si>
  <si>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</si>
  <si>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</si>
  <si>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</si>
  <si>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</si>
  <si>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</si>
  <si>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</si>
  <si>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</si>
  <si>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</si>
  <si>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</si>
  <si>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</si>
  <si>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</si>
  <si>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</si>
  <si>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</si>
  <si>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</si>
  <si>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</si>
  <si>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</si>
  <si>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</si>
  <si>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</si>
  <si>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</si>
  <si>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</si>
  <si>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</si>
  <si>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</si>
  <si>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</si>
  <si>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</si>
  <si>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</si>
  <si>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</si>
  <si>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</si>
  <si>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</si>
  <si>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</si>
  <si>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</si>
  <si>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</si>
  <si>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</si>
  <si>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</si>
  <si>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</si>
  <si>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</si>
  <si>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</si>
  <si>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</si>
  <si>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</si>
  <si>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</si>
  <si>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</si>
  <si>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</si>
  <si>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</si>
  <si>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</si>
  <si>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</si>
  <si>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</si>
  <si>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</si>
  <si>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</si>
  <si>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</si>
  <si>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</si>
  <si>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</si>
  <si>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</si>
  <si>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</si>
  <si>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</si>
  <si>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</si>
  <si>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</si>
  <si>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</si>
  <si>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</si>
  <si>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</si>
  <si>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</si>
  <si>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</si>
  <si>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</si>
  <si>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</si>
  <si>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</si>
  <si>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</si>
  <si>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</si>
  <si>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</si>
  <si>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</si>
  <si>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</si>
  <si>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</si>
  <si>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</si>
  <si>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</si>
  <si>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</si>
  <si>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</si>
  <si>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</si>
  <si>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</si>
  <si>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</si>
  <si>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</si>
  <si>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</si>
  <si>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</si>
  <si>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</si>
  <si>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</si>
  <si>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</si>
  <si>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</si>
  <si>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</si>
  <si>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</si>
  <si>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</si>
  <si>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</si>
  <si>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</si>
  <si>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</si>
  <si>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</si>
  <si>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</si>
  <si>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</si>
  <si>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</si>
  <si>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</si>
  <si>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</si>
  <si>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</si>
  <si>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</si>
  <si>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</si>
  <si>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</si>
  <si>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</si>
  <si>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</si>
  <si>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</si>
  <si>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</si>
  <si>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</si>
  <si>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</si>
  <si>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</si>
  <si>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</si>
  <si>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</si>
  <si>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</si>
  <si>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</si>
  <si>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</si>
  <si>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</si>
  <si>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</si>
  <si>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</si>
  <si>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</si>
  <si>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</si>
  <si>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</si>
  <si>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</si>
  <si>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</si>
  <si>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</si>
  <si>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</si>
  <si>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</si>
  <si>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</si>
  <si>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</si>
  <si>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</si>
  <si>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</si>
  <si>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</si>
  <si>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</si>
  <si>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</si>
  <si>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</si>
  <si>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</si>
  <si>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</si>
  <si>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</si>
  <si>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</si>
  <si>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</si>
  <si>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</si>
  <si>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</si>
  <si>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</si>
  <si>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</si>
  <si>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</si>
  <si>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</si>
  <si>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</si>
  <si>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</si>
  <si>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</si>
  <si>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</si>
  <si>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</si>
  <si>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</si>
  <si>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</si>
  <si>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</si>
  <si>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</si>
  <si>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</si>
  <si>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</si>
  <si>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</si>
  <si>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</si>
  <si>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</si>
  <si>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</si>
  <si>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</si>
  <si>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</si>
  <si>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</si>
  <si>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</si>
  <si>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</si>
  <si>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</si>
  <si>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</si>
  <si>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</si>
  <si>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</si>
  <si>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</si>
  <si>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</si>
  <si>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</si>
  <si>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</si>
  <si>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置賜広域病院企業団</t>
  </si>
  <si>
    <t>公立置賜総合病院</t>
  </si>
  <si>
    <t>条例全部</t>
  </si>
  <si>
    <t>病院事業</t>
  </si>
  <si>
    <t>一般病院</t>
  </si>
  <si>
    <t>400床以上～500床未満</t>
  </si>
  <si>
    <t>自治体職員</t>
  </si>
  <si>
    <t>直営</t>
  </si>
  <si>
    <t>対象</t>
  </si>
  <si>
    <t>ド 透 I 未 訓 ガ</t>
  </si>
  <si>
    <t>救 臨 が 感 へ 災 地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</si>
  <si>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</si>
  <si>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</si>
  <si>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</si>
  <si>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</si>
  <si>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</si>
  <si>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</si>
  <si>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</si>
  <si>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公立置賜総合病院は、置賜二次保健医療圏の中核医療機関として高度・専門医療を提供するとともに、小児・周産期医療、精神医療等の専門医療を担い、災害拠点病院としての機能、臨床研修指定病院として研修医を育成する教育機能も有している。
　また、置賜地域唯一の救命救急センターを併設し、救急医療を担っている。</t>
    <rPh sb="23" eb="25">
      <t>イリョウ</t>
    </rPh>
    <rPh sb="25" eb="27">
      <t>キカン</t>
    </rPh>
    <rPh sb="33" eb="35">
      <t>センモン</t>
    </rPh>
    <rPh sb="38" eb="40">
      <t>テイキョウ</t>
    </rPh>
    <rPh sb="60" eb="61">
      <t>トウ</t>
    </rPh>
    <rPh sb="62" eb="64">
      <t>センモン</t>
    </rPh>
    <rPh sb="64" eb="66">
      <t>イリョウ</t>
    </rPh>
    <rPh sb="67" eb="68">
      <t>ニナ</t>
    </rPh>
    <rPh sb="70" eb="72">
      <t>サイガイ</t>
    </rPh>
    <rPh sb="72" eb="74">
      <t>キョテン</t>
    </rPh>
    <rPh sb="74" eb="76">
      <t>ビョウイン</t>
    </rPh>
    <rPh sb="80" eb="82">
      <t>キノウ</t>
    </rPh>
    <rPh sb="83" eb="85">
      <t>リンショウ</t>
    </rPh>
    <rPh sb="85" eb="87">
      <t>ケンシュウ</t>
    </rPh>
    <rPh sb="87" eb="89">
      <t>シテイ</t>
    </rPh>
    <rPh sb="89" eb="91">
      <t>ビョウイン</t>
    </rPh>
    <rPh sb="107" eb="108">
      <t>ユウ</t>
    </rPh>
    <rPh sb="134" eb="136">
      <t>ヘイセツ</t>
    </rPh>
    <phoneticPr fontId="5"/>
  </si>
  <si>
    <t>　入院・外来の「１人１日当たり収益」は高額薬剤を使用する患者の増等により増加した。「医業収支比率」は医業費用の増加により1.4ポイント悪化したものの、類似病院平均値を3.7ポイント上回った。なお、精神科を有するため、入院・外来ともに診療単価は他病院と比較すると低い状況にある。
　「経常収支比率」は、「医業収支比率」の減少等により1.4ポイント悪化した。
　「職員給与費対医業収益比率」は医業収益の増加により0.5ポイント改善した。</t>
    <rPh sb="19" eb="21">
      <t>コウガク</t>
    </rPh>
    <rPh sb="21" eb="23">
      <t>ヤクザイ</t>
    </rPh>
    <rPh sb="24" eb="26">
      <t>シヨウ</t>
    </rPh>
    <rPh sb="28" eb="30">
      <t>カンジャ</t>
    </rPh>
    <rPh sb="31" eb="32">
      <t>ゾウ</t>
    </rPh>
    <rPh sb="36" eb="38">
      <t>ゾウカ</t>
    </rPh>
    <rPh sb="42" eb="44">
      <t>イギョウ</t>
    </rPh>
    <rPh sb="44" eb="46">
      <t>シュウシ</t>
    </rPh>
    <rPh sb="46" eb="48">
      <t>ヒリツ</t>
    </rPh>
    <rPh sb="50" eb="54">
      <t>イギョウヒヨウ</t>
    </rPh>
    <rPh sb="55" eb="57">
      <t>ゾウカ</t>
    </rPh>
    <rPh sb="151" eb="155">
      <t>イギョウシュウシ</t>
    </rPh>
    <rPh sb="155" eb="157">
      <t>ヒリツ</t>
    </rPh>
    <rPh sb="159" eb="161">
      <t>ゲンショウ</t>
    </rPh>
    <rPh sb="161" eb="162">
      <t>トウ</t>
    </rPh>
    <rPh sb="172" eb="174">
      <t>アッカ</t>
    </rPh>
    <rPh sb="194" eb="195">
      <t>イ</t>
    </rPh>
    <rPh sb="199" eb="201">
      <t>ゾウカ</t>
    </rPh>
    <phoneticPr fontId="5"/>
  </si>
  <si>
    <t>　「有形固定資産減価償却率」は、前年度より1.0ポイント増加、類似病院平均値より10.6ポイント上回っており老朽化が進んでいる。
　以上から、有形固定資産の中でも特に建物（施設・設備）の長寿命化への対応のため、大規模な改修費用の計上が見込まれる。</t>
    <rPh sb="28" eb="30">
      <t>ゾウカ</t>
    </rPh>
    <rPh sb="66" eb="68">
      <t>イジョウ</t>
    </rPh>
    <rPh sb="78" eb="79">
      <t>ナカ</t>
    </rPh>
    <rPh sb="81" eb="82">
      <t>トク</t>
    </rPh>
    <rPh sb="99" eb="101">
      <t>タイオウ</t>
    </rPh>
    <rPh sb="105" eb="108">
      <t>ダイキボ</t>
    </rPh>
    <rPh sb="109" eb="113">
      <t>カイシュウヒヨウ</t>
    </rPh>
    <rPh sb="114" eb="116">
      <t>ケイジョウ</t>
    </rPh>
    <rPh sb="117" eb="119">
      <t>ミコ</t>
    </rPh>
    <phoneticPr fontId="5"/>
  </si>
  <si>
    <t>　物価高騰の長期化などにより、医業費用の増加で「医業収支比率」は悪化した。
　今後は、人口減少に伴う患者数の減少、建物老朽化による支出の増加等の課題が懸念されるため、引き続き診療単価の増額等による収益の確保や、更なる費用の削減を図ることにより医業収支を改善し、健全経営に努めていく必要がある。</t>
    <rPh sb="1" eb="5">
      <t>ブッカコウトウ</t>
    </rPh>
    <rPh sb="6" eb="9">
      <t>チョウキカ</t>
    </rPh>
    <rPh sb="15" eb="19">
      <t>イギョウヒヨウ</t>
    </rPh>
    <rPh sb="20" eb="22">
      <t>ゾウカ</t>
    </rPh>
    <rPh sb="24" eb="26">
      <t>イギョウ</t>
    </rPh>
    <rPh sb="39" eb="41">
      <t>コンゴ</t>
    </rPh>
    <rPh sb="43" eb="45">
      <t>ジンコウ</t>
    </rPh>
    <rPh sb="45" eb="47">
      <t>ゲンショウ</t>
    </rPh>
    <rPh sb="48" eb="49">
      <t>トモナ</t>
    </rPh>
    <rPh sb="50" eb="53">
      <t>カンジャスウ</t>
    </rPh>
    <rPh sb="54" eb="56">
      <t>ゲンショウ</t>
    </rPh>
    <rPh sb="57" eb="59">
      <t>タテモノ</t>
    </rPh>
    <rPh sb="59" eb="62">
      <t>ロウキュウカ</t>
    </rPh>
    <rPh sb="65" eb="67">
      <t>シシュツ</t>
    </rPh>
    <rPh sb="68" eb="70">
      <t>ゾウカ</t>
    </rPh>
    <rPh sb="70" eb="71">
      <t>トウ</t>
    </rPh>
    <rPh sb="72" eb="74">
      <t>カダイ</t>
    </rPh>
    <rPh sb="75" eb="77">
      <t>ケネン</t>
    </rPh>
    <rPh sb="83" eb="84">
      <t>ヒ</t>
    </rPh>
    <rPh sb="85" eb="86">
      <t>ツヅ</t>
    </rPh>
    <rPh sb="87" eb="89">
      <t>シンリョウ</t>
    </rPh>
    <rPh sb="89" eb="91">
      <t>タンカ</t>
    </rPh>
    <rPh sb="92" eb="94">
      <t>ゾウガク</t>
    </rPh>
    <rPh sb="94" eb="95">
      <t>トウ</t>
    </rPh>
    <rPh sb="98" eb="100">
      <t>シュウエキ</t>
    </rPh>
    <rPh sb="101" eb="103">
      <t>カクホ</t>
    </rPh>
    <rPh sb="105" eb="106">
      <t>サラ</t>
    </rPh>
    <rPh sb="108" eb="110">
      <t>ヒヨウ</t>
    </rPh>
    <rPh sb="111" eb="113">
      <t>サクゲン</t>
    </rPh>
    <rPh sb="121" eb="123">
      <t>イギョウ</t>
    </rPh>
    <rPh sb="123" eb="125">
      <t>シュウシ</t>
    </rPh>
    <rPh sb="126" eb="128">
      <t>カイゼン</t>
    </rPh>
    <rPh sb="130" eb="134">
      <t>ケンゼンケイエイ</t>
    </rPh>
    <rPh sb="135" eb="136">
      <t>ツト</t>
    </rPh>
    <rPh sb="140" eb="142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</si>
</sst>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1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3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82.6</c:v>
                </c:pt>
                <c:pt idx="2">
                  <c:v>73.900000000000006</c:v>
                </c:pt>
                <c:pt idx="3">
                  <c:v>76.900000000000006</c:v>
                </c:pt>
                <c:pt idx="4">
                  <c:v>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0-4752-B62E-584EF383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77</c:v>
                </c:pt>
                <c:pt idx="2">
                  <c:v>68.400000000000006</c:v>
                </c:pt>
                <c:pt idx="3">
                  <c:v>68.2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0-4752-B62E-584EF383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13954</c:v>
                </c:pt>
                <c:pt idx="1">
                  <c:v>14032</c:v>
                </c:pt>
                <c:pt idx="2">
                  <c:v>14740</c:v>
                </c:pt>
                <c:pt idx="3">
                  <c:v>15708</c:v>
                </c:pt>
                <c:pt idx="4">
                  <c:v>16584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E-47B5-A456-49FA78E5C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19207</c:v>
                </c:pt>
                <c:pt idx="1">
                  <c:v>16979</c:v>
                </c:pt>
                <c:pt idx="2">
                  <c:v>18423</c:v>
                </c:pt>
                <c:pt idx="3">
                  <c:v>19190</c:v>
                </c:pt>
                <c:pt idx="4">
                  <c:v>19216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E-47B5-A456-49FA78E5C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55974</c:v>
                </c:pt>
                <c:pt idx="1">
                  <c:v>54571</c:v>
                </c:pt>
                <c:pt idx="2">
                  <c:v>59739</c:v>
                </c:pt>
                <c:pt idx="3">
                  <c:v>62340</c:v>
                </c:pt>
                <c:pt idx="4">
                  <c:v>63433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3F2-9B88-03183CBAA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68751</c:v>
                </c:pt>
                <c:pt idx="1">
                  <c:v>60271</c:v>
                </c:pt>
                <c:pt idx="2">
                  <c:v>63766</c:v>
                </c:pt>
                <c:pt idx="3">
                  <c:v>66386</c:v>
                </c:pt>
                <c:pt idx="4">
                  <c:v>69418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8-43F2-9B88-03183CBAA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24.9</c:v>
                </c:pt>
                <c:pt idx="1">
                  <c:v>17.7</c:v>
                </c:pt>
                <c:pt idx="2">
                  <c:v>7.8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043-940F-534F28DF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32.6</c:v>
                </c:pt>
                <c:pt idx="1">
                  <c:v>40.1</c:v>
                </c:pt>
                <c:pt idx="2">
                  <c:v>40.799999999999997</c:v>
                </c:pt>
                <c:pt idx="3">
                  <c:v>40.4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6-4043-940F-534F28DF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87.9</c:v>
                </c:pt>
                <c:pt idx="1">
                  <c:v>90.4</c:v>
                </c:pt>
                <c:pt idx="2">
                  <c:v>87.8</c:v>
                </c:pt>
                <c:pt idx="3">
                  <c:v>92.1</c:v>
                </c:pt>
                <c:pt idx="4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F-4E5E-BAC3-D5C33F597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89.9</c:v>
                </c:pt>
                <c:pt idx="2">
                  <c:v>84.9</c:v>
                </c:pt>
                <c:pt idx="3">
                  <c:v>86.9</c:v>
                </c:pt>
                <c:pt idx="4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F-4E5E-BAC3-D5C33F597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92.3</c:v>
                </c:pt>
                <c:pt idx="2">
                  <c:v>89.7</c:v>
                </c:pt>
                <c:pt idx="3">
                  <c:v>94</c:v>
                </c:pt>
                <c:pt idx="4">
                  <c:v>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F-4FF4-BA1C-030B1BB8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92.4</c:v>
                </c:pt>
                <c:pt idx="2">
                  <c:v>87.5</c:v>
                </c:pt>
                <c:pt idx="3">
                  <c:v>89.4</c:v>
                </c:pt>
                <c:pt idx="4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F-4FF4-BA1C-030B1BB8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99.3</c:v>
                </c:pt>
                <c:pt idx="1">
                  <c:v>101.2</c:v>
                </c:pt>
                <c:pt idx="2">
                  <c:v>105.9</c:v>
                </c:pt>
                <c:pt idx="3">
                  <c:v>108.4</c:v>
                </c:pt>
                <c:pt idx="4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2-428F-B980-169A8BE6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</c:v>
                </c:pt>
                <c:pt idx="2">
                  <c:v>103.9</c:v>
                </c:pt>
                <c:pt idx="3">
                  <c:v>106.6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2-428F-B980-169A8BE6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68.599999999999994</c:v>
                </c:pt>
                <c:pt idx="2">
                  <c:v>69.900000000000006</c:v>
                </c:pt>
                <c:pt idx="3">
                  <c:v>67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B-4C3A-8CB2-D3C5FD5A3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56.4</c:v>
                </c:pt>
                <c:pt idx="2">
                  <c:v>56.8</c:v>
                </c:pt>
                <c:pt idx="3">
                  <c:v>58.5</c:v>
                </c:pt>
                <c:pt idx="4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B-4C3A-8CB2-D3C5FD5A3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74.599999999999994</c:v>
                </c:pt>
                <c:pt idx="2">
                  <c:v>75.400000000000006</c:v>
                </c:pt>
                <c:pt idx="3">
                  <c:v>60.4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E39-8702-413597CFA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71.099999999999994</c:v>
                </c:pt>
                <c:pt idx="2">
                  <c:v>69.8</c:v>
                </c:pt>
                <c:pt idx="3">
                  <c:v>69.7</c:v>
                </c:pt>
                <c:pt idx="4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0-4E39-8702-413597CFA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60175296</c:v>
                </c:pt>
                <c:pt idx="1">
                  <c:v>63173405</c:v>
                </c:pt>
                <c:pt idx="2">
                  <c:v>63299268</c:v>
                </c:pt>
                <c:pt idx="3">
                  <c:v>64410121</c:v>
                </c:pt>
                <c:pt idx="4">
                  <c:v>65671806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E-4AAF-BBD1-3F5C1C75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55620962</c:v>
                </c:pt>
                <c:pt idx="1">
                  <c:v>48164556</c:v>
                </c:pt>
                <c:pt idx="2">
                  <c:v>49637382</c:v>
                </c:pt>
                <c:pt idx="3">
                  <c:v>50098024</c:v>
                </c:pt>
                <c:pt idx="4">
                  <c:v>50586262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E-4AAF-BBD1-3F5C1C75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24.8</c:v>
                </c:pt>
                <c:pt idx="2">
                  <c:v>24.5</c:v>
                </c:pt>
                <c:pt idx="3">
                  <c:v>26.6</c:v>
                </c:pt>
                <c:pt idx="4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E-4EB8-9899-05A2B539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26.4</c:v>
                </c:pt>
                <c:pt idx="2">
                  <c:v>26.2</c:v>
                </c:pt>
                <c:pt idx="3">
                  <c:v>26.3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E-4EB8-9899-05A2B539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55.8</c:v>
                </c:pt>
                <c:pt idx="2">
                  <c:v>57.5</c:v>
                </c:pt>
                <c:pt idx="3">
                  <c:v>52.6</c:v>
                </c:pt>
                <c:pt idx="4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3-448E-A1E5-28D34FA5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53</c:v>
                </c:pt>
                <c:pt idx="2">
                  <c:v>56.7</c:v>
                </c:pt>
                <c:pt idx="3">
                  <c:v>54.2</c:v>
                </c:pt>
                <c:pt idx="4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3-448E-A1E5-28D34FA5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BQ34" zoomScale="80" zoomScaleNormal="8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3" t="str">
        <f>データ!H6</f>
        <v>山形県置賜広域病院企業団　公立置賜総合病院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400床以上～500床未満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446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24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I 未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が 感 へ 災 地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>
        <f>データ!AC6</f>
        <v>46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4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496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8" t="str">
        <f>データ!U6</f>
        <v>-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44010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-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第２種該当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375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375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194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99.3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101.2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105.9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108.4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107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89.7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92.3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89.7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94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92.6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87.9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90.4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87.8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92.1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90.8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74.2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82.6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73.900000000000006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76.900000000000006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77.8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100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103.9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106.6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103.5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94.1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92.4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87.5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89.4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88.9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89.9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84.9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86.9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86.4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80.2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77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68.400000000000006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68.2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68.400000000000006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195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196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55974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54571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59739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62340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63433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13954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14032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14740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15708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16584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56.6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55.8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57.5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52.6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52.1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25.6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24.8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24.5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26.6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28.1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68751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60271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63766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66386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69418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19207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16979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18423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19190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19216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48.3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53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56.7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54.2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53.9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28.1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26.4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26.2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26.3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26.3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197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24.9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17.7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7.8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66.599999999999994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68.599999999999994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69.900000000000006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67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68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69.2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74.599999999999994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75.400000000000006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60.4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62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60175296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63173405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63299268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64410121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65671806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32.6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40.1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40.799999999999997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40.4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33.799999999999997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56.8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58.5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57.4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67.099999999999994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71.099999999999994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69.8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69.7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68.8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55620962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48164556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49637382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50098024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50586262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E6kHcIg5ZB+Keb3k1c0kCsXJH93xrnM6IW+A2oqxBfKNRqMMeIiK2nG4AVO9p5CsDjM6sfaQVbaP3BnCvOM/xg==" saltValue="n1/D0fH5kGXjPMfoYmYmH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158</v>
      </c>
      <c r="AV5" s="49" t="s">
        <v>148</v>
      </c>
      <c r="AW5" s="49" t="s">
        <v>159</v>
      </c>
      <c r="AX5" s="49" t="s">
        <v>160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161</v>
      </c>
      <c r="BF5" s="49" t="s">
        <v>147</v>
      </c>
      <c r="BG5" s="49" t="s">
        <v>162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161</v>
      </c>
      <c r="BQ5" s="49" t="s">
        <v>147</v>
      </c>
      <c r="BR5" s="49" t="s">
        <v>163</v>
      </c>
      <c r="BS5" s="49" t="s">
        <v>164</v>
      </c>
      <c r="BT5" s="49" t="s">
        <v>165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166</v>
      </c>
      <c r="CB5" s="49" t="s">
        <v>167</v>
      </c>
      <c r="CC5" s="49" t="s">
        <v>163</v>
      </c>
      <c r="CD5" s="49" t="s">
        <v>168</v>
      </c>
      <c r="CE5" s="49" t="s">
        <v>169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166</v>
      </c>
      <c r="CM5" s="49" t="s">
        <v>170</v>
      </c>
      <c r="CN5" s="49" t="s">
        <v>162</v>
      </c>
      <c r="CO5" s="49" t="s">
        <v>164</v>
      </c>
      <c r="CP5" s="49" t="s">
        <v>169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166</v>
      </c>
      <c r="CX5" s="49" t="s">
        <v>158</v>
      </c>
      <c r="CY5" s="49" t="s">
        <v>162</v>
      </c>
      <c r="CZ5" s="49" t="s">
        <v>168</v>
      </c>
      <c r="DA5" s="49" t="s">
        <v>160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146</v>
      </c>
      <c r="DI5" s="49" t="s">
        <v>147</v>
      </c>
      <c r="DJ5" s="49" t="s">
        <v>163</v>
      </c>
      <c r="DK5" s="49" t="s">
        <v>159</v>
      </c>
      <c r="DL5" s="49" t="s">
        <v>160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146</v>
      </c>
      <c r="DT5" s="49" t="s">
        <v>158</v>
      </c>
      <c r="DU5" s="49" t="s">
        <v>163</v>
      </c>
      <c r="DV5" s="49" t="s">
        <v>168</v>
      </c>
      <c r="DW5" s="49" t="s">
        <v>169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167</v>
      </c>
      <c r="EF5" s="49" t="s">
        <v>163</v>
      </c>
      <c r="EG5" s="49" t="s">
        <v>164</v>
      </c>
      <c r="EH5" s="49" t="s">
        <v>165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146</v>
      </c>
      <c r="EP5" s="49" t="s">
        <v>158</v>
      </c>
      <c r="EQ5" s="49" t="s">
        <v>148</v>
      </c>
      <c r="ER5" s="49" t="s">
        <v>149</v>
      </c>
      <c r="ES5" s="49" t="s">
        <v>169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171</v>
      </c>
      <c r="EZ5" s="49" t="s">
        <v>146</v>
      </c>
      <c r="FA5" s="49" t="s">
        <v>147</v>
      </c>
      <c r="FB5" s="49" t="s">
        <v>172</v>
      </c>
      <c r="FC5" s="49" t="s">
        <v>168</v>
      </c>
      <c r="FD5" s="49" t="s">
        <v>160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>
      <c r="A6" s="35" t="s">
        <v>173</v>
      </c>
      <c r="B6" s="50">
        <f>B8</f>
        <v>2022</v>
      </c>
      <c r="C6" s="50">
        <f t="shared" ref="C6:M6" si="2">C8</f>
        <v>69710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山形県置賜広域病院企業団　公立置賜総合病院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400床以上～500床未満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24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が 感 へ 災 地</v>
      </c>
      <c r="U6" s="51" t="str">
        <f>U8</f>
        <v>-</v>
      </c>
      <c r="V6" s="51">
        <f>V8</f>
        <v>44010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446</v>
      </c>
      <c r="AA6" s="51" t="str">
        <f t="shared" si="3"/>
        <v>-</v>
      </c>
      <c r="AB6" s="51" t="str">
        <f t="shared" si="3"/>
        <v>-</v>
      </c>
      <c r="AC6" s="51">
        <f t="shared" si="3"/>
        <v>46</v>
      </c>
      <c r="AD6" s="51">
        <f t="shared" si="3"/>
        <v>4</v>
      </c>
      <c r="AE6" s="51">
        <f t="shared" si="3"/>
        <v>496</v>
      </c>
      <c r="AF6" s="51">
        <f t="shared" si="3"/>
        <v>375</v>
      </c>
      <c r="AG6" s="51" t="str">
        <f t="shared" si="3"/>
        <v>-</v>
      </c>
      <c r="AH6" s="51">
        <f t="shared" si="3"/>
        <v>375</v>
      </c>
      <c r="AI6" s="52">
        <f>IF(AI8="-",NA(),AI8)</f>
        <v>99.3</v>
      </c>
      <c r="AJ6" s="52">
        <f t="shared" ref="AJ6:AR6" si="5">IF(AJ8="-",NA(),AJ8)</f>
        <v>101.2</v>
      </c>
      <c r="AK6" s="52">
        <f t="shared" si="5"/>
        <v>105.9</v>
      </c>
      <c r="AL6" s="52">
        <f t="shared" si="5"/>
        <v>108.4</v>
      </c>
      <c r="AM6" s="52">
        <f t="shared" si="5"/>
        <v>107</v>
      </c>
      <c r="AN6" s="52">
        <f t="shared" si="5"/>
        <v>100</v>
      </c>
      <c r="AO6" s="52">
        <f t="shared" si="5"/>
        <v>99</v>
      </c>
      <c r="AP6" s="52">
        <f t="shared" si="5"/>
        <v>103.9</v>
      </c>
      <c r="AQ6" s="52">
        <f t="shared" si="5"/>
        <v>106.6</v>
      </c>
      <c r="AR6" s="52">
        <f t="shared" si="5"/>
        <v>103.5</v>
      </c>
      <c r="AS6" s="52" t="str">
        <f>IF(AS8="-","【-】","【"&amp;SUBSTITUTE(TEXT(AS8,"#,##0.0"),"-","△")&amp;"】")</f>
        <v>【103.5】</v>
      </c>
      <c r="AT6" s="52">
        <f>IF(AT8="-",NA(),AT8)</f>
        <v>89.7</v>
      </c>
      <c r="AU6" s="52">
        <f t="shared" ref="AU6:BC6" si="6">IF(AU8="-",NA(),AU8)</f>
        <v>92.3</v>
      </c>
      <c r="AV6" s="52">
        <f t="shared" si="6"/>
        <v>89.7</v>
      </c>
      <c r="AW6" s="52">
        <f t="shared" si="6"/>
        <v>94</v>
      </c>
      <c r="AX6" s="52">
        <f t="shared" si="6"/>
        <v>92.6</v>
      </c>
      <c r="AY6" s="52">
        <f t="shared" si="6"/>
        <v>94.1</v>
      </c>
      <c r="AZ6" s="52">
        <f t="shared" si="6"/>
        <v>92.4</v>
      </c>
      <c r="BA6" s="52">
        <f t="shared" si="6"/>
        <v>87.5</v>
      </c>
      <c r="BB6" s="52">
        <f t="shared" si="6"/>
        <v>89.4</v>
      </c>
      <c r="BC6" s="52">
        <f t="shared" si="6"/>
        <v>88.9</v>
      </c>
      <c r="BD6" s="52" t="str">
        <f>IF(BD8="-","【-】","【"&amp;SUBSTITUTE(TEXT(BD8,"#,##0.0"),"-","△")&amp;"】")</f>
        <v>【86.4】</v>
      </c>
      <c r="BE6" s="52">
        <f>IF(BE8="-",NA(),BE8)</f>
        <v>87.9</v>
      </c>
      <c r="BF6" s="52">
        <f t="shared" ref="BF6:BN6" si="7">IF(BF8="-",NA(),BF8)</f>
        <v>90.4</v>
      </c>
      <c r="BG6" s="52">
        <f t="shared" si="7"/>
        <v>87.8</v>
      </c>
      <c r="BH6" s="52">
        <f t="shared" si="7"/>
        <v>92.1</v>
      </c>
      <c r="BI6" s="52">
        <f t="shared" si="7"/>
        <v>90.8</v>
      </c>
      <c r="BJ6" s="52">
        <f t="shared" si="7"/>
        <v>91.9</v>
      </c>
      <c r="BK6" s="52">
        <f t="shared" si="7"/>
        <v>89.9</v>
      </c>
      <c r="BL6" s="52">
        <f t="shared" si="7"/>
        <v>84.9</v>
      </c>
      <c r="BM6" s="52">
        <f t="shared" si="7"/>
        <v>86.9</v>
      </c>
      <c r="BN6" s="52">
        <f t="shared" si="7"/>
        <v>86.4</v>
      </c>
      <c r="BO6" s="52" t="str">
        <f>IF(BO8="-","【-】","【"&amp;SUBSTITUTE(TEXT(BO8,"#,##0.0"),"-","△")&amp;"】")</f>
        <v>【83.7】</v>
      </c>
      <c r="BP6" s="52">
        <f>IF(BP8="-",NA(),BP8)</f>
        <v>74.2</v>
      </c>
      <c r="BQ6" s="52">
        <f t="shared" ref="BQ6:BY6" si="8">IF(BQ8="-",NA(),BQ8)</f>
        <v>82.6</v>
      </c>
      <c r="BR6" s="52">
        <f t="shared" si="8"/>
        <v>73.900000000000006</v>
      </c>
      <c r="BS6" s="52">
        <f t="shared" si="8"/>
        <v>76.900000000000006</v>
      </c>
      <c r="BT6" s="52">
        <f t="shared" si="8"/>
        <v>77.8</v>
      </c>
      <c r="BU6" s="52">
        <f t="shared" si="8"/>
        <v>80.2</v>
      </c>
      <c r="BV6" s="52">
        <f t="shared" si="8"/>
        <v>77</v>
      </c>
      <c r="BW6" s="52">
        <f t="shared" si="8"/>
        <v>68.400000000000006</v>
      </c>
      <c r="BX6" s="52">
        <f t="shared" si="8"/>
        <v>68.2</v>
      </c>
      <c r="BY6" s="52">
        <f t="shared" si="8"/>
        <v>68.400000000000006</v>
      </c>
      <c r="BZ6" s="52" t="str">
        <f>IF(BZ8="-","【-】","【"&amp;SUBSTITUTE(TEXT(BZ8,"#,##0.0"),"-","△")&amp;"】")</f>
        <v>【66.8】</v>
      </c>
      <c r="CA6" s="53">
        <f>IF(CA8="-",NA(),CA8)</f>
        <v>55974</v>
      </c>
      <c r="CB6" s="53">
        <f t="shared" ref="CB6:CJ6" si="9">IF(CB8="-",NA(),CB8)</f>
        <v>54571</v>
      </c>
      <c r="CC6" s="53">
        <f t="shared" si="9"/>
        <v>59739</v>
      </c>
      <c r="CD6" s="53">
        <f t="shared" si="9"/>
        <v>62340</v>
      </c>
      <c r="CE6" s="53">
        <f t="shared" si="9"/>
        <v>63433</v>
      </c>
      <c r="CF6" s="53">
        <f t="shared" si="9"/>
        <v>68751</v>
      </c>
      <c r="CG6" s="53">
        <f t="shared" si="9"/>
        <v>60271</v>
      </c>
      <c r="CH6" s="53">
        <f t="shared" si="9"/>
        <v>63766</v>
      </c>
      <c r="CI6" s="53">
        <f t="shared" si="9"/>
        <v>66386</v>
      </c>
      <c r="CJ6" s="53">
        <f t="shared" si="9"/>
        <v>69418</v>
      </c>
      <c r="CK6" s="52" t="str">
        <f>IF(CK8="-","【-】","【"&amp;SUBSTITUTE(TEXT(CK8,"#,##0"),"-","△")&amp;"】")</f>
        <v>【61,837】</v>
      </c>
      <c r="CL6" s="53">
        <f>IF(CL8="-",NA(),CL8)</f>
        <v>13954</v>
      </c>
      <c r="CM6" s="53">
        <f t="shared" ref="CM6:CU6" si="10">IF(CM8="-",NA(),CM8)</f>
        <v>14032</v>
      </c>
      <c r="CN6" s="53">
        <f t="shared" si="10"/>
        <v>14740</v>
      </c>
      <c r="CO6" s="53">
        <f t="shared" si="10"/>
        <v>15708</v>
      </c>
      <c r="CP6" s="53">
        <f t="shared" si="10"/>
        <v>16584</v>
      </c>
      <c r="CQ6" s="53">
        <f t="shared" si="10"/>
        <v>19207</v>
      </c>
      <c r="CR6" s="53">
        <f t="shared" si="10"/>
        <v>16979</v>
      </c>
      <c r="CS6" s="53">
        <f t="shared" si="10"/>
        <v>18423</v>
      </c>
      <c r="CT6" s="53">
        <f t="shared" si="10"/>
        <v>19190</v>
      </c>
      <c r="CU6" s="53">
        <f t="shared" si="10"/>
        <v>19216</v>
      </c>
      <c r="CV6" s="52" t="str">
        <f>IF(CV8="-","【-】","【"&amp;SUBSTITUTE(TEXT(CV8,"#,##0"),"-","△")&amp;"】")</f>
        <v>【17,600】</v>
      </c>
      <c r="CW6" s="52">
        <f>IF(CW8="-",NA(),CW8)</f>
        <v>56.6</v>
      </c>
      <c r="CX6" s="52">
        <f t="shared" ref="CX6:DF6" si="11">IF(CX8="-",NA(),CX8)</f>
        <v>55.8</v>
      </c>
      <c r="CY6" s="52">
        <f t="shared" si="11"/>
        <v>57.5</v>
      </c>
      <c r="CZ6" s="52">
        <f t="shared" si="11"/>
        <v>52.6</v>
      </c>
      <c r="DA6" s="52">
        <f t="shared" si="11"/>
        <v>52.1</v>
      </c>
      <c r="DB6" s="52">
        <f t="shared" si="11"/>
        <v>48.3</v>
      </c>
      <c r="DC6" s="52">
        <f t="shared" si="11"/>
        <v>53</v>
      </c>
      <c r="DD6" s="52">
        <f t="shared" si="11"/>
        <v>56.7</v>
      </c>
      <c r="DE6" s="52">
        <f t="shared" si="11"/>
        <v>54.2</v>
      </c>
      <c r="DF6" s="52">
        <f t="shared" si="11"/>
        <v>53.9</v>
      </c>
      <c r="DG6" s="52" t="str">
        <f>IF(DG8="-","【-】","【"&amp;SUBSTITUTE(TEXT(DG8,"#,##0.0"),"-","△")&amp;"】")</f>
        <v>【55.6】</v>
      </c>
      <c r="DH6" s="52">
        <f>IF(DH8="-",NA(),DH8)</f>
        <v>25.6</v>
      </c>
      <c r="DI6" s="52">
        <f t="shared" ref="DI6:DQ6" si="12">IF(DI8="-",NA(),DI8)</f>
        <v>24.8</v>
      </c>
      <c r="DJ6" s="52">
        <f t="shared" si="12"/>
        <v>24.5</v>
      </c>
      <c r="DK6" s="52">
        <f t="shared" si="12"/>
        <v>26.6</v>
      </c>
      <c r="DL6" s="52">
        <f t="shared" si="12"/>
        <v>28.1</v>
      </c>
      <c r="DM6" s="52">
        <f t="shared" si="12"/>
        <v>28.1</v>
      </c>
      <c r="DN6" s="52">
        <f t="shared" si="12"/>
        <v>26.4</v>
      </c>
      <c r="DO6" s="52">
        <f t="shared" si="12"/>
        <v>26.2</v>
      </c>
      <c r="DP6" s="52">
        <f t="shared" si="12"/>
        <v>26.3</v>
      </c>
      <c r="DQ6" s="52">
        <f t="shared" si="12"/>
        <v>26.3</v>
      </c>
      <c r="DR6" s="52" t="str">
        <f>IF(DR8="-","【-】","【"&amp;SUBSTITUTE(TEXT(DR8,"#,##0.0"),"-","△")&amp;"】")</f>
        <v>【25.1】</v>
      </c>
      <c r="DS6" s="52">
        <f>IF(DS8="-",NA(),DS8)</f>
        <v>24.9</v>
      </c>
      <c r="DT6" s="52">
        <f t="shared" ref="DT6:EB6" si="13">IF(DT8="-",NA(),DT8)</f>
        <v>17.7</v>
      </c>
      <c r="DU6" s="52">
        <f t="shared" si="13"/>
        <v>7.8</v>
      </c>
      <c r="DV6" s="52">
        <f t="shared" si="13"/>
        <v>0</v>
      </c>
      <c r="DW6" s="52">
        <f t="shared" si="13"/>
        <v>0</v>
      </c>
      <c r="DX6" s="52">
        <f t="shared" si="13"/>
        <v>32.6</v>
      </c>
      <c r="DY6" s="52">
        <f t="shared" si="13"/>
        <v>40.1</v>
      </c>
      <c r="DZ6" s="52">
        <f t="shared" si="13"/>
        <v>40.799999999999997</v>
      </c>
      <c r="EA6" s="52">
        <f t="shared" si="13"/>
        <v>40.4</v>
      </c>
      <c r="EB6" s="52">
        <f t="shared" si="13"/>
        <v>33.799999999999997</v>
      </c>
      <c r="EC6" s="52" t="str">
        <f>IF(EC8="-","【-】","【"&amp;SUBSTITUTE(TEXT(EC8,"#,##0.0"),"-","△")&amp;"】")</f>
        <v>【63.0】</v>
      </c>
      <c r="ED6" s="52">
        <f>IF(ED8="-",NA(),ED8)</f>
        <v>66.599999999999994</v>
      </c>
      <c r="EE6" s="52">
        <f t="shared" ref="EE6:EM6" si="14">IF(EE8="-",NA(),EE8)</f>
        <v>68.599999999999994</v>
      </c>
      <c r="EF6" s="52">
        <f t="shared" si="14"/>
        <v>69.900000000000006</v>
      </c>
      <c r="EG6" s="52">
        <f t="shared" si="14"/>
        <v>67</v>
      </c>
      <c r="EH6" s="52">
        <f t="shared" si="14"/>
        <v>68</v>
      </c>
      <c r="EI6" s="52">
        <f t="shared" si="14"/>
        <v>52.5</v>
      </c>
      <c r="EJ6" s="52">
        <f t="shared" si="14"/>
        <v>56.4</v>
      </c>
      <c r="EK6" s="52">
        <f t="shared" si="14"/>
        <v>56.8</v>
      </c>
      <c r="EL6" s="52">
        <f t="shared" si="14"/>
        <v>58.5</v>
      </c>
      <c r="EM6" s="52">
        <f t="shared" si="14"/>
        <v>57.4</v>
      </c>
      <c r="EN6" s="52" t="str">
        <f>IF(EN8="-","【-】","【"&amp;SUBSTITUTE(TEXT(EN8,"#,##0.0"),"-","△")&amp;"】")</f>
        <v>【56.4】</v>
      </c>
      <c r="EO6" s="52">
        <f>IF(EO8="-",NA(),EO8)</f>
        <v>69.2</v>
      </c>
      <c r="EP6" s="52">
        <f t="shared" ref="EP6:EX6" si="15">IF(EP8="-",NA(),EP8)</f>
        <v>74.599999999999994</v>
      </c>
      <c r="EQ6" s="52">
        <f t="shared" si="15"/>
        <v>75.400000000000006</v>
      </c>
      <c r="ER6" s="52">
        <f t="shared" si="15"/>
        <v>60.4</v>
      </c>
      <c r="ES6" s="52">
        <f t="shared" si="15"/>
        <v>62</v>
      </c>
      <c r="ET6" s="52">
        <f t="shared" si="15"/>
        <v>67.099999999999994</v>
      </c>
      <c r="EU6" s="52">
        <f t="shared" si="15"/>
        <v>71.099999999999994</v>
      </c>
      <c r="EV6" s="52">
        <f t="shared" si="15"/>
        <v>69.8</v>
      </c>
      <c r="EW6" s="52">
        <f t="shared" si="15"/>
        <v>69.7</v>
      </c>
      <c r="EX6" s="52">
        <f t="shared" si="15"/>
        <v>68.8</v>
      </c>
      <c r="EY6" s="52" t="str">
        <f>IF(EY8="-","【-】","【"&amp;SUBSTITUTE(TEXT(EY8,"#,##0.0"),"-","△")&amp;"】")</f>
        <v>【70.7】</v>
      </c>
      <c r="EZ6" s="53">
        <f>IF(EZ8="-",NA(),EZ8)</f>
        <v>60175296</v>
      </c>
      <c r="FA6" s="53">
        <f t="shared" ref="FA6:FI6" si="16">IF(FA8="-",NA(),FA8)</f>
        <v>63173405</v>
      </c>
      <c r="FB6" s="53">
        <f t="shared" si="16"/>
        <v>63299268</v>
      </c>
      <c r="FC6" s="53">
        <f t="shared" si="16"/>
        <v>64410121</v>
      </c>
      <c r="FD6" s="53">
        <f t="shared" si="16"/>
        <v>65671806</v>
      </c>
      <c r="FE6" s="53">
        <f t="shared" si="16"/>
        <v>55620962</v>
      </c>
      <c r="FF6" s="53">
        <f t="shared" si="16"/>
        <v>48164556</v>
      </c>
      <c r="FG6" s="53">
        <f t="shared" si="16"/>
        <v>49637382</v>
      </c>
      <c r="FH6" s="53">
        <f t="shared" si="16"/>
        <v>50098024</v>
      </c>
      <c r="FI6" s="53">
        <f t="shared" si="16"/>
        <v>50586262</v>
      </c>
      <c r="FJ6" s="53" t="str">
        <f>IF(FJ8="-","【-】","【"&amp;SUBSTITUTE(TEXT(FJ8,"#,##0"),"-","△")&amp;"】")</f>
        <v>【49,963,977】</v>
      </c>
    </row>
    <row r="7" spans="1:166" s="54" customFormat="1">
      <c r="A7" s="35" t="s">
        <v>174</v>
      </c>
      <c r="B7" s="50">
        <f t="shared" ref="B7:AH7" si="17">B8</f>
        <v>2022</v>
      </c>
      <c r="C7" s="50">
        <f t="shared" si="17"/>
        <v>69710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400床以上～500床未満</v>
      </c>
      <c r="O7" s="50" t="str">
        <f>O8</f>
        <v>自治体職員</v>
      </c>
      <c r="P7" s="50" t="str">
        <f>P8</f>
        <v>直営</v>
      </c>
      <c r="Q7" s="51">
        <f t="shared" si="17"/>
        <v>24</v>
      </c>
      <c r="R7" s="50" t="str">
        <f t="shared" si="17"/>
        <v>対象</v>
      </c>
      <c r="S7" s="50" t="str">
        <f t="shared" si="17"/>
        <v>ド 透 I 未 訓 ガ</v>
      </c>
      <c r="T7" s="50" t="str">
        <f t="shared" si="17"/>
        <v>救 臨 が 感 へ 災 地</v>
      </c>
      <c r="U7" s="51" t="str">
        <f>U8</f>
        <v>-</v>
      </c>
      <c r="V7" s="51">
        <f>V8</f>
        <v>44010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446</v>
      </c>
      <c r="AA7" s="51" t="str">
        <f t="shared" si="17"/>
        <v>-</v>
      </c>
      <c r="AB7" s="51" t="str">
        <f t="shared" si="17"/>
        <v>-</v>
      </c>
      <c r="AC7" s="51">
        <f t="shared" si="17"/>
        <v>46</v>
      </c>
      <c r="AD7" s="51">
        <f t="shared" si="17"/>
        <v>4</v>
      </c>
      <c r="AE7" s="51">
        <f t="shared" si="17"/>
        <v>496</v>
      </c>
      <c r="AF7" s="51">
        <f t="shared" si="17"/>
        <v>375</v>
      </c>
      <c r="AG7" s="51" t="str">
        <f t="shared" si="17"/>
        <v>-</v>
      </c>
      <c r="AH7" s="51">
        <f t="shared" si="17"/>
        <v>375</v>
      </c>
      <c r="AI7" s="52">
        <f>AI8</f>
        <v>99.3</v>
      </c>
      <c r="AJ7" s="52">
        <f t="shared" ref="AJ7:AR7" si="18">AJ8</f>
        <v>101.2</v>
      </c>
      <c r="AK7" s="52">
        <f t="shared" si="18"/>
        <v>105.9</v>
      </c>
      <c r="AL7" s="52">
        <f t="shared" si="18"/>
        <v>108.4</v>
      </c>
      <c r="AM7" s="52">
        <f t="shared" si="18"/>
        <v>107</v>
      </c>
      <c r="AN7" s="52">
        <f t="shared" si="18"/>
        <v>100</v>
      </c>
      <c r="AO7" s="52">
        <f t="shared" si="18"/>
        <v>99</v>
      </c>
      <c r="AP7" s="52">
        <f t="shared" si="18"/>
        <v>103.9</v>
      </c>
      <c r="AQ7" s="52">
        <f t="shared" si="18"/>
        <v>106.6</v>
      </c>
      <c r="AR7" s="52">
        <f t="shared" si="18"/>
        <v>103.5</v>
      </c>
      <c r="AS7" s="52"/>
      <c r="AT7" s="52">
        <f>AT8</f>
        <v>89.7</v>
      </c>
      <c r="AU7" s="52">
        <f t="shared" ref="AU7:BC7" si="19">AU8</f>
        <v>92.3</v>
      </c>
      <c r="AV7" s="52">
        <f t="shared" si="19"/>
        <v>89.7</v>
      </c>
      <c r="AW7" s="52">
        <f t="shared" si="19"/>
        <v>94</v>
      </c>
      <c r="AX7" s="52">
        <f t="shared" si="19"/>
        <v>92.6</v>
      </c>
      <c r="AY7" s="52">
        <f t="shared" si="19"/>
        <v>94.1</v>
      </c>
      <c r="AZ7" s="52">
        <f t="shared" si="19"/>
        <v>92.4</v>
      </c>
      <c r="BA7" s="52">
        <f t="shared" si="19"/>
        <v>87.5</v>
      </c>
      <c r="BB7" s="52">
        <f t="shared" si="19"/>
        <v>89.4</v>
      </c>
      <c r="BC7" s="52">
        <f t="shared" si="19"/>
        <v>88.9</v>
      </c>
      <c r="BD7" s="52"/>
      <c r="BE7" s="52">
        <f>BE8</f>
        <v>87.9</v>
      </c>
      <c r="BF7" s="52">
        <f t="shared" ref="BF7:BN7" si="20">BF8</f>
        <v>90.4</v>
      </c>
      <c r="BG7" s="52">
        <f t="shared" si="20"/>
        <v>87.8</v>
      </c>
      <c r="BH7" s="52">
        <f t="shared" si="20"/>
        <v>92.1</v>
      </c>
      <c r="BI7" s="52">
        <f t="shared" si="20"/>
        <v>90.8</v>
      </c>
      <c r="BJ7" s="52">
        <f t="shared" si="20"/>
        <v>91.9</v>
      </c>
      <c r="BK7" s="52">
        <f t="shared" si="20"/>
        <v>89.9</v>
      </c>
      <c r="BL7" s="52">
        <f t="shared" si="20"/>
        <v>84.9</v>
      </c>
      <c r="BM7" s="52">
        <f t="shared" si="20"/>
        <v>86.9</v>
      </c>
      <c r="BN7" s="52">
        <f t="shared" si="20"/>
        <v>86.4</v>
      </c>
      <c r="BO7" s="52"/>
      <c r="BP7" s="52">
        <f>BP8</f>
        <v>74.2</v>
      </c>
      <c r="BQ7" s="52">
        <f t="shared" ref="BQ7:BY7" si="21">BQ8</f>
        <v>82.6</v>
      </c>
      <c r="BR7" s="52">
        <f t="shared" si="21"/>
        <v>73.900000000000006</v>
      </c>
      <c r="BS7" s="52">
        <f t="shared" si="21"/>
        <v>76.900000000000006</v>
      </c>
      <c r="BT7" s="52">
        <f t="shared" si="21"/>
        <v>77.8</v>
      </c>
      <c r="BU7" s="52">
        <f t="shared" si="21"/>
        <v>80.2</v>
      </c>
      <c r="BV7" s="52">
        <f t="shared" si="21"/>
        <v>77</v>
      </c>
      <c r="BW7" s="52">
        <f t="shared" si="21"/>
        <v>68.400000000000006</v>
      </c>
      <c r="BX7" s="52">
        <f t="shared" si="21"/>
        <v>68.2</v>
      </c>
      <c r="BY7" s="52">
        <f t="shared" si="21"/>
        <v>68.400000000000006</v>
      </c>
      <c r="BZ7" s="52"/>
      <c r="CA7" s="53">
        <f>CA8</f>
        <v>55974</v>
      </c>
      <c r="CB7" s="53">
        <f t="shared" ref="CB7:CJ7" si="22">CB8</f>
        <v>54571</v>
      </c>
      <c r="CC7" s="53">
        <f t="shared" si="22"/>
        <v>59739</v>
      </c>
      <c r="CD7" s="53">
        <f t="shared" si="22"/>
        <v>62340</v>
      </c>
      <c r="CE7" s="53">
        <f t="shared" si="22"/>
        <v>63433</v>
      </c>
      <c r="CF7" s="53">
        <f t="shared" si="22"/>
        <v>68751</v>
      </c>
      <c r="CG7" s="53">
        <f t="shared" si="22"/>
        <v>60271</v>
      </c>
      <c r="CH7" s="53">
        <f t="shared" si="22"/>
        <v>63766</v>
      </c>
      <c r="CI7" s="53">
        <f t="shared" si="22"/>
        <v>66386</v>
      </c>
      <c r="CJ7" s="53">
        <f t="shared" si="22"/>
        <v>69418</v>
      </c>
      <c r="CK7" s="52"/>
      <c r="CL7" s="53">
        <f>CL8</f>
        <v>13954</v>
      </c>
      <c r="CM7" s="53">
        <f t="shared" ref="CM7:CU7" si="23">CM8</f>
        <v>14032</v>
      </c>
      <c r="CN7" s="53">
        <f t="shared" si="23"/>
        <v>14740</v>
      </c>
      <c r="CO7" s="53">
        <f t="shared" si="23"/>
        <v>15708</v>
      </c>
      <c r="CP7" s="53">
        <f t="shared" si="23"/>
        <v>16584</v>
      </c>
      <c r="CQ7" s="53">
        <f t="shared" si="23"/>
        <v>19207</v>
      </c>
      <c r="CR7" s="53">
        <f t="shared" si="23"/>
        <v>16979</v>
      </c>
      <c r="CS7" s="53">
        <f t="shared" si="23"/>
        <v>18423</v>
      </c>
      <c r="CT7" s="53">
        <f t="shared" si="23"/>
        <v>19190</v>
      </c>
      <c r="CU7" s="53">
        <f t="shared" si="23"/>
        <v>19216</v>
      </c>
      <c r="CV7" s="52"/>
      <c r="CW7" s="52">
        <f>CW8</f>
        <v>56.6</v>
      </c>
      <c r="CX7" s="52">
        <f t="shared" ref="CX7:DF7" si="24">CX8</f>
        <v>55.8</v>
      </c>
      <c r="CY7" s="52">
        <f t="shared" si="24"/>
        <v>57.5</v>
      </c>
      <c r="CZ7" s="52">
        <f t="shared" si="24"/>
        <v>52.6</v>
      </c>
      <c r="DA7" s="52">
        <f t="shared" si="24"/>
        <v>52.1</v>
      </c>
      <c r="DB7" s="52">
        <f t="shared" si="24"/>
        <v>48.3</v>
      </c>
      <c r="DC7" s="52">
        <f t="shared" si="24"/>
        <v>53</v>
      </c>
      <c r="DD7" s="52">
        <f t="shared" si="24"/>
        <v>56.7</v>
      </c>
      <c r="DE7" s="52">
        <f t="shared" si="24"/>
        <v>54.2</v>
      </c>
      <c r="DF7" s="52">
        <f t="shared" si="24"/>
        <v>53.9</v>
      </c>
      <c r="DG7" s="52"/>
      <c r="DH7" s="52">
        <f>DH8</f>
        <v>25.6</v>
      </c>
      <c r="DI7" s="52">
        <f t="shared" ref="DI7:DQ7" si="25">DI8</f>
        <v>24.8</v>
      </c>
      <c r="DJ7" s="52">
        <f t="shared" si="25"/>
        <v>24.5</v>
      </c>
      <c r="DK7" s="52">
        <f t="shared" si="25"/>
        <v>26.6</v>
      </c>
      <c r="DL7" s="52">
        <f t="shared" si="25"/>
        <v>28.1</v>
      </c>
      <c r="DM7" s="52">
        <f t="shared" si="25"/>
        <v>28.1</v>
      </c>
      <c r="DN7" s="52">
        <f t="shared" si="25"/>
        <v>26.4</v>
      </c>
      <c r="DO7" s="52">
        <f t="shared" si="25"/>
        <v>26.2</v>
      </c>
      <c r="DP7" s="52">
        <f t="shared" si="25"/>
        <v>26.3</v>
      </c>
      <c r="DQ7" s="52">
        <f t="shared" si="25"/>
        <v>26.3</v>
      </c>
      <c r="DR7" s="52"/>
      <c r="DS7" s="52">
        <f>DS8</f>
        <v>24.9</v>
      </c>
      <c r="DT7" s="52">
        <f t="shared" ref="DT7:EB7" si="26">DT8</f>
        <v>17.7</v>
      </c>
      <c r="DU7" s="52">
        <f t="shared" si="26"/>
        <v>7.8</v>
      </c>
      <c r="DV7" s="52">
        <f t="shared" si="26"/>
        <v>0</v>
      </c>
      <c r="DW7" s="52">
        <f t="shared" si="26"/>
        <v>0</v>
      </c>
      <c r="DX7" s="52">
        <f t="shared" si="26"/>
        <v>32.6</v>
      </c>
      <c r="DY7" s="52">
        <f t="shared" si="26"/>
        <v>40.1</v>
      </c>
      <c r="DZ7" s="52">
        <f t="shared" si="26"/>
        <v>40.799999999999997</v>
      </c>
      <c r="EA7" s="52">
        <f t="shared" si="26"/>
        <v>40.4</v>
      </c>
      <c r="EB7" s="52">
        <f t="shared" si="26"/>
        <v>33.799999999999997</v>
      </c>
      <c r="EC7" s="52"/>
      <c r="ED7" s="52">
        <f>ED8</f>
        <v>66.599999999999994</v>
      </c>
      <c r="EE7" s="52">
        <f t="shared" ref="EE7:EM7" si="27">EE8</f>
        <v>68.599999999999994</v>
      </c>
      <c r="EF7" s="52">
        <f t="shared" si="27"/>
        <v>69.900000000000006</v>
      </c>
      <c r="EG7" s="52">
        <f t="shared" si="27"/>
        <v>67</v>
      </c>
      <c r="EH7" s="52">
        <f t="shared" si="27"/>
        <v>68</v>
      </c>
      <c r="EI7" s="52">
        <f t="shared" si="27"/>
        <v>52.5</v>
      </c>
      <c r="EJ7" s="52">
        <f t="shared" si="27"/>
        <v>56.4</v>
      </c>
      <c r="EK7" s="52">
        <f t="shared" si="27"/>
        <v>56.8</v>
      </c>
      <c r="EL7" s="52">
        <f t="shared" si="27"/>
        <v>58.5</v>
      </c>
      <c r="EM7" s="52">
        <f t="shared" si="27"/>
        <v>57.4</v>
      </c>
      <c r="EN7" s="52"/>
      <c r="EO7" s="52">
        <f>EO8</f>
        <v>69.2</v>
      </c>
      <c r="EP7" s="52">
        <f t="shared" ref="EP7:EX7" si="28">EP8</f>
        <v>74.599999999999994</v>
      </c>
      <c r="EQ7" s="52">
        <f t="shared" si="28"/>
        <v>75.400000000000006</v>
      </c>
      <c r="ER7" s="52">
        <f t="shared" si="28"/>
        <v>60.4</v>
      </c>
      <c r="ES7" s="52">
        <f t="shared" si="28"/>
        <v>62</v>
      </c>
      <c r="ET7" s="52">
        <f t="shared" si="28"/>
        <v>67.099999999999994</v>
      </c>
      <c r="EU7" s="52">
        <f t="shared" si="28"/>
        <v>71.099999999999994</v>
      </c>
      <c r="EV7" s="52">
        <f t="shared" si="28"/>
        <v>69.8</v>
      </c>
      <c r="EW7" s="52">
        <f t="shared" si="28"/>
        <v>69.7</v>
      </c>
      <c r="EX7" s="52">
        <f t="shared" si="28"/>
        <v>68.8</v>
      </c>
      <c r="EY7" s="52"/>
      <c r="EZ7" s="53">
        <f>EZ8</f>
        <v>60175296</v>
      </c>
      <c r="FA7" s="53">
        <f t="shared" ref="FA7:FI7" si="29">FA8</f>
        <v>63173405</v>
      </c>
      <c r="FB7" s="53">
        <f t="shared" si="29"/>
        <v>63299268</v>
      </c>
      <c r="FC7" s="53">
        <f t="shared" si="29"/>
        <v>64410121</v>
      </c>
      <c r="FD7" s="53">
        <f t="shared" si="29"/>
        <v>65671806</v>
      </c>
      <c r="FE7" s="53">
        <f t="shared" si="29"/>
        <v>55620962</v>
      </c>
      <c r="FF7" s="53">
        <f t="shared" si="29"/>
        <v>48164556</v>
      </c>
      <c r="FG7" s="53">
        <f t="shared" si="29"/>
        <v>49637382</v>
      </c>
      <c r="FH7" s="53">
        <f t="shared" si="29"/>
        <v>50098024</v>
      </c>
      <c r="FI7" s="53">
        <f t="shared" si="29"/>
        <v>50586262</v>
      </c>
      <c r="FJ7" s="53"/>
    </row>
    <row r="8" spans="1:166" s="54" customFormat="1">
      <c r="A8" s="35"/>
      <c r="B8" s="55">
        <v>2022</v>
      </c>
      <c r="C8" s="55">
        <v>69710</v>
      </c>
      <c r="D8" s="55">
        <v>46</v>
      </c>
      <c r="E8" s="55">
        <v>6</v>
      </c>
      <c r="F8" s="55">
        <v>0</v>
      </c>
      <c r="G8" s="55">
        <v>1</v>
      </c>
      <c r="H8" s="55" t="s">
        <v>175</v>
      </c>
      <c r="I8" s="55" t="s">
        <v>176</v>
      </c>
      <c r="J8" s="55" t="s">
        <v>177</v>
      </c>
      <c r="K8" s="55" t="s">
        <v>178</v>
      </c>
      <c r="L8" s="55" t="s">
        <v>179</v>
      </c>
      <c r="M8" s="55" t="s">
        <v>180</v>
      </c>
      <c r="N8" s="55" t="s">
        <v>181</v>
      </c>
      <c r="O8" s="55" t="s">
        <v>182</v>
      </c>
      <c r="P8" s="55" t="s">
        <v>183</v>
      </c>
      <c r="Q8" s="56">
        <v>24</v>
      </c>
      <c r="R8" s="55" t="s">
        <v>184</v>
      </c>
      <c r="S8" s="55" t="s">
        <v>185</v>
      </c>
      <c r="T8" s="55" t="s">
        <v>186</v>
      </c>
      <c r="U8" s="56" t="s">
        <v>40</v>
      </c>
      <c r="V8" s="56">
        <v>44010</v>
      </c>
      <c r="W8" s="55" t="s">
        <v>40</v>
      </c>
      <c r="X8" s="55" t="s">
        <v>187</v>
      </c>
      <c r="Y8" s="57" t="s">
        <v>188</v>
      </c>
      <c r="Z8" s="56">
        <v>446</v>
      </c>
      <c r="AA8" s="56" t="s">
        <v>40</v>
      </c>
      <c r="AB8" s="56" t="s">
        <v>40</v>
      </c>
      <c r="AC8" s="56">
        <v>46</v>
      </c>
      <c r="AD8" s="56">
        <v>4</v>
      </c>
      <c r="AE8" s="56">
        <v>496</v>
      </c>
      <c r="AF8" s="56">
        <v>375</v>
      </c>
      <c r="AG8" s="56" t="s">
        <v>40</v>
      </c>
      <c r="AH8" s="56">
        <v>375</v>
      </c>
      <c r="AI8" s="58">
        <v>99.3</v>
      </c>
      <c r="AJ8" s="58">
        <v>101.2</v>
      </c>
      <c r="AK8" s="58">
        <v>105.9</v>
      </c>
      <c r="AL8" s="58">
        <v>108.4</v>
      </c>
      <c r="AM8" s="58">
        <v>107</v>
      </c>
      <c r="AN8" s="58">
        <v>100</v>
      </c>
      <c r="AO8" s="58">
        <v>99</v>
      </c>
      <c r="AP8" s="58">
        <v>103.9</v>
      </c>
      <c r="AQ8" s="58">
        <v>106.6</v>
      </c>
      <c r="AR8" s="58">
        <v>103.5</v>
      </c>
      <c r="AS8" s="58">
        <v>103.5</v>
      </c>
      <c r="AT8" s="58">
        <v>89.7</v>
      </c>
      <c r="AU8" s="58">
        <v>92.3</v>
      </c>
      <c r="AV8" s="58">
        <v>89.7</v>
      </c>
      <c r="AW8" s="58">
        <v>94</v>
      </c>
      <c r="AX8" s="58">
        <v>92.6</v>
      </c>
      <c r="AY8" s="58">
        <v>94.1</v>
      </c>
      <c r="AZ8" s="58">
        <v>92.4</v>
      </c>
      <c r="BA8" s="58">
        <v>87.5</v>
      </c>
      <c r="BB8" s="58">
        <v>89.4</v>
      </c>
      <c r="BC8" s="58">
        <v>88.9</v>
      </c>
      <c r="BD8" s="58">
        <v>86.4</v>
      </c>
      <c r="BE8" s="59">
        <v>87.9</v>
      </c>
      <c r="BF8" s="59">
        <v>90.4</v>
      </c>
      <c r="BG8" s="59">
        <v>87.8</v>
      </c>
      <c r="BH8" s="59">
        <v>92.1</v>
      </c>
      <c r="BI8" s="59">
        <v>90.8</v>
      </c>
      <c r="BJ8" s="59">
        <v>91.9</v>
      </c>
      <c r="BK8" s="59">
        <v>89.9</v>
      </c>
      <c r="BL8" s="59">
        <v>84.9</v>
      </c>
      <c r="BM8" s="59">
        <v>86.9</v>
      </c>
      <c r="BN8" s="59">
        <v>86.4</v>
      </c>
      <c r="BO8" s="59">
        <v>83.7</v>
      </c>
      <c r="BP8" s="58">
        <v>74.2</v>
      </c>
      <c r="BQ8" s="58">
        <v>82.6</v>
      </c>
      <c r="BR8" s="58">
        <v>73.900000000000006</v>
      </c>
      <c r="BS8" s="58">
        <v>76.900000000000006</v>
      </c>
      <c r="BT8" s="58">
        <v>77.8</v>
      </c>
      <c r="BU8" s="58">
        <v>80.2</v>
      </c>
      <c r="BV8" s="58">
        <v>77</v>
      </c>
      <c r="BW8" s="58">
        <v>68.400000000000006</v>
      </c>
      <c r="BX8" s="58">
        <v>68.2</v>
      </c>
      <c r="BY8" s="58">
        <v>68.400000000000006</v>
      </c>
      <c r="BZ8" s="58">
        <v>66.8</v>
      </c>
      <c r="CA8" s="59">
        <v>55974</v>
      </c>
      <c r="CB8" s="59">
        <v>54571</v>
      </c>
      <c r="CC8" s="59">
        <v>59739</v>
      </c>
      <c r="CD8" s="59">
        <v>62340</v>
      </c>
      <c r="CE8" s="59">
        <v>63433</v>
      </c>
      <c r="CF8" s="59">
        <v>68751</v>
      </c>
      <c r="CG8" s="59">
        <v>60271</v>
      </c>
      <c r="CH8" s="59">
        <v>63766</v>
      </c>
      <c r="CI8" s="59">
        <v>66386</v>
      </c>
      <c r="CJ8" s="59">
        <v>69418</v>
      </c>
      <c r="CK8" s="58">
        <v>61837</v>
      </c>
      <c r="CL8" s="59">
        <v>13954</v>
      </c>
      <c r="CM8" s="59">
        <v>14032</v>
      </c>
      <c r="CN8" s="59">
        <v>14740</v>
      </c>
      <c r="CO8" s="59">
        <v>15708</v>
      </c>
      <c r="CP8" s="59">
        <v>16584</v>
      </c>
      <c r="CQ8" s="59">
        <v>19207</v>
      </c>
      <c r="CR8" s="59">
        <v>16979</v>
      </c>
      <c r="CS8" s="59">
        <v>18423</v>
      </c>
      <c r="CT8" s="59">
        <v>19190</v>
      </c>
      <c r="CU8" s="59">
        <v>19216</v>
      </c>
      <c r="CV8" s="58">
        <v>17600</v>
      </c>
      <c r="CW8" s="59">
        <v>56.6</v>
      </c>
      <c r="CX8" s="59">
        <v>55.8</v>
      </c>
      <c r="CY8" s="59">
        <v>57.5</v>
      </c>
      <c r="CZ8" s="59">
        <v>52.6</v>
      </c>
      <c r="DA8" s="59">
        <v>52.1</v>
      </c>
      <c r="DB8" s="59">
        <v>48.3</v>
      </c>
      <c r="DC8" s="59">
        <v>53</v>
      </c>
      <c r="DD8" s="59">
        <v>56.7</v>
      </c>
      <c r="DE8" s="59">
        <v>54.2</v>
      </c>
      <c r="DF8" s="59">
        <v>53.9</v>
      </c>
      <c r="DG8" s="59">
        <v>55.6</v>
      </c>
      <c r="DH8" s="59">
        <v>25.6</v>
      </c>
      <c r="DI8" s="59">
        <v>24.8</v>
      </c>
      <c r="DJ8" s="59">
        <v>24.5</v>
      </c>
      <c r="DK8" s="59">
        <v>26.6</v>
      </c>
      <c r="DL8" s="59">
        <v>28.1</v>
      </c>
      <c r="DM8" s="59">
        <v>28.1</v>
      </c>
      <c r="DN8" s="59">
        <v>26.4</v>
      </c>
      <c r="DO8" s="59">
        <v>26.2</v>
      </c>
      <c r="DP8" s="59">
        <v>26.3</v>
      </c>
      <c r="DQ8" s="59">
        <v>26.3</v>
      </c>
      <c r="DR8" s="59">
        <v>25.1</v>
      </c>
      <c r="DS8" s="59">
        <v>24.9</v>
      </c>
      <c r="DT8" s="59">
        <v>17.7</v>
      </c>
      <c r="DU8" s="59">
        <v>7.8</v>
      </c>
      <c r="DV8" s="59">
        <v>0</v>
      </c>
      <c r="DW8" s="59">
        <v>0</v>
      </c>
      <c r="DX8" s="59">
        <v>32.6</v>
      </c>
      <c r="DY8" s="59">
        <v>40.1</v>
      </c>
      <c r="DZ8" s="59">
        <v>40.799999999999997</v>
      </c>
      <c r="EA8" s="59">
        <v>40.4</v>
      </c>
      <c r="EB8" s="59">
        <v>33.799999999999997</v>
      </c>
      <c r="EC8" s="59">
        <v>63</v>
      </c>
      <c r="ED8" s="58">
        <v>66.599999999999994</v>
      </c>
      <c r="EE8" s="58">
        <v>68.599999999999994</v>
      </c>
      <c r="EF8" s="58">
        <v>69.900000000000006</v>
      </c>
      <c r="EG8" s="58">
        <v>67</v>
      </c>
      <c r="EH8" s="58">
        <v>68</v>
      </c>
      <c r="EI8" s="58">
        <v>52.5</v>
      </c>
      <c r="EJ8" s="58">
        <v>56.4</v>
      </c>
      <c r="EK8" s="58">
        <v>56.8</v>
      </c>
      <c r="EL8" s="58">
        <v>58.5</v>
      </c>
      <c r="EM8" s="58">
        <v>57.4</v>
      </c>
      <c r="EN8" s="58">
        <v>56.4</v>
      </c>
      <c r="EO8" s="58">
        <v>69.2</v>
      </c>
      <c r="EP8" s="58">
        <v>74.599999999999994</v>
      </c>
      <c r="EQ8" s="58">
        <v>75.400000000000006</v>
      </c>
      <c r="ER8" s="58">
        <v>60.4</v>
      </c>
      <c r="ES8" s="58">
        <v>62</v>
      </c>
      <c r="ET8" s="58">
        <v>67.099999999999994</v>
      </c>
      <c r="EU8" s="58">
        <v>71.099999999999994</v>
      </c>
      <c r="EV8" s="58">
        <v>69.8</v>
      </c>
      <c r="EW8" s="58">
        <v>69.7</v>
      </c>
      <c r="EX8" s="58">
        <v>68.8</v>
      </c>
      <c r="EY8" s="58">
        <v>70.7</v>
      </c>
      <c r="EZ8" s="59">
        <v>60175296</v>
      </c>
      <c r="FA8" s="59">
        <v>63173405</v>
      </c>
      <c r="FB8" s="59">
        <v>63299268</v>
      </c>
      <c r="FC8" s="59">
        <v>64410121</v>
      </c>
      <c r="FD8" s="59">
        <v>65671806</v>
      </c>
      <c r="FE8" s="59">
        <v>55620962</v>
      </c>
      <c r="FF8" s="59">
        <v>48164556</v>
      </c>
      <c r="FG8" s="59">
        <v>49637382</v>
      </c>
      <c r="FH8" s="59">
        <v>50098024</v>
      </c>
      <c r="FI8" s="59">
        <v>50586262</v>
      </c>
      <c r="FJ8" s="59">
        <v>49963977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189</v>
      </c>
      <c r="C10" s="62" t="s">
        <v>190</v>
      </c>
      <c r="D10" s="62" t="s">
        <v>191</v>
      </c>
      <c r="E10" s="62" t="s">
        <v>192</v>
      </c>
      <c r="F10" s="62" t="s">
        <v>193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