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haredfolder.sg.okitama-hp.or.jp\04財務課\020　決算関係\01　決算関係\R4決算\70_経営比較分析表（R4決算）\03 作業依頼\サテ回答\"/>
    </mc:Choice>
  </mc:AlternateContent>
  <xr:revisionPtr revIDLastSave="0" documentId="13_ncr:1_{7C976F30-980C-4534-9912-F7FAA0354186}" xr6:coauthVersionLast="47" xr6:coauthVersionMax="47" xr10:uidLastSave="{00000000-0000-0000-0000-000000000000}"/>
  <workbookProtection workbookAlgorithmName="SHA-512" workbookHashValue="wKQntzysHOCi6LmV+GsWDODsuA9EC+hXHucZh/mh+ZovEwbvbzY/x3lU4ZztPSB+zk1mkVwQIZsfy1wjxOYB+A==" workbookSaltValue="LzBDG6p38VvL8FwrEPm9M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LP8" i="4" s="1"/>
  <c r="AA6" i="5"/>
  <c r="Z6" i="5"/>
  <c r="Y6" i="5"/>
  <c r="X6" i="5"/>
  <c r="EG12" i="4" s="1"/>
  <c r="W6" i="5"/>
  <c r="V6" i="5"/>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ID10" i="4"/>
  <c r="EG10" i="4"/>
  <c r="AU10" i="4"/>
  <c r="JW8" i="4"/>
  <c r="ID8" i="4"/>
  <c r="FZ8" i="4"/>
  <c r="EG8" i="4"/>
  <c r="CN8" i="4"/>
  <c r="AU8" i="4"/>
  <c r="B8" i="4"/>
  <c r="B6" i="4"/>
  <c r="JB78" i="4" l="1"/>
  <c r="IZ54" i="4"/>
  <c r="IZ32" i="4"/>
  <c r="FO78" i="4"/>
  <c r="FL54" i="4"/>
  <c r="FL32" i="4"/>
  <c r="BX78" i="4"/>
  <c r="BX54" i="4"/>
  <c r="BX32" i="4"/>
  <c r="MO78" i="4"/>
  <c r="MN54" i="4"/>
  <c r="MN32" i="4"/>
  <c r="C11" i="5"/>
  <c r="D11" i="5"/>
  <c r="E11" i="5"/>
  <c r="B11" i="5"/>
  <c r="LZ78" i="4" l="1"/>
  <c r="LY54" i="4"/>
  <c r="IM78" i="4"/>
  <c r="IK54" i="4"/>
  <c r="IK32" i="4"/>
  <c r="EZ78" i="4"/>
  <c r="EW54" i="4"/>
  <c r="EW32" i="4"/>
  <c r="BI78" i="4"/>
  <c r="BI54" i="4"/>
  <c r="BI32" i="4"/>
  <c r="LY32" i="4"/>
  <c r="GT78" i="4"/>
  <c r="GR54" i="4"/>
  <c r="DG78" i="4"/>
  <c r="DD54" i="4"/>
  <c r="DD32" i="4"/>
  <c r="P78" i="4"/>
  <c r="P54" i="4"/>
  <c r="P32" i="4"/>
  <c r="KG78" i="4"/>
  <c r="KF54" i="4"/>
  <c r="KF32" i="4"/>
  <c r="GR32" i="4"/>
  <c r="AT78" i="4"/>
  <c r="AT54" i="4"/>
  <c r="LK78" i="4"/>
  <c r="LJ54" i="4"/>
  <c r="LJ32" i="4"/>
  <c r="HX78" i="4"/>
  <c r="HV54" i="4"/>
  <c r="HV32" i="4"/>
  <c r="EK78" i="4"/>
  <c r="EH54" i="4"/>
  <c r="EH32" i="4"/>
  <c r="AT32" i="4"/>
  <c r="DV78" i="4"/>
  <c r="DS32" i="4"/>
  <c r="AE78" i="4"/>
  <c r="AE54" i="4"/>
  <c r="AE32" i="4"/>
  <c r="KV78" i="4"/>
  <c r="KU54" i="4"/>
  <c r="KU32" i="4"/>
  <c r="HI78" i="4"/>
  <c r="HG54" i="4"/>
  <c r="HG32" i="4"/>
  <c r="DS54" i="4"/>
</calcChain>
</file>

<file path=xl/sharedStrings.xml><?xml version="1.0" encoding="utf-8"?>
<sst xmlns="http://schemas.openxmlformats.org/spreadsheetml/2006/main" count="344" uniqueCount="185">
  <si>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</si>
  <si>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</si>
  <si>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</si>
  <si>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</si>
  <si>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</si>
  <si>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</si>
  <si>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</si>
  <si>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</si>
  <si>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</si>
  <si>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</si>
  <si>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</si>
  <si>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</si>
  <si>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</si>
  <si>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</si>
  <si>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</si>
  <si>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</si>
  <si>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</si>
  <si>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</si>
  <si>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</si>
  <si>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</si>
  <si>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</si>
  <si>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</si>
  <si>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</si>
  <si>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</si>
  <si>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</si>
  <si>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</si>
  <si>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</si>
  <si>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</si>
  <si>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</si>
  <si>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</si>
  <si>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</si>
  <si>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</si>
  <si>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</si>
  <si>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</si>
  <si>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</si>
  <si>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</si>
  <si>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</si>
  <si>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</si>
  <si>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</si>
  <si>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</si>
  <si>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</si>
  <si>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</si>
  <si>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</si>
  <si>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</si>
  <si>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</si>
  <si>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</si>
  <si>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</si>
  <si>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</si>
  <si>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</si>
  <si>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</si>
  <si>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</si>
  <si>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</si>
  <si>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</si>
  <si>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</si>
  <si>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</si>
  <si>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</si>
  <si>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</si>
  <si>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</si>
  <si>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</si>
  <si>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</si>
  <si>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</si>
  <si>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</si>
  <si>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</si>
  <si>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</si>
  <si>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</si>
  <si>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</si>
  <si>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</si>
  <si>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</si>
  <si>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</si>
  <si>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</si>
  <si>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</si>
  <si>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</si>
  <si>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</si>
  <si>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</si>
  <si>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</si>
  <si>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</si>
  <si>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</si>
  <si>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</si>
  <si>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</si>
  <si>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</si>
  <si>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</si>
  <si>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</si>
  <si>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</si>
  <si>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</si>
  <si>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</si>
  <si>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</si>
  <si>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</si>
  <si>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</si>
  <si>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</si>
  <si>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</si>
  <si>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</si>
  <si>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</si>
  <si>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</si>
  <si>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</si>
  <si>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</si>
  <si>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</si>
  <si>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</si>
  <si>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</si>
  <si>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</si>
  <si>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</si>
  <si>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</si>
  <si>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</si>
  <si>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</si>
  <si>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</si>
  <si>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</si>
  <si>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</si>
  <si>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</si>
  <si>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</si>
  <si>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</si>
  <si>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</si>
  <si>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</si>
  <si>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</si>
  <si>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</si>
  <si>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</si>
  <si>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</si>
  <si>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</si>
  <si>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</si>
  <si>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</si>
  <si>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</si>
  <si>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</si>
  <si>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</si>
  <si>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</si>
  <si>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</si>
  <si>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</si>
  <si>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</si>
  <si>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</si>
  <si>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</si>
  <si>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</si>
  <si>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</si>
  <si>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</si>
  <si>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</si>
  <si>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</si>
  <si>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</si>
  <si>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</si>
  <si>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</si>
  <si>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</si>
  <si>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</si>
  <si>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</si>
  <si>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</si>
  <si>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</si>
  <si>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</si>
  <si>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</si>
  <si>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</si>
  <si>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</si>
  <si>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</si>
  <si>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</si>
  <si>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</si>
  <si>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</si>
  <si>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</si>
  <si>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</si>
  <si>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</si>
  <si>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</si>
  <si>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</si>
  <si>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</si>
  <si>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</si>
  <si>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</si>
  <si>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</si>
  <si>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</si>
  <si>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</si>
  <si>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</si>
  <si>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</si>
  <si>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</si>
  <si>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</si>
  <si>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</si>
  <si>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</si>
  <si>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</si>
  <si>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公立置賜長井病院</t>
  </si>
  <si>
    <t>条例全部</t>
  </si>
  <si>
    <t>病院事業</t>
  </si>
  <si>
    <t>一般病院</t>
  </si>
  <si>
    <t>50床以上～100床未満</t>
  </si>
  <si>
    <t>自治体職員</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</si>
  <si>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</si>
  <si>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</si>
  <si>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</si>
  <si>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</si>
  <si>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</si>
  <si>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</si>
  <si>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</si>
  <si>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</si>
  <si>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</si>
  <si>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公立置賜長井病院は、高度医療や救急医療を提供する公立置賜総合病院との機能分化及び密接な連携を図りながら、より住民に身近なサテライト医療施設として、初期医療や回復期医療を提供している。
　また、『長井市地域包括支援センター長井病院支所』・『長井市訪問看護ステーション』・医師会による『地域在宅医療連携推進室』を院内に併設し、地域医療との連携に取り組んでいる。</t>
    <rPh sb="13" eb="15">
      <t>イリョウ</t>
    </rPh>
    <rPh sb="16" eb="18">
      <t>キュウキュウ</t>
    </rPh>
    <rPh sb="18" eb="20">
      <t>イリョウ</t>
    </rPh>
    <rPh sb="35" eb="37">
      <t>キノウ</t>
    </rPh>
    <rPh sb="37" eb="39">
      <t>ブンカ</t>
    </rPh>
    <rPh sb="39" eb="40">
      <t>オヨ</t>
    </rPh>
    <rPh sb="98" eb="101">
      <t>ナガイシ</t>
    </rPh>
    <rPh sb="101" eb="107">
      <t>チイキホウカツシエン</t>
    </rPh>
    <rPh sb="111" eb="113">
      <t>ナガイ</t>
    </rPh>
    <rPh sb="113" eb="115">
      <t>ビョウイン</t>
    </rPh>
    <rPh sb="115" eb="117">
      <t>シショ</t>
    </rPh>
    <rPh sb="120" eb="123">
      <t>ナガイシ</t>
    </rPh>
    <rPh sb="123" eb="127">
      <t>ホウモンカンゴ</t>
    </rPh>
    <rPh sb="135" eb="138">
      <t>イシカイ</t>
    </rPh>
    <rPh sb="142" eb="144">
      <t>チイキ</t>
    </rPh>
    <rPh sb="144" eb="146">
      <t>ザイタク</t>
    </rPh>
    <rPh sb="146" eb="148">
      <t>イリョウ</t>
    </rPh>
    <rPh sb="148" eb="150">
      <t>レンケイ</t>
    </rPh>
    <rPh sb="150" eb="152">
      <t>スイシン</t>
    </rPh>
    <rPh sb="152" eb="153">
      <t>シツ</t>
    </rPh>
    <rPh sb="155" eb="157">
      <t>インナイ</t>
    </rPh>
    <rPh sb="162" eb="164">
      <t>チイキ</t>
    </rPh>
    <rPh sb="164" eb="166">
      <t>イリョウ</t>
    </rPh>
    <rPh sb="168" eb="170">
      <t>レンケイ</t>
    </rPh>
    <rPh sb="171" eb="172">
      <t>ト</t>
    </rPh>
    <rPh sb="173" eb="174">
      <t>ク</t>
    </rPh>
    <phoneticPr fontId="5"/>
  </si>
  <si>
    <r>
      <t>　経常収支比率は</t>
    </r>
    <r>
      <rPr>
        <sz val="11"/>
        <rFont val="ＭＳ ゴシック"/>
        <family val="3"/>
        <charset val="128"/>
      </rPr>
      <t>、類似病院</t>
    </r>
    <r>
      <rPr>
        <sz val="11"/>
        <color theme="1"/>
        <rFont val="ＭＳ ゴシック"/>
        <family val="3"/>
        <charset val="128"/>
      </rPr>
      <t>平均値よりも6.8ポイント上回り、前年度より0.3ポイント増加している。医業収支比率は、類似病院平均値よりも12.2ポイント下回り、前年度より18.8ポイント減少している。
　</t>
    </r>
    <r>
      <rPr>
        <sz val="11"/>
        <rFont val="ＭＳ ゴシック"/>
        <family val="3"/>
        <charset val="128"/>
      </rPr>
      <t>新型コロナ関連補助金により医業外収益を確保することができたが、病院改築に伴う建物解体により固定資産除却費が増加したことが要因と分析した。</t>
    </r>
    <rPh sb="9" eb="11">
      <t>ルイジ</t>
    </rPh>
    <rPh sb="11" eb="13">
      <t>ビョウイン</t>
    </rPh>
    <rPh sb="13" eb="16">
      <t>ヘイキンチ</t>
    </rPh>
    <rPh sb="26" eb="28">
      <t>ウワマワ</t>
    </rPh>
    <rPh sb="42" eb="44">
      <t>ゾウカ</t>
    </rPh>
    <rPh sb="57" eb="59">
      <t>ルイジ</t>
    </rPh>
    <rPh sb="59" eb="61">
      <t>ビョウイン</t>
    </rPh>
    <rPh sb="75" eb="76">
      <t>ゲ</t>
    </rPh>
    <rPh sb="79" eb="82">
      <t>ゼンネンド</t>
    </rPh>
    <rPh sb="92" eb="94">
      <t>ゲンショウ</t>
    </rPh>
    <rPh sb="101" eb="103">
      <t>シンガタ</t>
    </rPh>
    <rPh sb="106" eb="108">
      <t>カンレン</t>
    </rPh>
    <rPh sb="108" eb="111">
      <t>ホジョキン</t>
    </rPh>
    <rPh sb="114" eb="116">
      <t>イギョウ</t>
    </rPh>
    <rPh sb="116" eb="117">
      <t>ガイ</t>
    </rPh>
    <rPh sb="117" eb="119">
      <t>シュウエキ</t>
    </rPh>
    <rPh sb="120" eb="122">
      <t>カクホ</t>
    </rPh>
    <rPh sb="132" eb="134">
      <t>ビョウイン</t>
    </rPh>
    <rPh sb="134" eb="136">
      <t>カイチク</t>
    </rPh>
    <rPh sb="137" eb="138">
      <t>トモナ</t>
    </rPh>
    <rPh sb="139" eb="141">
      <t>タテモノ</t>
    </rPh>
    <rPh sb="141" eb="143">
      <t>カイタイ</t>
    </rPh>
    <rPh sb="146" eb="148">
      <t>コテイ</t>
    </rPh>
    <rPh sb="148" eb="150">
      <t>シサン</t>
    </rPh>
    <rPh sb="150" eb="152">
      <t>ジョキャク</t>
    </rPh>
    <rPh sb="152" eb="153">
      <t>ヒ</t>
    </rPh>
    <rPh sb="154" eb="156">
      <t>ゾウカ</t>
    </rPh>
    <rPh sb="161" eb="163">
      <t>ヨウイン</t>
    </rPh>
    <rPh sb="164" eb="166">
      <t>ブンセキ</t>
    </rPh>
    <phoneticPr fontId="5"/>
  </si>
  <si>
    <t>　有形固定資産減価償却率は、前年度より49.4ポイント減少、類似病院平均値より52.0ポイント下回っている。
　器械備品減価償却率は、前年度より29.7ポイント減少、類似病院平均値より24.4ポイント下回っている。
　令和４年度に病院の改築が完了したことにより、有形固定資産及び器械備品の老朽化は大きく改善された。</t>
    <rPh sb="27" eb="29">
      <t>ゲンショウ</t>
    </rPh>
    <rPh sb="47" eb="48">
      <t>シタ</t>
    </rPh>
    <rPh sb="80" eb="82">
      <t>ゲンショウ</t>
    </rPh>
    <rPh sb="100" eb="101">
      <t>ゲ</t>
    </rPh>
    <rPh sb="109" eb="111">
      <t>レイワ</t>
    </rPh>
    <rPh sb="112" eb="113">
      <t>ネン</t>
    </rPh>
    <rPh sb="113" eb="114">
      <t>ド</t>
    </rPh>
    <rPh sb="121" eb="123">
      <t>カンリョウ</t>
    </rPh>
    <rPh sb="131" eb="137">
      <t>ユウケイコテイシサン</t>
    </rPh>
    <rPh sb="137" eb="138">
      <t>オヨ</t>
    </rPh>
    <rPh sb="144" eb="147">
      <t>ロウキュウカ</t>
    </rPh>
    <rPh sb="148" eb="149">
      <t>オオ</t>
    </rPh>
    <rPh sb="151" eb="153">
      <t>カイゼンヘイキン</t>
    </rPh>
    <phoneticPr fontId="5"/>
  </si>
  <si>
    <t>　新型コロナ関連補助金の交付により経常収支比率は前年と同程度の水準であったが、令和４年度に病院改築が完了し建物解体による固定資産除却費が膨らんだため、医業収支比率は大きく減少した。
　今後、特に外来患者数の減少が進むと予想されるため、引き続き医業収支を改善し、経営基盤の強化に努める必要がある。
　</t>
    <rPh sb="1" eb="3">
      <t>シンガタ</t>
    </rPh>
    <rPh sb="6" eb="8">
      <t>カンレン</t>
    </rPh>
    <rPh sb="8" eb="11">
      <t>ホジョキン</t>
    </rPh>
    <rPh sb="12" eb="14">
      <t>コウフ</t>
    </rPh>
    <rPh sb="17" eb="19">
      <t>ケイジョウ</t>
    </rPh>
    <rPh sb="19" eb="21">
      <t>シュウシ</t>
    </rPh>
    <rPh sb="21" eb="23">
      <t>ヒリツ</t>
    </rPh>
    <rPh sb="24" eb="26">
      <t>ゼンネン</t>
    </rPh>
    <rPh sb="39" eb="41">
      <t>レイワ</t>
    </rPh>
    <rPh sb="42" eb="44">
      <t>ネンド</t>
    </rPh>
    <rPh sb="45" eb="49">
      <t>ビョウインカイチク</t>
    </rPh>
    <rPh sb="50" eb="52">
      <t>カンリョウ</t>
    </rPh>
    <rPh sb="53" eb="55">
      <t>タテモノ</t>
    </rPh>
    <rPh sb="55" eb="57">
      <t>カイタイ</t>
    </rPh>
    <rPh sb="60" eb="62">
      <t>コテイ</t>
    </rPh>
    <rPh sb="62" eb="64">
      <t>シサン</t>
    </rPh>
    <rPh sb="64" eb="66">
      <t>ジョキャク</t>
    </rPh>
    <rPh sb="66" eb="67">
      <t>ヒ</t>
    </rPh>
    <rPh sb="68" eb="69">
      <t>フク</t>
    </rPh>
    <rPh sb="82" eb="83">
      <t>オオ</t>
    </rPh>
    <rPh sb="85" eb="87">
      <t>ゲンショウ</t>
    </rPh>
    <rPh sb="95" eb="96">
      <t>トク</t>
    </rPh>
    <rPh sb="97" eb="102">
      <t>ガイライカンジャスウ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</si>
</sst>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81.5</c:v>
                </c:pt>
                <c:pt idx="1">
                  <c:v>85</c:v>
                </c:pt>
                <c:pt idx="2">
                  <c:v>81.2</c:v>
                </c:pt>
                <c:pt idx="3">
                  <c:v>86.3</c:v>
                </c:pt>
                <c:pt idx="4">
                  <c:v>85.4</c:v>
                </c:pt>
              </c:numCache>
            </c:numRef>
          </c:val>
          <c:extLst>
            <c:ext xmlns:c16="http://schemas.microsoft.com/office/drawing/2014/chart" uri="{C3380CC4-5D6E-409C-BE32-E72D297353CC}">
              <c16:uniqueId val="{00000000-0ED2-4DFD-9116-23A3C836AD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0ED2-4DFD-9116-23A3C836AD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11285</c:v>
                </c:pt>
                <c:pt idx="1">
                  <c:v>10972</c:v>
                </c:pt>
                <c:pt idx="2">
                  <c:v>10558</c:v>
                </c:pt>
                <c:pt idx="3">
                  <c:v>10780</c:v>
                </c:pt>
                <c:pt idx="4">
                  <c:v>11195</c:v>
                </c:pt>
              </c:numCache>
            </c:numRef>
          </c:val>
          <c:extLst>
            <c:ext xmlns:c16="http://schemas.microsoft.com/office/drawing/2014/chart" uri="{C3380CC4-5D6E-409C-BE32-E72D297353CC}">
              <c16:uniqueId val="{00000000-4071-46CF-AB1F-AC521BC493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4071-46CF-AB1F-AC521BC493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23451</c:v>
                </c:pt>
                <c:pt idx="1">
                  <c:v>24528</c:v>
                </c:pt>
                <c:pt idx="2">
                  <c:v>25685</c:v>
                </c:pt>
                <c:pt idx="3">
                  <c:v>25194</c:v>
                </c:pt>
                <c:pt idx="4">
                  <c:v>27041</c:v>
                </c:pt>
              </c:numCache>
            </c:numRef>
          </c:val>
          <c:extLst>
            <c:ext xmlns:c16="http://schemas.microsoft.com/office/drawing/2014/chart" uri="{C3380CC4-5D6E-409C-BE32-E72D297353CC}">
              <c16:uniqueId val="{00000000-31DA-4EC3-B389-1C99A581E4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31DA-4EC3-B389-1C99A581E4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12.9</c:v>
                </c:pt>
                <c:pt idx="1">
                  <c:v>16</c:v>
                </c:pt>
                <c:pt idx="2">
                  <c:v>24</c:v>
                </c:pt>
                <c:pt idx="3">
                  <c:v>19.399999999999999</c:v>
                </c:pt>
                <c:pt idx="4">
                  <c:v>15.4</c:v>
                </c:pt>
              </c:numCache>
            </c:numRef>
          </c:val>
          <c:extLst>
            <c:ext xmlns:c16="http://schemas.microsoft.com/office/drawing/2014/chart" uri="{C3380CC4-5D6E-409C-BE32-E72D297353CC}">
              <c16:uniqueId val="{00000000-FB44-4A61-B3B4-7C4E78D51B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FB44-4A61-B3B4-7C4E78D51B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87.5</c:v>
                </c:pt>
                <c:pt idx="1">
                  <c:v>84.4</c:v>
                </c:pt>
                <c:pt idx="2">
                  <c:v>67.7</c:v>
                </c:pt>
                <c:pt idx="3">
                  <c:v>81.2</c:v>
                </c:pt>
                <c:pt idx="4">
                  <c:v>62.4</c:v>
                </c:pt>
              </c:numCache>
            </c:numRef>
          </c:val>
          <c:extLst>
            <c:ext xmlns:c16="http://schemas.microsoft.com/office/drawing/2014/chart" uri="{C3380CC4-5D6E-409C-BE32-E72D297353CC}">
              <c16:uniqueId val="{00000000-BFBA-49EB-B28B-D93E22F2E4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FBA-49EB-B28B-D93E22F2E4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87.5</c:v>
                </c:pt>
                <c:pt idx="1">
                  <c:v>84.4</c:v>
                </c:pt>
                <c:pt idx="2">
                  <c:v>67.7</c:v>
                </c:pt>
                <c:pt idx="3">
                  <c:v>81.2</c:v>
                </c:pt>
                <c:pt idx="4">
                  <c:v>62.4</c:v>
                </c:pt>
              </c:numCache>
            </c:numRef>
          </c:val>
          <c:extLst>
            <c:ext xmlns:c16="http://schemas.microsoft.com/office/drawing/2014/chart" uri="{C3380CC4-5D6E-409C-BE32-E72D297353CC}">
              <c16:uniqueId val="{00000000-C845-4CC6-99B8-5AA56D2B54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C845-4CC6-99B8-5AA56D2B54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109.4</c:v>
                </c:pt>
                <c:pt idx="1">
                  <c:v>106.7</c:v>
                </c:pt>
                <c:pt idx="2">
                  <c:v>100.6</c:v>
                </c:pt>
                <c:pt idx="3">
                  <c:v>108.4</c:v>
                </c:pt>
                <c:pt idx="4">
                  <c:v>108.7</c:v>
                </c:pt>
              </c:numCache>
            </c:numRef>
          </c:val>
          <c:extLst>
            <c:ext xmlns:c16="http://schemas.microsoft.com/office/drawing/2014/chart" uri="{C3380CC4-5D6E-409C-BE32-E72D297353CC}">
              <c16:uniqueId val="{00000000-E608-4E6B-8767-07F8EF71C0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608-4E6B-8767-07F8EF71C0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66.8</c:v>
                </c:pt>
                <c:pt idx="1">
                  <c:v>66.900000000000006</c:v>
                </c:pt>
                <c:pt idx="2">
                  <c:v>53.7</c:v>
                </c:pt>
                <c:pt idx="3">
                  <c:v>56.6</c:v>
                </c:pt>
                <c:pt idx="4">
                  <c:v>7.2</c:v>
                </c:pt>
              </c:numCache>
            </c:numRef>
          </c:val>
          <c:extLst>
            <c:ext xmlns:c16="http://schemas.microsoft.com/office/drawing/2014/chart" uri="{C3380CC4-5D6E-409C-BE32-E72D297353CC}">
              <c16:uniqueId val="{00000000-C0E3-473F-A201-BC065F30D2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0E3-473F-A201-BC065F30D2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74.7</c:v>
                </c:pt>
                <c:pt idx="1">
                  <c:v>76.8</c:v>
                </c:pt>
                <c:pt idx="2">
                  <c:v>76.7</c:v>
                </c:pt>
                <c:pt idx="3">
                  <c:v>77.3</c:v>
                </c:pt>
                <c:pt idx="4">
                  <c:v>47.6</c:v>
                </c:pt>
              </c:numCache>
            </c:numRef>
          </c:val>
          <c:extLst>
            <c:ext xmlns:c16="http://schemas.microsoft.com/office/drawing/2014/chart" uri="{C3380CC4-5D6E-409C-BE32-E72D297353CC}">
              <c16:uniqueId val="{00000000-4976-44F3-9106-9156F6BD0B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976-44F3-9106-9156F6BD0B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43258760</c:v>
                </c:pt>
                <c:pt idx="1">
                  <c:v>45837580</c:v>
                </c:pt>
                <c:pt idx="2">
                  <c:v>49213820</c:v>
                </c:pt>
                <c:pt idx="3">
                  <c:v>48214280</c:v>
                </c:pt>
                <c:pt idx="4">
                  <c:v>84875720</c:v>
                </c:pt>
              </c:numCache>
            </c:numRef>
          </c:val>
          <c:extLst>
            <c:ext xmlns:c16="http://schemas.microsoft.com/office/drawing/2014/chart" uri="{C3380CC4-5D6E-409C-BE32-E72D297353CC}">
              <c16:uniqueId val="{00000000-8E19-44F0-A76C-390EFDC4D7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8E19-44F0-A76C-390EFDC4D7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11.3</c:v>
                </c:pt>
                <c:pt idx="2">
                  <c:v>11</c:v>
                </c:pt>
                <c:pt idx="3">
                  <c:v>10.5</c:v>
                </c:pt>
                <c:pt idx="4">
                  <c:v>11.1</c:v>
                </c:pt>
              </c:numCache>
            </c:numRef>
          </c:val>
          <c:extLst>
            <c:ext xmlns:c16="http://schemas.microsoft.com/office/drawing/2014/chart" uri="{C3380CC4-5D6E-409C-BE32-E72D297353CC}">
              <c16:uniqueId val="{00000000-60AD-462A-A193-C6E3C1A7D2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60AD-462A-A193-C6E3C1A7D2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58.7</c:v>
                </c:pt>
                <c:pt idx="1">
                  <c:v>62.5</c:v>
                </c:pt>
                <c:pt idx="2">
                  <c:v>69</c:v>
                </c:pt>
                <c:pt idx="3">
                  <c:v>67.5</c:v>
                </c:pt>
                <c:pt idx="4">
                  <c:v>64.2</c:v>
                </c:pt>
              </c:numCache>
            </c:numRef>
          </c:val>
          <c:extLst>
            <c:ext xmlns:c16="http://schemas.microsoft.com/office/drawing/2014/chart" uri="{C3380CC4-5D6E-409C-BE32-E72D297353CC}">
              <c16:uniqueId val="{00000000-5788-4D12-98FF-C3BF46FDAF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5788-4D12-98FF-C3BF46FDAF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C35"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山形県置賜広域病院企業団　公立置賜長井病院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4284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109.4</v>
      </c>
      <c r="Q33" s="129"/>
      <c r="R33" s="129"/>
      <c r="S33" s="129"/>
      <c r="T33" s="129"/>
      <c r="U33" s="129"/>
      <c r="V33" s="129"/>
      <c r="W33" s="129"/>
      <c r="X33" s="129"/>
      <c r="Y33" s="129"/>
      <c r="Z33" s="129"/>
      <c r="AA33" s="129"/>
      <c r="AB33" s="129"/>
      <c r="AC33" s="129"/>
      <c r="AD33" s="130"/>
      <c r="AE33" s="128">
        <f>データ!AJ7</f>
        <v>106.7</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108.4</v>
      </c>
      <c r="BJ33" s="129"/>
      <c r="BK33" s="129"/>
      <c r="BL33" s="129"/>
      <c r="BM33" s="129"/>
      <c r="BN33" s="129"/>
      <c r="BO33" s="129"/>
      <c r="BP33" s="129"/>
      <c r="BQ33" s="129"/>
      <c r="BR33" s="129"/>
      <c r="BS33" s="129"/>
      <c r="BT33" s="129"/>
      <c r="BU33" s="129"/>
      <c r="BV33" s="129"/>
      <c r="BW33" s="130"/>
      <c r="BX33" s="128">
        <f>データ!AM7</f>
        <v>108.7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87.5</v>
      </c>
      <c r="DE33" s="129"/>
      <c r="DF33" s="129"/>
      <c r="DG33" s="129"/>
      <c r="DH33" s="129"/>
      <c r="DI33" s="129"/>
      <c r="DJ33" s="129"/>
      <c r="DK33" s="129"/>
      <c r="DL33" s="129"/>
      <c r="DM33" s="129"/>
      <c r="DN33" s="129"/>
      <c r="DO33" s="129"/>
      <c r="DP33" s="129"/>
      <c r="DQ33" s="129"/>
      <c r="DR33" s="130"/>
      <c r="DS33" s="128">
        <f>データ!AU7</f>
        <v>84.4</v>
      </c>
      <c r="DT33" s="129"/>
      <c r="DU33" s="129"/>
      <c r="DV33" s="129"/>
      <c r="DW33" s="129"/>
      <c r="DX33" s="129"/>
      <c r="DY33" s="129"/>
      <c r="DZ33" s="129"/>
      <c r="EA33" s="129"/>
      <c r="EB33" s="129"/>
      <c r="EC33" s="129"/>
      <c r="ED33" s="129"/>
      <c r="EE33" s="129"/>
      <c r="EF33" s="129"/>
      <c r="EG33" s="130"/>
      <c r="EH33" s="128">
        <f>データ!AV7</f>
        <v>67.7</v>
      </c>
      <c r="EI33" s="129"/>
      <c r="EJ33" s="129"/>
      <c r="EK33" s="129"/>
      <c r="EL33" s="129"/>
      <c r="EM33" s="129"/>
      <c r="EN33" s="129"/>
      <c r="EO33" s="129"/>
      <c r="EP33" s="129"/>
      <c r="EQ33" s="129"/>
      <c r="ER33" s="129"/>
      <c r="ES33" s="129"/>
      <c r="ET33" s="129"/>
      <c r="EU33" s="129"/>
      <c r="EV33" s="130"/>
      <c r="EW33" s="128">
        <f>データ!AW7</f>
        <v>81.2</v>
      </c>
      <c r="EX33" s="129"/>
      <c r="EY33" s="129"/>
      <c r="EZ33" s="129"/>
      <c r="FA33" s="129"/>
      <c r="FB33" s="129"/>
      <c r="FC33" s="129"/>
      <c r="FD33" s="129"/>
      <c r="FE33" s="129"/>
      <c r="FF33" s="129"/>
      <c r="FG33" s="129"/>
      <c r="FH33" s="129"/>
      <c r="FI33" s="129"/>
      <c r="FJ33" s="129"/>
      <c r="FK33" s="130"/>
      <c r="FL33" s="128">
        <f>データ!AX7</f>
        <v>62.4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87.5</v>
      </c>
      <c r="GS33" s="129"/>
      <c r="GT33" s="129"/>
      <c r="GU33" s="129"/>
      <c r="GV33" s="129"/>
      <c r="GW33" s="129"/>
      <c r="GX33" s="129"/>
      <c r="GY33" s="129"/>
      <c r="GZ33" s="129"/>
      <c r="HA33" s="129"/>
      <c r="HB33" s="129"/>
      <c r="HC33" s="129"/>
      <c r="HD33" s="129"/>
      <c r="HE33" s="129"/>
      <c r="HF33" s="130"/>
      <c r="HG33" s="128">
        <f>データ!BF7</f>
        <v>84.4</v>
      </c>
      <c r="HH33" s="129"/>
      <c r="HI33" s="129"/>
      <c r="HJ33" s="129"/>
      <c r="HK33" s="129"/>
      <c r="HL33" s="129"/>
      <c r="HM33" s="129"/>
      <c r="HN33" s="129"/>
      <c r="HO33" s="129"/>
      <c r="HP33" s="129"/>
      <c r="HQ33" s="129"/>
      <c r="HR33" s="129"/>
      <c r="HS33" s="129"/>
      <c r="HT33" s="129"/>
      <c r="HU33" s="130"/>
      <c r="HV33" s="128">
        <f>データ!BG7</f>
        <v>67.7</v>
      </c>
      <c r="HW33" s="129"/>
      <c r="HX33" s="129"/>
      <c r="HY33" s="129"/>
      <c r="HZ33" s="129"/>
      <c r="IA33" s="129"/>
      <c r="IB33" s="129"/>
      <c r="IC33" s="129"/>
      <c r="ID33" s="129"/>
      <c r="IE33" s="129"/>
      <c r="IF33" s="129"/>
      <c r="IG33" s="129"/>
      <c r="IH33" s="129"/>
      <c r="II33" s="129"/>
      <c r="IJ33" s="130"/>
      <c r="IK33" s="128">
        <f>データ!BH7</f>
        <v>81.2</v>
      </c>
      <c r="IL33" s="129"/>
      <c r="IM33" s="129"/>
      <c r="IN33" s="129"/>
      <c r="IO33" s="129"/>
      <c r="IP33" s="129"/>
      <c r="IQ33" s="129"/>
      <c r="IR33" s="129"/>
      <c r="IS33" s="129"/>
      <c r="IT33" s="129"/>
      <c r="IU33" s="129"/>
      <c r="IV33" s="129"/>
      <c r="IW33" s="129"/>
      <c r="IX33" s="129"/>
      <c r="IY33" s="130"/>
      <c r="IZ33" s="128">
        <f>データ!BI7</f>
        <v>62.4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81.5</v>
      </c>
      <c r="KG33" s="129"/>
      <c r="KH33" s="129"/>
      <c r="KI33" s="129"/>
      <c r="KJ33" s="129"/>
      <c r="KK33" s="129"/>
      <c r="KL33" s="129"/>
      <c r="KM33" s="129"/>
      <c r="KN33" s="129"/>
      <c r="KO33" s="129"/>
      <c r="KP33" s="129"/>
      <c r="KQ33" s="129"/>
      <c r="KR33" s="129"/>
      <c r="KS33" s="129"/>
      <c r="KT33" s="130"/>
      <c r="KU33" s="128">
        <f>データ!BQ7</f>
        <v>85</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86.3</v>
      </c>
      <c r="LZ33" s="129"/>
      <c r="MA33" s="129"/>
      <c r="MB33" s="129"/>
      <c r="MC33" s="129"/>
      <c r="MD33" s="129"/>
      <c r="ME33" s="129"/>
      <c r="MF33" s="129"/>
      <c r="MG33" s="129"/>
      <c r="MH33" s="129"/>
      <c r="MI33" s="129"/>
      <c r="MJ33" s="129"/>
      <c r="MK33" s="129"/>
      <c r="ML33" s="129"/>
      <c r="MM33" s="130"/>
      <c r="MN33" s="128">
        <f>データ!BT7</f>
        <v>85.4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183</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23451</v>
      </c>
      <c r="Q55" s="144"/>
      <c r="R55" s="144"/>
      <c r="S55" s="144"/>
      <c r="T55" s="144"/>
      <c r="U55" s="144"/>
      <c r="V55" s="144"/>
      <c r="W55" s="144"/>
      <c r="X55" s="144"/>
      <c r="Y55" s="144"/>
      <c r="Z55" s="144"/>
      <c r="AA55" s="144"/>
      <c r="AB55" s="144"/>
      <c r="AC55" s="144"/>
      <c r="AD55" s="145"/>
      <c r="AE55" s="143">
        <f>データ!CB7</f>
        <v>24528</v>
      </c>
      <c r="AF55" s="144"/>
      <c r="AG55" s="144"/>
      <c r="AH55" s="144"/>
      <c r="AI55" s="144"/>
      <c r="AJ55" s="144"/>
      <c r="AK55" s="144"/>
      <c r="AL55" s="144"/>
      <c r="AM55" s="144"/>
      <c r="AN55" s="144"/>
      <c r="AO55" s="144"/>
      <c r="AP55" s="144"/>
      <c r="AQ55" s="144"/>
      <c r="AR55" s="144"/>
      <c r="AS55" s="145"/>
      <c r="AT55" s="143">
        <f>データ!CC7</f>
        <v>25685</v>
      </c>
      <c r="AU55" s="144"/>
      <c r="AV55" s="144"/>
      <c r="AW55" s="144"/>
      <c r="AX55" s="144"/>
      <c r="AY55" s="144"/>
      <c r="AZ55" s="144"/>
      <c r="BA55" s="144"/>
      <c r="BB55" s="144"/>
      <c r="BC55" s="144"/>
      <c r="BD55" s="144"/>
      <c r="BE55" s="144"/>
      <c r="BF55" s="144"/>
      <c r="BG55" s="144"/>
      <c r="BH55" s="145"/>
      <c r="BI55" s="143">
        <f>データ!CD7</f>
        <v>25194</v>
      </c>
      <c r="BJ55" s="144"/>
      <c r="BK55" s="144"/>
      <c r="BL55" s="144"/>
      <c r="BM55" s="144"/>
      <c r="BN55" s="144"/>
      <c r="BO55" s="144"/>
      <c r="BP55" s="144"/>
      <c r="BQ55" s="144"/>
      <c r="BR55" s="144"/>
      <c r="BS55" s="144"/>
      <c r="BT55" s="144"/>
      <c r="BU55" s="144"/>
      <c r="BV55" s="144"/>
      <c r="BW55" s="145"/>
      <c r="BX55" s="143">
        <f>データ!CE7</f>
        <v>27041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11285</v>
      </c>
      <c r="DE55" s="144"/>
      <c r="DF55" s="144"/>
      <c r="DG55" s="144"/>
      <c r="DH55" s="144"/>
      <c r="DI55" s="144"/>
      <c r="DJ55" s="144"/>
      <c r="DK55" s="144"/>
      <c r="DL55" s="144"/>
      <c r="DM55" s="144"/>
      <c r="DN55" s="144"/>
      <c r="DO55" s="144"/>
      <c r="DP55" s="144"/>
      <c r="DQ55" s="144"/>
      <c r="DR55" s="145"/>
      <c r="DS55" s="143">
        <f>データ!CM7</f>
        <v>10972</v>
      </c>
      <c r="DT55" s="144"/>
      <c r="DU55" s="144"/>
      <c r="DV55" s="144"/>
      <c r="DW55" s="144"/>
      <c r="DX55" s="144"/>
      <c r="DY55" s="144"/>
      <c r="DZ55" s="144"/>
      <c r="EA55" s="144"/>
      <c r="EB55" s="144"/>
      <c r="EC55" s="144"/>
      <c r="ED55" s="144"/>
      <c r="EE55" s="144"/>
      <c r="EF55" s="144"/>
      <c r="EG55" s="145"/>
      <c r="EH55" s="143">
        <f>データ!CN7</f>
        <v>10558</v>
      </c>
      <c r="EI55" s="144"/>
      <c r="EJ55" s="144"/>
      <c r="EK55" s="144"/>
      <c r="EL55" s="144"/>
      <c r="EM55" s="144"/>
      <c r="EN55" s="144"/>
      <c r="EO55" s="144"/>
      <c r="EP55" s="144"/>
      <c r="EQ55" s="144"/>
      <c r="ER55" s="144"/>
      <c r="ES55" s="144"/>
      <c r="ET55" s="144"/>
      <c r="EU55" s="144"/>
      <c r="EV55" s="145"/>
      <c r="EW55" s="143">
        <f>データ!CO7</f>
        <v>10780</v>
      </c>
      <c r="EX55" s="144"/>
      <c r="EY55" s="144"/>
      <c r="EZ55" s="144"/>
      <c r="FA55" s="144"/>
      <c r="FB55" s="144"/>
      <c r="FC55" s="144"/>
      <c r="FD55" s="144"/>
      <c r="FE55" s="144"/>
      <c r="FF55" s="144"/>
      <c r="FG55" s="144"/>
      <c r="FH55" s="144"/>
      <c r="FI55" s="144"/>
      <c r="FJ55" s="144"/>
      <c r="FK55" s="145"/>
      <c r="FL55" s="143">
        <f>データ!CP7</f>
        <v>11195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58.7</v>
      </c>
      <c r="GS55" s="129"/>
      <c r="GT55" s="129"/>
      <c r="GU55" s="129"/>
      <c r="GV55" s="129"/>
      <c r="GW55" s="129"/>
      <c r="GX55" s="129"/>
      <c r="GY55" s="129"/>
      <c r="GZ55" s="129"/>
      <c r="HA55" s="129"/>
      <c r="HB55" s="129"/>
      <c r="HC55" s="129"/>
      <c r="HD55" s="129"/>
      <c r="HE55" s="129"/>
      <c r="HF55" s="130"/>
      <c r="HG55" s="128">
        <f>データ!CX7</f>
        <v>62.5</v>
      </c>
      <c r="HH55" s="129"/>
      <c r="HI55" s="129"/>
      <c r="HJ55" s="129"/>
      <c r="HK55" s="129"/>
      <c r="HL55" s="129"/>
      <c r="HM55" s="129"/>
      <c r="HN55" s="129"/>
      <c r="HO55" s="129"/>
      <c r="HP55" s="129"/>
      <c r="HQ55" s="129"/>
      <c r="HR55" s="129"/>
      <c r="HS55" s="129"/>
      <c r="HT55" s="129"/>
      <c r="HU55" s="130"/>
      <c r="HV55" s="128">
        <f>データ!CY7</f>
        <v>69</v>
      </c>
      <c r="HW55" s="129"/>
      <c r="HX55" s="129"/>
      <c r="HY55" s="129"/>
      <c r="HZ55" s="129"/>
      <c r="IA55" s="129"/>
      <c r="IB55" s="129"/>
      <c r="IC55" s="129"/>
      <c r="ID55" s="129"/>
      <c r="IE55" s="129"/>
      <c r="IF55" s="129"/>
      <c r="IG55" s="129"/>
      <c r="IH55" s="129"/>
      <c r="II55" s="129"/>
      <c r="IJ55" s="130"/>
      <c r="IK55" s="128">
        <f>データ!CZ7</f>
        <v>67.5</v>
      </c>
      <c r="IL55" s="129"/>
      <c r="IM55" s="129"/>
      <c r="IN55" s="129"/>
      <c r="IO55" s="129"/>
      <c r="IP55" s="129"/>
      <c r="IQ55" s="129"/>
      <c r="IR55" s="129"/>
      <c r="IS55" s="129"/>
      <c r="IT55" s="129"/>
      <c r="IU55" s="129"/>
      <c r="IV55" s="129"/>
      <c r="IW55" s="129"/>
      <c r="IX55" s="129"/>
      <c r="IY55" s="130"/>
      <c r="IZ55" s="128">
        <f>データ!DA7</f>
        <v>64.2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11.9</v>
      </c>
      <c r="KG55" s="129"/>
      <c r="KH55" s="129"/>
      <c r="KI55" s="129"/>
      <c r="KJ55" s="129"/>
      <c r="KK55" s="129"/>
      <c r="KL55" s="129"/>
      <c r="KM55" s="129"/>
      <c r="KN55" s="129"/>
      <c r="KO55" s="129"/>
      <c r="KP55" s="129"/>
      <c r="KQ55" s="129"/>
      <c r="KR55" s="129"/>
      <c r="KS55" s="129"/>
      <c r="KT55" s="130"/>
      <c r="KU55" s="128">
        <f>データ!DI7</f>
        <v>11.3</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12.9</v>
      </c>
      <c r="Q79" s="129"/>
      <c r="R79" s="129"/>
      <c r="S79" s="129"/>
      <c r="T79" s="129"/>
      <c r="U79" s="129"/>
      <c r="V79" s="129"/>
      <c r="W79" s="129"/>
      <c r="X79" s="129"/>
      <c r="Y79" s="129"/>
      <c r="Z79" s="129"/>
      <c r="AA79" s="129"/>
      <c r="AB79" s="129"/>
      <c r="AC79" s="129"/>
      <c r="AD79" s="130"/>
      <c r="AE79" s="128">
        <f>データ!DT7</f>
        <v>16</v>
      </c>
      <c r="AF79" s="129"/>
      <c r="AG79" s="129"/>
      <c r="AH79" s="129"/>
      <c r="AI79" s="129"/>
      <c r="AJ79" s="129"/>
      <c r="AK79" s="129"/>
      <c r="AL79" s="129"/>
      <c r="AM79" s="129"/>
      <c r="AN79" s="129"/>
      <c r="AO79" s="129"/>
      <c r="AP79" s="129"/>
      <c r="AQ79" s="129"/>
      <c r="AR79" s="129"/>
      <c r="AS79" s="130"/>
      <c r="AT79" s="128">
        <f>データ!DU7</f>
        <v>24</v>
      </c>
      <c r="AU79" s="129"/>
      <c r="AV79" s="129"/>
      <c r="AW79" s="129"/>
      <c r="AX79" s="129"/>
      <c r="AY79" s="129"/>
      <c r="AZ79" s="129"/>
      <c r="BA79" s="129"/>
      <c r="BB79" s="129"/>
      <c r="BC79" s="129"/>
      <c r="BD79" s="129"/>
      <c r="BE79" s="129"/>
      <c r="BF79" s="129"/>
      <c r="BG79" s="129"/>
      <c r="BH79" s="130"/>
      <c r="BI79" s="128">
        <f>データ!DV7</f>
        <v>19.399999999999999</v>
      </c>
      <c r="BJ79" s="129"/>
      <c r="BK79" s="129"/>
      <c r="BL79" s="129"/>
      <c r="BM79" s="129"/>
      <c r="BN79" s="129"/>
      <c r="BO79" s="129"/>
      <c r="BP79" s="129"/>
      <c r="BQ79" s="129"/>
      <c r="BR79" s="129"/>
      <c r="BS79" s="129"/>
      <c r="BT79" s="129"/>
      <c r="BU79" s="129"/>
      <c r="BV79" s="129"/>
      <c r="BW79" s="130"/>
      <c r="BX79" s="128">
        <f>データ!DW7</f>
        <v>15.4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66.8</v>
      </c>
      <c r="DH79" s="129"/>
      <c r="DI79" s="129"/>
      <c r="DJ79" s="129"/>
      <c r="DK79" s="129"/>
      <c r="DL79" s="129"/>
      <c r="DM79" s="129"/>
      <c r="DN79" s="129"/>
      <c r="DO79" s="129"/>
      <c r="DP79" s="129"/>
      <c r="DQ79" s="129"/>
      <c r="DR79" s="129"/>
      <c r="DS79" s="129"/>
      <c r="DT79" s="129"/>
      <c r="DU79" s="130"/>
      <c r="DV79" s="128">
        <f>データ!EE7</f>
        <v>66.900000000000006</v>
      </c>
      <c r="DW79" s="129"/>
      <c r="DX79" s="129"/>
      <c r="DY79" s="129"/>
      <c r="DZ79" s="129"/>
      <c r="EA79" s="129"/>
      <c r="EB79" s="129"/>
      <c r="EC79" s="129"/>
      <c r="ED79" s="129"/>
      <c r="EE79" s="129"/>
      <c r="EF79" s="129"/>
      <c r="EG79" s="129"/>
      <c r="EH79" s="129"/>
      <c r="EI79" s="129"/>
      <c r="EJ79" s="130"/>
      <c r="EK79" s="128">
        <f>データ!EF7</f>
        <v>53.7</v>
      </c>
      <c r="EL79" s="129"/>
      <c r="EM79" s="129"/>
      <c r="EN79" s="129"/>
      <c r="EO79" s="129"/>
      <c r="EP79" s="129"/>
      <c r="EQ79" s="129"/>
      <c r="ER79" s="129"/>
      <c r="ES79" s="129"/>
      <c r="ET79" s="129"/>
      <c r="EU79" s="129"/>
      <c r="EV79" s="129"/>
      <c r="EW79" s="129"/>
      <c r="EX79" s="129"/>
      <c r="EY79" s="130"/>
      <c r="EZ79" s="128">
        <f>データ!EG7</f>
        <v>56.6</v>
      </c>
      <c r="FA79" s="129"/>
      <c r="FB79" s="129"/>
      <c r="FC79" s="129"/>
      <c r="FD79" s="129"/>
      <c r="FE79" s="129"/>
      <c r="FF79" s="129"/>
      <c r="FG79" s="129"/>
      <c r="FH79" s="129"/>
      <c r="FI79" s="129"/>
      <c r="FJ79" s="129"/>
      <c r="FK79" s="129"/>
      <c r="FL79" s="129"/>
      <c r="FM79" s="129"/>
      <c r="FN79" s="130"/>
      <c r="FO79" s="128">
        <f>データ!EH7</f>
        <v>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74.7</v>
      </c>
      <c r="GU79" s="129"/>
      <c r="GV79" s="129"/>
      <c r="GW79" s="129"/>
      <c r="GX79" s="129"/>
      <c r="GY79" s="129"/>
      <c r="GZ79" s="129"/>
      <c r="HA79" s="129"/>
      <c r="HB79" s="129"/>
      <c r="HC79" s="129"/>
      <c r="HD79" s="129"/>
      <c r="HE79" s="129"/>
      <c r="HF79" s="129"/>
      <c r="HG79" s="129"/>
      <c r="HH79" s="130"/>
      <c r="HI79" s="128">
        <f>データ!EP7</f>
        <v>76.8</v>
      </c>
      <c r="HJ79" s="129"/>
      <c r="HK79" s="129"/>
      <c r="HL79" s="129"/>
      <c r="HM79" s="129"/>
      <c r="HN79" s="129"/>
      <c r="HO79" s="129"/>
      <c r="HP79" s="129"/>
      <c r="HQ79" s="129"/>
      <c r="HR79" s="129"/>
      <c r="HS79" s="129"/>
      <c r="HT79" s="129"/>
      <c r="HU79" s="129"/>
      <c r="HV79" s="129"/>
      <c r="HW79" s="130"/>
      <c r="HX79" s="128">
        <f>データ!EQ7</f>
        <v>76.7</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47.6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43258760</v>
      </c>
      <c r="KH79" s="144"/>
      <c r="KI79" s="144"/>
      <c r="KJ79" s="144"/>
      <c r="KK79" s="144"/>
      <c r="KL79" s="144"/>
      <c r="KM79" s="144"/>
      <c r="KN79" s="144"/>
      <c r="KO79" s="144"/>
      <c r="KP79" s="144"/>
      <c r="KQ79" s="144"/>
      <c r="KR79" s="144"/>
      <c r="KS79" s="144"/>
      <c r="KT79" s="144"/>
      <c r="KU79" s="145"/>
      <c r="KV79" s="143">
        <f>データ!FA7</f>
        <v>45837580</v>
      </c>
      <c r="KW79" s="144"/>
      <c r="KX79" s="144"/>
      <c r="KY79" s="144"/>
      <c r="KZ79" s="144"/>
      <c r="LA79" s="144"/>
      <c r="LB79" s="144"/>
      <c r="LC79" s="144"/>
      <c r="LD79" s="144"/>
      <c r="LE79" s="144"/>
      <c r="LF79" s="144"/>
      <c r="LG79" s="144"/>
      <c r="LH79" s="144"/>
      <c r="LI79" s="144"/>
      <c r="LJ79" s="145"/>
      <c r="LK79" s="143">
        <f>データ!FB7</f>
        <v>49213820</v>
      </c>
      <c r="LL79" s="144"/>
      <c r="LM79" s="144"/>
      <c r="LN79" s="144"/>
      <c r="LO79" s="144"/>
      <c r="LP79" s="144"/>
      <c r="LQ79" s="144"/>
      <c r="LR79" s="144"/>
      <c r="LS79" s="144"/>
      <c r="LT79" s="144"/>
      <c r="LU79" s="144"/>
      <c r="LV79" s="144"/>
      <c r="LW79" s="144"/>
      <c r="LX79" s="144"/>
      <c r="LY79" s="145"/>
      <c r="LZ79" s="143">
        <f>データ!FC7</f>
        <v>48214280</v>
      </c>
      <c r="MA79" s="144"/>
      <c r="MB79" s="144"/>
      <c r="MC79" s="144"/>
      <c r="MD79" s="144"/>
      <c r="ME79" s="144"/>
      <c r="MF79" s="144"/>
      <c r="MG79" s="144"/>
      <c r="MH79" s="144"/>
      <c r="MI79" s="144"/>
      <c r="MJ79" s="144"/>
      <c r="MK79" s="144"/>
      <c r="ML79" s="144"/>
      <c r="MM79" s="144"/>
      <c r="MN79" s="145"/>
      <c r="MO79" s="143">
        <f>データ!FD7</f>
        <v>84875720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NxOZjjxdxeSiKa9Rd4bpy5ivMM55OrHx8yX5OBg0oIxqq9f/tT0UeKmvJDswdGuCDvFju5dReW/ou2mhV8DGg==" saltValue="k7fTmdT8OsZTKqLi2a5Rl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159</v>
      </c>
      <c r="BT5" s="49" t="s">
        <v>150</v>
      </c>
      <c r="BU5" s="49" t="s">
        <v>151</v>
      </c>
      <c r="BV5" s="49" t="s">
        <v>152</v>
      </c>
      <c r="BW5" s="49" t="s">
        <v>153</v>
      </c>
      <c r="BX5" s="49" t="s">
        <v>154</v>
      </c>
      <c r="BY5" s="49" t="s">
        <v>155</v>
      </c>
      <c r="BZ5" s="49" t="s">
        <v>156</v>
      </c>
      <c r="CA5" s="49" t="s">
        <v>157</v>
      </c>
      <c r="CB5" s="49" t="s">
        <v>147</v>
      </c>
      <c r="CC5" s="49" t="s">
        <v>148</v>
      </c>
      <c r="CD5" s="49" t="s">
        <v>159</v>
      </c>
      <c r="CE5" s="49" t="s">
        <v>150</v>
      </c>
      <c r="CF5" s="49" t="s">
        <v>151</v>
      </c>
      <c r="CG5" s="49" t="s">
        <v>152</v>
      </c>
      <c r="CH5" s="49" t="s">
        <v>153</v>
      </c>
      <c r="CI5" s="49" t="s">
        <v>154</v>
      </c>
      <c r="CJ5" s="49" t="s">
        <v>155</v>
      </c>
      <c r="CK5" s="49" t="s">
        <v>156</v>
      </c>
      <c r="CL5" s="49" t="s">
        <v>157</v>
      </c>
      <c r="CM5" s="49" t="s">
        <v>147</v>
      </c>
      <c r="CN5" s="49" t="s">
        <v>148</v>
      </c>
      <c r="CO5" s="49" t="s">
        <v>159</v>
      </c>
      <c r="CP5" s="49" t="s">
        <v>158</v>
      </c>
      <c r="CQ5" s="49" t="s">
        <v>151</v>
      </c>
      <c r="CR5" s="49" t="s">
        <v>152</v>
      </c>
      <c r="CS5" s="49" t="s">
        <v>153</v>
      </c>
      <c r="CT5" s="49" t="s">
        <v>154</v>
      </c>
      <c r="CU5" s="49" t="s">
        <v>155</v>
      </c>
      <c r="CV5" s="49" t="s">
        <v>156</v>
      </c>
      <c r="CW5" s="49" t="s">
        <v>157</v>
      </c>
      <c r="CX5" s="49" t="s">
        <v>147</v>
      </c>
      <c r="CY5" s="49" t="s">
        <v>160</v>
      </c>
      <c r="CZ5" s="49" t="s">
        <v>149</v>
      </c>
      <c r="DA5" s="49" t="s">
        <v>150</v>
      </c>
      <c r="DB5" s="49" t="s">
        <v>151</v>
      </c>
      <c r="DC5" s="49" t="s">
        <v>152</v>
      </c>
      <c r="DD5" s="49" t="s">
        <v>153</v>
      </c>
      <c r="DE5" s="49" t="s">
        <v>154</v>
      </c>
      <c r="DF5" s="49" t="s">
        <v>155</v>
      </c>
      <c r="DG5" s="49" t="s">
        <v>156</v>
      </c>
      <c r="DH5" s="49" t="s">
        <v>157</v>
      </c>
      <c r="DI5" s="49" t="s">
        <v>147</v>
      </c>
      <c r="DJ5" s="49" t="s">
        <v>160</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158</v>
      </c>
      <c r="DX5" s="49" t="s">
        <v>151</v>
      </c>
      <c r="DY5" s="49" t="s">
        <v>152</v>
      </c>
      <c r="DZ5" s="49" t="s">
        <v>153</v>
      </c>
      <c r="EA5" s="49" t="s">
        <v>154</v>
      </c>
      <c r="EB5" s="49" t="s">
        <v>155</v>
      </c>
      <c r="EC5" s="49" t="s">
        <v>156</v>
      </c>
      <c r="ED5" s="49" t="s">
        <v>157</v>
      </c>
      <c r="EE5" s="49" t="s">
        <v>147</v>
      </c>
      <c r="EF5" s="49" t="s">
        <v>160</v>
      </c>
      <c r="EG5" s="49" t="s">
        <v>159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161</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162</v>
      </c>
      <c r="B6" s="50">
        <f>B8</f>
        <v>2022</v>
      </c>
      <c r="C6" s="50">
        <f t="shared" ref="C6:M6" si="2">C8</f>
        <v>69710</v>
      </c>
      <c r="D6" s="50">
        <f t="shared" si="2"/>
        <v>46</v>
      </c>
      <c r="E6" s="50">
        <f t="shared" si="2"/>
        <v>6</v>
      </c>
      <c r="F6" s="50">
        <f t="shared" si="2"/>
        <v>0</v>
      </c>
      <c r="G6" s="50">
        <f t="shared" si="2"/>
        <v>2</v>
      </c>
      <c r="H6" s="158" t="str">
        <f>IF(H8&lt;&gt;I8,H8,"")&amp;IF(I8&lt;&gt;J8,I8,"")&amp;"　"&amp;J8</f>
        <v>山形県置賜広域病院企業団　公立置賜長井病院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10</v>
      </c>
      <c r="R6" s="50" t="str">
        <f t="shared" si="3"/>
        <v>-</v>
      </c>
      <c r="S6" s="50" t="str">
        <f t="shared" si="3"/>
        <v>透 訓</v>
      </c>
      <c r="T6" s="50" t="str">
        <f t="shared" si="3"/>
        <v>-</v>
      </c>
      <c r="U6" s="51" t="str">
        <f>U8</f>
        <v>-</v>
      </c>
      <c r="V6" s="51">
        <f>V8</f>
        <v>4284</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109.4</v>
      </c>
      <c r="AJ6" s="52">
        <f t="shared" ref="AJ6:AR6" si="5">IF(AJ8="-",NA(),AJ8)</f>
        <v>106.7</v>
      </c>
      <c r="AK6" s="52">
        <f t="shared" si="5"/>
        <v>100.6</v>
      </c>
      <c r="AL6" s="52">
        <f t="shared" si="5"/>
        <v>108.4</v>
      </c>
      <c r="AM6" s="52">
        <f t="shared" si="5"/>
        <v>108.7</v>
      </c>
      <c r="AN6" s="52">
        <f t="shared" si="5"/>
        <v>97.5</v>
      </c>
      <c r="AO6" s="52">
        <f t="shared" si="5"/>
        <v>97.7</v>
      </c>
      <c r="AP6" s="52">
        <f t="shared" si="5"/>
        <v>100.7</v>
      </c>
      <c r="AQ6" s="52">
        <f t="shared" si="5"/>
        <v>103.6</v>
      </c>
      <c r="AR6" s="52">
        <f t="shared" si="5"/>
        <v>101.9</v>
      </c>
      <c r="AS6" s="52" t="str">
        <f>IF(AS8="-","【-】","【"&amp;SUBSTITUTE(TEXT(AS8,"#,##0.0"),"-","△")&amp;"】")</f>
        <v>【103.5】</v>
      </c>
      <c r="AT6" s="52">
        <f>IF(AT8="-",NA(),AT8)</f>
        <v>87.5</v>
      </c>
      <c r="AU6" s="52">
        <f t="shared" ref="AU6:BC6" si="6">IF(AU8="-",NA(),AU8)</f>
        <v>84.4</v>
      </c>
      <c r="AV6" s="52">
        <f t="shared" si="6"/>
        <v>67.7</v>
      </c>
      <c r="AW6" s="52">
        <f t="shared" si="6"/>
        <v>81.2</v>
      </c>
      <c r="AX6" s="52">
        <f t="shared" si="6"/>
        <v>62.4</v>
      </c>
      <c r="AY6" s="52">
        <f t="shared" si="6"/>
        <v>77</v>
      </c>
      <c r="AZ6" s="52">
        <f t="shared" si="6"/>
        <v>77.099999999999994</v>
      </c>
      <c r="BA6" s="52">
        <f t="shared" si="6"/>
        <v>73.8</v>
      </c>
      <c r="BB6" s="52">
        <f t="shared" si="6"/>
        <v>75.5</v>
      </c>
      <c r="BC6" s="52">
        <f t="shared" si="6"/>
        <v>74.599999999999994</v>
      </c>
      <c r="BD6" s="52" t="str">
        <f>IF(BD8="-","【-】","【"&amp;SUBSTITUTE(TEXT(BD8,"#,##0.0"),"-","△")&amp;"】")</f>
        <v>【86.4】</v>
      </c>
      <c r="BE6" s="52">
        <f>IF(BE8="-",NA(),BE8)</f>
        <v>87.5</v>
      </c>
      <c r="BF6" s="52">
        <f t="shared" ref="BF6:BN6" si="7">IF(BF8="-",NA(),BF8)</f>
        <v>84.4</v>
      </c>
      <c r="BG6" s="52">
        <f t="shared" si="7"/>
        <v>67.7</v>
      </c>
      <c r="BH6" s="52">
        <f t="shared" si="7"/>
        <v>81.2</v>
      </c>
      <c r="BI6" s="52">
        <f t="shared" si="7"/>
        <v>62.4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81.5</v>
      </c>
      <c r="BQ6" s="52">
        <f t="shared" ref="BQ6:BY6" si="8">IF(BQ8="-",NA(),BQ8)</f>
        <v>85</v>
      </c>
      <c r="BR6" s="52">
        <f t="shared" si="8"/>
        <v>81.2</v>
      </c>
      <c r="BS6" s="52">
        <f t="shared" si="8"/>
        <v>86.3</v>
      </c>
      <c r="BT6" s="52">
        <f t="shared" si="8"/>
        <v>85.4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23451</v>
      </c>
      <c r="CB6" s="53">
        <f t="shared" ref="CB6:CJ6" si="9">IF(CB8="-",NA(),CB8)</f>
        <v>24528</v>
      </c>
      <c r="CC6" s="53">
        <f t="shared" si="9"/>
        <v>25685</v>
      </c>
      <c r="CD6" s="53">
        <f t="shared" si="9"/>
        <v>25194</v>
      </c>
      <c r="CE6" s="53">
        <f t="shared" si="9"/>
        <v>27041</v>
      </c>
      <c r="CF6" s="53">
        <f t="shared" si="9"/>
        <v>25711</v>
      </c>
      <c r="CG6" s="53">
        <f t="shared" si="9"/>
        <v>26415</v>
      </c>
      <c r="CH6" s="53">
        <f t="shared" si="9"/>
        <v>27227</v>
      </c>
      <c r="CI6" s="53">
        <f t="shared" si="9"/>
        <v>28176</v>
      </c>
      <c r="CJ6" s="53">
        <f t="shared" si="9"/>
        <v>29348</v>
      </c>
      <c r="CK6" s="52" t="str">
        <f>IF(CK8="-","【-】","【"&amp;SUBSTITUTE(TEXT(CK8,"#,##0"),"-","△")&amp;"】")</f>
        <v>【61,837】</v>
      </c>
      <c r="CL6" s="53">
        <f>IF(CL8="-",NA(),CL8)</f>
        <v>11285</v>
      </c>
      <c r="CM6" s="53">
        <f t="shared" ref="CM6:CU6" si="10">IF(CM8="-",NA(),CM8)</f>
        <v>10972</v>
      </c>
      <c r="CN6" s="53">
        <f t="shared" si="10"/>
        <v>10558</v>
      </c>
      <c r="CO6" s="53">
        <f t="shared" si="10"/>
        <v>10780</v>
      </c>
      <c r="CP6" s="53">
        <f t="shared" si="10"/>
        <v>11195</v>
      </c>
      <c r="CQ6" s="53">
        <f t="shared" si="10"/>
        <v>9060</v>
      </c>
      <c r="CR6" s="53">
        <f t="shared" si="10"/>
        <v>9135</v>
      </c>
      <c r="CS6" s="53">
        <f t="shared" si="10"/>
        <v>9509</v>
      </c>
      <c r="CT6" s="53">
        <f t="shared" si="10"/>
        <v>9548</v>
      </c>
      <c r="CU6" s="53">
        <f t="shared" si="10"/>
        <v>9992</v>
      </c>
      <c r="CV6" s="52" t="str">
        <f>IF(CV8="-","【-】","【"&amp;SUBSTITUTE(TEXT(CV8,"#,##0"),"-","△")&amp;"】")</f>
        <v>【17,600】</v>
      </c>
      <c r="CW6" s="52">
        <f>IF(CW8="-",NA(),CW8)</f>
        <v>58.7</v>
      </c>
      <c r="CX6" s="52">
        <f t="shared" ref="CX6:DF6" si="11">IF(CX8="-",NA(),CX8)</f>
        <v>62.5</v>
      </c>
      <c r="CY6" s="52">
        <f t="shared" si="11"/>
        <v>69</v>
      </c>
      <c r="CZ6" s="52">
        <f t="shared" si="11"/>
        <v>67.5</v>
      </c>
      <c r="DA6" s="52">
        <f t="shared" si="11"/>
        <v>64.2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11.9</v>
      </c>
      <c r="DI6" s="52">
        <f t="shared" ref="DI6:DQ6" si="12">IF(DI8="-",NA(),DI8)</f>
        <v>11.3</v>
      </c>
      <c r="DJ6" s="52">
        <f t="shared" si="12"/>
        <v>11</v>
      </c>
      <c r="DK6" s="52">
        <f t="shared" si="12"/>
        <v>10.5</v>
      </c>
      <c r="DL6" s="52">
        <f t="shared" si="12"/>
        <v>11.1</v>
      </c>
      <c r="DM6" s="52">
        <f t="shared" si="12"/>
        <v>16.5</v>
      </c>
      <c r="DN6" s="52">
        <f t="shared" si="12"/>
        <v>16</v>
      </c>
      <c r="DO6" s="52">
        <f t="shared" si="12"/>
        <v>15.7</v>
      </c>
      <c r="DP6" s="52">
        <f t="shared" si="12"/>
        <v>14.6</v>
      </c>
      <c r="DQ6" s="52">
        <f t="shared" si="12"/>
        <v>15.1</v>
      </c>
      <c r="DR6" s="52" t="str">
        <f>IF(DR8="-","【-】","【"&amp;SUBSTITUTE(TEXT(DR8,"#,##0.0"),"-","△")&amp;"】")</f>
        <v>【25.1】</v>
      </c>
      <c r="DS6" s="52">
        <f>IF(DS8="-",NA(),DS8)</f>
        <v>12.9</v>
      </c>
      <c r="DT6" s="52">
        <f t="shared" ref="DT6:EB6" si="13">IF(DT8="-",NA(),DT8)</f>
        <v>16</v>
      </c>
      <c r="DU6" s="52">
        <f t="shared" si="13"/>
        <v>24</v>
      </c>
      <c r="DV6" s="52">
        <f t="shared" si="13"/>
        <v>19.399999999999999</v>
      </c>
      <c r="DW6" s="52">
        <f t="shared" si="13"/>
        <v>15.4</v>
      </c>
      <c r="DX6" s="52">
        <f t="shared" si="13"/>
        <v>117</v>
      </c>
      <c r="DY6" s="52">
        <f t="shared" si="13"/>
        <v>118.8</v>
      </c>
      <c r="DZ6" s="52">
        <f t="shared" si="13"/>
        <v>136</v>
      </c>
      <c r="EA6" s="52">
        <f t="shared" si="13"/>
        <v>131.30000000000001</v>
      </c>
      <c r="EB6" s="52">
        <f t="shared" si="13"/>
        <v>133.6</v>
      </c>
      <c r="EC6" s="52" t="str">
        <f>IF(EC8="-","【-】","【"&amp;SUBSTITUTE(TEXT(EC8,"#,##0.0"),"-","△")&amp;"】")</f>
        <v>【63.0】</v>
      </c>
      <c r="ED6" s="52">
        <f>IF(ED8="-",NA(),ED8)</f>
        <v>66.8</v>
      </c>
      <c r="EE6" s="52">
        <f t="shared" ref="EE6:EM6" si="14">IF(EE8="-",NA(),EE8)</f>
        <v>66.900000000000006</v>
      </c>
      <c r="EF6" s="52">
        <f t="shared" si="14"/>
        <v>53.7</v>
      </c>
      <c r="EG6" s="52">
        <f t="shared" si="14"/>
        <v>56.6</v>
      </c>
      <c r="EH6" s="52">
        <f t="shared" si="14"/>
        <v>7.2</v>
      </c>
      <c r="EI6" s="52">
        <f t="shared" si="14"/>
        <v>56.1</v>
      </c>
      <c r="EJ6" s="52">
        <f t="shared" si="14"/>
        <v>56.4</v>
      </c>
      <c r="EK6" s="52">
        <f t="shared" si="14"/>
        <v>56.9</v>
      </c>
      <c r="EL6" s="52">
        <f t="shared" si="14"/>
        <v>58.3</v>
      </c>
      <c r="EM6" s="52">
        <f t="shared" si="14"/>
        <v>59.2</v>
      </c>
      <c r="EN6" s="52" t="str">
        <f>IF(EN8="-","【-】","【"&amp;SUBSTITUTE(TEXT(EN8,"#,##0.0"),"-","△")&amp;"】")</f>
        <v>【56.4】</v>
      </c>
      <c r="EO6" s="52">
        <f>IF(EO8="-",NA(),EO8)</f>
        <v>74.7</v>
      </c>
      <c r="EP6" s="52">
        <f t="shared" ref="EP6:EX6" si="15">IF(EP8="-",NA(),EP8)</f>
        <v>76.8</v>
      </c>
      <c r="EQ6" s="52">
        <f t="shared" si="15"/>
        <v>76.7</v>
      </c>
      <c r="ER6" s="52">
        <f t="shared" si="15"/>
        <v>77.3</v>
      </c>
      <c r="ES6" s="52">
        <f t="shared" si="15"/>
        <v>47.6</v>
      </c>
      <c r="ET6" s="52">
        <f t="shared" si="15"/>
        <v>73.2</v>
      </c>
      <c r="EU6" s="52">
        <f t="shared" si="15"/>
        <v>73.400000000000006</v>
      </c>
      <c r="EV6" s="52">
        <f t="shared" si="15"/>
        <v>72.5</v>
      </c>
      <c r="EW6" s="52">
        <f t="shared" si="15"/>
        <v>72.3</v>
      </c>
      <c r="EX6" s="52">
        <f t="shared" si="15"/>
        <v>72</v>
      </c>
      <c r="EY6" s="52" t="str">
        <f>IF(EY8="-","【-】","【"&amp;SUBSTITUTE(TEXT(EY8,"#,##0.0"),"-","△")&amp;"】")</f>
        <v>【70.7】</v>
      </c>
      <c r="EZ6" s="53">
        <f>IF(EZ8="-",NA(),EZ8)</f>
        <v>43258760</v>
      </c>
      <c r="FA6" s="53">
        <f t="shared" ref="FA6:FI6" si="16">IF(FA8="-",NA(),FA8)</f>
        <v>45837580</v>
      </c>
      <c r="FB6" s="53">
        <f t="shared" si="16"/>
        <v>49213820</v>
      </c>
      <c r="FC6" s="53">
        <f t="shared" si="16"/>
        <v>48214280</v>
      </c>
      <c r="FD6" s="53">
        <f t="shared" si="16"/>
        <v>84875720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163</v>
      </c>
      <c r="B7" s="50">
        <f t="shared" ref="B7:AH7" si="17">B8</f>
        <v>2022</v>
      </c>
      <c r="C7" s="50">
        <f t="shared" si="17"/>
        <v>69710</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10</v>
      </c>
      <c r="R7" s="50" t="str">
        <f t="shared" si="17"/>
        <v>-</v>
      </c>
      <c r="S7" s="50" t="str">
        <f t="shared" si="17"/>
        <v>透 訓</v>
      </c>
      <c r="T7" s="50" t="str">
        <f t="shared" si="17"/>
        <v>-</v>
      </c>
      <c r="U7" s="51" t="str">
        <f>U8</f>
        <v>-</v>
      </c>
      <c r="V7" s="51">
        <f>V8</f>
        <v>4284</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109.4</v>
      </c>
      <c r="AJ7" s="52">
        <f t="shared" ref="AJ7:AR7" si="18">AJ8</f>
        <v>106.7</v>
      </c>
      <c r="AK7" s="52">
        <f t="shared" si="18"/>
        <v>100.6</v>
      </c>
      <c r="AL7" s="52">
        <f t="shared" si="18"/>
        <v>108.4</v>
      </c>
      <c r="AM7" s="52">
        <f t="shared" si="18"/>
        <v>108.7</v>
      </c>
      <c r="AN7" s="52">
        <f t="shared" si="18"/>
        <v>97.5</v>
      </c>
      <c r="AO7" s="52">
        <f t="shared" si="18"/>
        <v>97.7</v>
      </c>
      <c r="AP7" s="52">
        <f t="shared" si="18"/>
        <v>100.7</v>
      </c>
      <c r="AQ7" s="52">
        <f t="shared" si="18"/>
        <v>103.6</v>
      </c>
      <c r="AR7" s="52">
        <f t="shared" si="18"/>
        <v>101.9</v>
      </c>
      <c r="AS7" s="52"/>
      <c r="AT7" s="52">
        <f>AT8</f>
        <v>87.5</v>
      </c>
      <c r="AU7" s="52">
        <f t="shared" ref="AU7:BC7" si="19">AU8</f>
        <v>84.4</v>
      </c>
      <c r="AV7" s="52">
        <f t="shared" si="19"/>
        <v>67.7</v>
      </c>
      <c r="AW7" s="52">
        <f t="shared" si="19"/>
        <v>81.2</v>
      </c>
      <c r="AX7" s="52">
        <f t="shared" si="19"/>
        <v>62.4</v>
      </c>
      <c r="AY7" s="52">
        <f t="shared" si="19"/>
        <v>77</v>
      </c>
      <c r="AZ7" s="52">
        <f t="shared" si="19"/>
        <v>77.099999999999994</v>
      </c>
      <c r="BA7" s="52">
        <f t="shared" si="19"/>
        <v>73.8</v>
      </c>
      <c r="BB7" s="52">
        <f t="shared" si="19"/>
        <v>75.5</v>
      </c>
      <c r="BC7" s="52">
        <f t="shared" si="19"/>
        <v>74.599999999999994</v>
      </c>
      <c r="BD7" s="52"/>
      <c r="BE7" s="52">
        <f>BE8</f>
        <v>87.5</v>
      </c>
      <c r="BF7" s="52">
        <f t="shared" ref="BF7:BN7" si="20">BF8</f>
        <v>84.4</v>
      </c>
      <c r="BG7" s="52">
        <f t="shared" si="20"/>
        <v>67.7</v>
      </c>
      <c r="BH7" s="52">
        <f t="shared" si="20"/>
        <v>81.2</v>
      </c>
      <c r="BI7" s="52">
        <f t="shared" si="20"/>
        <v>62.4</v>
      </c>
      <c r="BJ7" s="52">
        <f t="shared" si="20"/>
        <v>73.2</v>
      </c>
      <c r="BK7" s="52">
        <f t="shared" si="20"/>
        <v>73.2</v>
      </c>
      <c r="BL7" s="52">
        <f t="shared" si="20"/>
        <v>69.900000000000006</v>
      </c>
      <c r="BM7" s="52">
        <f t="shared" si="20"/>
        <v>71.599999999999994</v>
      </c>
      <c r="BN7" s="52">
        <f t="shared" si="20"/>
        <v>70.8</v>
      </c>
      <c r="BO7" s="52"/>
      <c r="BP7" s="52">
        <f>BP8</f>
        <v>81.5</v>
      </c>
      <c r="BQ7" s="52">
        <f t="shared" ref="BQ7:BY7" si="21">BQ8</f>
        <v>85</v>
      </c>
      <c r="BR7" s="52">
        <f t="shared" si="21"/>
        <v>81.2</v>
      </c>
      <c r="BS7" s="52">
        <f t="shared" si="21"/>
        <v>86.3</v>
      </c>
      <c r="BT7" s="52">
        <f t="shared" si="21"/>
        <v>85.4</v>
      </c>
      <c r="BU7" s="52">
        <f t="shared" si="21"/>
        <v>66.900000000000006</v>
      </c>
      <c r="BV7" s="52">
        <f t="shared" si="21"/>
        <v>66.099999999999994</v>
      </c>
      <c r="BW7" s="52">
        <f t="shared" si="21"/>
        <v>62.3</v>
      </c>
      <c r="BX7" s="52">
        <f t="shared" si="21"/>
        <v>62.1</v>
      </c>
      <c r="BY7" s="52">
        <f t="shared" si="21"/>
        <v>60.2</v>
      </c>
      <c r="BZ7" s="52"/>
      <c r="CA7" s="53">
        <f>CA8</f>
        <v>23451</v>
      </c>
      <c r="CB7" s="53">
        <f t="shared" ref="CB7:CJ7" si="22">CB8</f>
        <v>24528</v>
      </c>
      <c r="CC7" s="53">
        <f t="shared" si="22"/>
        <v>25685</v>
      </c>
      <c r="CD7" s="53">
        <f t="shared" si="22"/>
        <v>25194</v>
      </c>
      <c r="CE7" s="53">
        <f t="shared" si="22"/>
        <v>27041</v>
      </c>
      <c r="CF7" s="53">
        <f t="shared" si="22"/>
        <v>25711</v>
      </c>
      <c r="CG7" s="53">
        <f t="shared" si="22"/>
        <v>26415</v>
      </c>
      <c r="CH7" s="53">
        <f t="shared" si="22"/>
        <v>27227</v>
      </c>
      <c r="CI7" s="53">
        <f t="shared" si="22"/>
        <v>28176</v>
      </c>
      <c r="CJ7" s="53">
        <f t="shared" si="22"/>
        <v>29348</v>
      </c>
      <c r="CK7" s="52"/>
      <c r="CL7" s="53">
        <f>CL8</f>
        <v>11285</v>
      </c>
      <c r="CM7" s="53">
        <f t="shared" ref="CM7:CU7" si="23">CM8</f>
        <v>10972</v>
      </c>
      <c r="CN7" s="53">
        <f t="shared" si="23"/>
        <v>10558</v>
      </c>
      <c r="CO7" s="53">
        <f t="shared" si="23"/>
        <v>10780</v>
      </c>
      <c r="CP7" s="53">
        <f t="shared" si="23"/>
        <v>11195</v>
      </c>
      <c r="CQ7" s="53">
        <f t="shared" si="23"/>
        <v>9060</v>
      </c>
      <c r="CR7" s="53">
        <f t="shared" si="23"/>
        <v>9135</v>
      </c>
      <c r="CS7" s="53">
        <f t="shared" si="23"/>
        <v>9509</v>
      </c>
      <c r="CT7" s="53">
        <f t="shared" si="23"/>
        <v>9548</v>
      </c>
      <c r="CU7" s="53">
        <f t="shared" si="23"/>
        <v>9992</v>
      </c>
      <c r="CV7" s="52"/>
      <c r="CW7" s="52">
        <f>CW8</f>
        <v>58.7</v>
      </c>
      <c r="CX7" s="52">
        <f t="shared" ref="CX7:DF7" si="24">CX8</f>
        <v>62.5</v>
      </c>
      <c r="CY7" s="52">
        <f t="shared" si="24"/>
        <v>69</v>
      </c>
      <c r="CZ7" s="52">
        <f t="shared" si="24"/>
        <v>67.5</v>
      </c>
      <c r="DA7" s="52">
        <f t="shared" si="24"/>
        <v>64.2</v>
      </c>
      <c r="DB7" s="52">
        <f t="shared" si="24"/>
        <v>71.099999999999994</v>
      </c>
      <c r="DC7" s="52">
        <f t="shared" si="24"/>
        <v>72</v>
      </c>
      <c r="DD7" s="52">
        <f t="shared" si="24"/>
        <v>77.7</v>
      </c>
      <c r="DE7" s="52">
        <f t="shared" si="24"/>
        <v>75.7</v>
      </c>
      <c r="DF7" s="52">
        <f t="shared" si="24"/>
        <v>75.400000000000006</v>
      </c>
      <c r="DG7" s="52"/>
      <c r="DH7" s="52">
        <f>DH8</f>
        <v>11.9</v>
      </c>
      <c r="DI7" s="52">
        <f t="shared" ref="DI7:DQ7" si="25">DI8</f>
        <v>11.3</v>
      </c>
      <c r="DJ7" s="52">
        <f t="shared" si="25"/>
        <v>11</v>
      </c>
      <c r="DK7" s="52">
        <f t="shared" si="25"/>
        <v>10.5</v>
      </c>
      <c r="DL7" s="52">
        <f t="shared" si="25"/>
        <v>11.1</v>
      </c>
      <c r="DM7" s="52">
        <f t="shared" si="25"/>
        <v>16.5</v>
      </c>
      <c r="DN7" s="52">
        <f t="shared" si="25"/>
        <v>16</v>
      </c>
      <c r="DO7" s="52">
        <f t="shared" si="25"/>
        <v>15.7</v>
      </c>
      <c r="DP7" s="52">
        <f t="shared" si="25"/>
        <v>14.6</v>
      </c>
      <c r="DQ7" s="52">
        <f t="shared" si="25"/>
        <v>15.1</v>
      </c>
      <c r="DR7" s="52"/>
      <c r="DS7" s="52">
        <f>DS8</f>
        <v>12.9</v>
      </c>
      <c r="DT7" s="52">
        <f t="shared" ref="DT7:EB7" si="26">DT8</f>
        <v>16</v>
      </c>
      <c r="DU7" s="52">
        <f t="shared" si="26"/>
        <v>24</v>
      </c>
      <c r="DV7" s="52">
        <f t="shared" si="26"/>
        <v>19.399999999999999</v>
      </c>
      <c r="DW7" s="52">
        <f t="shared" si="26"/>
        <v>15.4</v>
      </c>
      <c r="DX7" s="52">
        <f t="shared" si="26"/>
        <v>117</v>
      </c>
      <c r="DY7" s="52">
        <f t="shared" si="26"/>
        <v>118.8</v>
      </c>
      <c r="DZ7" s="52">
        <f t="shared" si="26"/>
        <v>136</v>
      </c>
      <c r="EA7" s="52">
        <f t="shared" si="26"/>
        <v>131.30000000000001</v>
      </c>
      <c r="EB7" s="52">
        <f t="shared" si="26"/>
        <v>133.6</v>
      </c>
      <c r="EC7" s="52"/>
      <c r="ED7" s="52">
        <f>ED8</f>
        <v>66.8</v>
      </c>
      <c r="EE7" s="52">
        <f t="shared" ref="EE7:EM7" si="27">EE8</f>
        <v>66.900000000000006</v>
      </c>
      <c r="EF7" s="52">
        <f t="shared" si="27"/>
        <v>53.7</v>
      </c>
      <c r="EG7" s="52">
        <f t="shared" si="27"/>
        <v>56.6</v>
      </c>
      <c r="EH7" s="52">
        <f t="shared" si="27"/>
        <v>7.2</v>
      </c>
      <c r="EI7" s="52">
        <f t="shared" si="27"/>
        <v>56.1</v>
      </c>
      <c r="EJ7" s="52">
        <f t="shared" si="27"/>
        <v>56.4</v>
      </c>
      <c r="EK7" s="52">
        <f t="shared" si="27"/>
        <v>56.9</v>
      </c>
      <c r="EL7" s="52">
        <f t="shared" si="27"/>
        <v>58.3</v>
      </c>
      <c r="EM7" s="52">
        <f t="shared" si="27"/>
        <v>59.2</v>
      </c>
      <c r="EN7" s="52"/>
      <c r="EO7" s="52">
        <f>EO8</f>
        <v>74.7</v>
      </c>
      <c r="EP7" s="52">
        <f t="shared" ref="EP7:EX7" si="28">EP8</f>
        <v>76.8</v>
      </c>
      <c r="EQ7" s="52">
        <f t="shared" si="28"/>
        <v>76.7</v>
      </c>
      <c r="ER7" s="52">
        <f t="shared" si="28"/>
        <v>77.3</v>
      </c>
      <c r="ES7" s="52">
        <f t="shared" si="28"/>
        <v>47.6</v>
      </c>
      <c r="ET7" s="52">
        <f t="shared" si="28"/>
        <v>73.2</v>
      </c>
      <c r="EU7" s="52">
        <f t="shared" si="28"/>
        <v>73.400000000000006</v>
      </c>
      <c r="EV7" s="52">
        <f t="shared" si="28"/>
        <v>72.5</v>
      </c>
      <c r="EW7" s="52">
        <f t="shared" si="28"/>
        <v>72.3</v>
      </c>
      <c r="EX7" s="52">
        <f t="shared" si="28"/>
        <v>72</v>
      </c>
      <c r="EY7" s="52"/>
      <c r="EZ7" s="53">
        <f>EZ8</f>
        <v>43258760</v>
      </c>
      <c r="FA7" s="53">
        <f t="shared" ref="FA7:FI7" si="29">FA8</f>
        <v>45837580</v>
      </c>
      <c r="FB7" s="53">
        <f t="shared" si="29"/>
        <v>49213820</v>
      </c>
      <c r="FC7" s="53">
        <f t="shared" si="29"/>
        <v>48214280</v>
      </c>
      <c r="FD7" s="53">
        <f t="shared" si="29"/>
        <v>84875720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69710</v>
      </c>
      <c r="D8" s="55">
        <v>46</v>
      </c>
      <c r="E8" s="55">
        <v>6</v>
      </c>
      <c r="F8" s="55">
        <v>0</v>
      </c>
      <c r="G8" s="55">
        <v>2</v>
      </c>
      <c r="H8" s="55" t="s">
        <v>164</v>
      </c>
      <c r="I8" s="55" t="s">
        <v>165</v>
      </c>
      <c r="J8" s="55" t="s">
        <v>166</v>
      </c>
      <c r="K8" s="55" t="s">
        <v>167</v>
      </c>
      <c r="L8" s="55" t="s">
        <v>168</v>
      </c>
      <c r="M8" s="55" t="s">
        <v>169</v>
      </c>
      <c r="N8" s="55" t="s">
        <v>170</v>
      </c>
      <c r="O8" s="55" t="s">
        <v>171</v>
      </c>
      <c r="P8" s="55" t="s">
        <v>172</v>
      </c>
      <c r="Q8" s="56">
        <v>10</v>
      </c>
      <c r="R8" s="55" t="s">
        <v>40</v>
      </c>
      <c r="S8" s="55" t="s">
        <v>173</v>
      </c>
      <c r="T8" s="55" t="s">
        <v>40</v>
      </c>
      <c r="U8" s="56" t="s">
        <v>40</v>
      </c>
      <c r="V8" s="56">
        <v>4284</v>
      </c>
      <c r="W8" s="55" t="s">
        <v>174</v>
      </c>
      <c r="X8" s="55" t="s">
        <v>40</v>
      </c>
      <c r="Y8" s="57" t="s">
        <v>175</v>
      </c>
      <c r="Z8" s="56">
        <v>50</v>
      </c>
      <c r="AA8" s="56" t="s">
        <v>40</v>
      </c>
      <c r="AB8" s="56" t="s">
        <v>40</v>
      </c>
      <c r="AC8" s="56" t="s">
        <v>40</v>
      </c>
      <c r="AD8" s="56" t="s">
        <v>40</v>
      </c>
      <c r="AE8" s="56">
        <v>50</v>
      </c>
      <c r="AF8" s="56">
        <v>50</v>
      </c>
      <c r="AG8" s="56" t="s">
        <v>40</v>
      </c>
      <c r="AH8" s="56">
        <v>50</v>
      </c>
      <c r="AI8" s="58">
        <v>109.4</v>
      </c>
      <c r="AJ8" s="58">
        <v>106.7</v>
      </c>
      <c r="AK8" s="58">
        <v>100.6</v>
      </c>
      <c r="AL8" s="58">
        <v>108.4</v>
      </c>
      <c r="AM8" s="58">
        <v>108.7</v>
      </c>
      <c r="AN8" s="58">
        <v>97.5</v>
      </c>
      <c r="AO8" s="58">
        <v>97.7</v>
      </c>
      <c r="AP8" s="58">
        <v>100.7</v>
      </c>
      <c r="AQ8" s="58">
        <v>103.6</v>
      </c>
      <c r="AR8" s="58">
        <v>101.9</v>
      </c>
      <c r="AS8" s="58">
        <v>103.5</v>
      </c>
      <c r="AT8" s="58">
        <v>87.5</v>
      </c>
      <c r="AU8" s="58">
        <v>84.4</v>
      </c>
      <c r="AV8" s="58">
        <v>67.7</v>
      </c>
      <c r="AW8" s="58">
        <v>81.2</v>
      </c>
      <c r="AX8" s="58">
        <v>62.4</v>
      </c>
      <c r="AY8" s="58">
        <v>77</v>
      </c>
      <c r="AZ8" s="58">
        <v>77.099999999999994</v>
      </c>
      <c r="BA8" s="58">
        <v>73.8</v>
      </c>
      <c r="BB8" s="58">
        <v>75.5</v>
      </c>
      <c r="BC8" s="58">
        <v>74.599999999999994</v>
      </c>
      <c r="BD8" s="58">
        <v>86.4</v>
      </c>
      <c r="BE8" s="59">
        <v>87.5</v>
      </c>
      <c r="BF8" s="59">
        <v>84.4</v>
      </c>
      <c r="BG8" s="59">
        <v>67.7</v>
      </c>
      <c r="BH8" s="59">
        <v>81.2</v>
      </c>
      <c r="BI8" s="59">
        <v>62.4</v>
      </c>
      <c r="BJ8" s="59">
        <v>73.2</v>
      </c>
      <c r="BK8" s="59">
        <v>73.2</v>
      </c>
      <c r="BL8" s="59">
        <v>69.900000000000006</v>
      </c>
      <c r="BM8" s="59">
        <v>71.599999999999994</v>
      </c>
      <c r="BN8" s="59">
        <v>70.8</v>
      </c>
      <c r="BO8" s="59">
        <v>83.7</v>
      </c>
      <c r="BP8" s="58">
        <v>81.5</v>
      </c>
      <c r="BQ8" s="58">
        <v>85</v>
      </c>
      <c r="BR8" s="58">
        <v>81.2</v>
      </c>
      <c r="BS8" s="58">
        <v>86.3</v>
      </c>
      <c r="BT8" s="58">
        <v>85.4</v>
      </c>
      <c r="BU8" s="58">
        <v>66.900000000000006</v>
      </c>
      <c r="BV8" s="58">
        <v>66.099999999999994</v>
      </c>
      <c r="BW8" s="58">
        <v>62.3</v>
      </c>
      <c r="BX8" s="58">
        <v>62.1</v>
      </c>
      <c r="BY8" s="58">
        <v>60.2</v>
      </c>
      <c r="BZ8" s="58">
        <v>66.8</v>
      </c>
      <c r="CA8" s="59">
        <v>23451</v>
      </c>
      <c r="CB8" s="59">
        <v>24528</v>
      </c>
      <c r="CC8" s="59">
        <v>25685</v>
      </c>
      <c r="CD8" s="59">
        <v>25194</v>
      </c>
      <c r="CE8" s="59">
        <v>27041</v>
      </c>
      <c r="CF8" s="59">
        <v>25711</v>
      </c>
      <c r="CG8" s="59">
        <v>26415</v>
      </c>
      <c r="CH8" s="59">
        <v>27227</v>
      </c>
      <c r="CI8" s="59">
        <v>28176</v>
      </c>
      <c r="CJ8" s="59">
        <v>29348</v>
      </c>
      <c r="CK8" s="58">
        <v>61837</v>
      </c>
      <c r="CL8" s="59">
        <v>11285</v>
      </c>
      <c r="CM8" s="59">
        <v>10972</v>
      </c>
      <c r="CN8" s="59">
        <v>10558</v>
      </c>
      <c r="CO8" s="59">
        <v>10780</v>
      </c>
      <c r="CP8" s="59">
        <v>11195</v>
      </c>
      <c r="CQ8" s="59">
        <v>9060</v>
      </c>
      <c r="CR8" s="59">
        <v>9135</v>
      </c>
      <c r="CS8" s="59">
        <v>9509</v>
      </c>
      <c r="CT8" s="59">
        <v>9548</v>
      </c>
      <c r="CU8" s="59">
        <v>9992</v>
      </c>
      <c r="CV8" s="58">
        <v>17600</v>
      </c>
      <c r="CW8" s="59">
        <v>58.7</v>
      </c>
      <c r="CX8" s="59">
        <v>62.5</v>
      </c>
      <c r="CY8" s="59">
        <v>69</v>
      </c>
      <c r="CZ8" s="59">
        <v>67.5</v>
      </c>
      <c r="DA8" s="59">
        <v>64.2</v>
      </c>
      <c r="DB8" s="59">
        <v>71.099999999999994</v>
      </c>
      <c r="DC8" s="59">
        <v>72</v>
      </c>
      <c r="DD8" s="59">
        <v>77.7</v>
      </c>
      <c r="DE8" s="59">
        <v>75.7</v>
      </c>
      <c r="DF8" s="59">
        <v>75.400000000000006</v>
      </c>
      <c r="DG8" s="59">
        <v>55.6</v>
      </c>
      <c r="DH8" s="59">
        <v>11.9</v>
      </c>
      <c r="DI8" s="59">
        <v>11.3</v>
      </c>
      <c r="DJ8" s="59">
        <v>11</v>
      </c>
      <c r="DK8" s="59">
        <v>10.5</v>
      </c>
      <c r="DL8" s="59">
        <v>11.1</v>
      </c>
      <c r="DM8" s="59">
        <v>16.5</v>
      </c>
      <c r="DN8" s="59">
        <v>16</v>
      </c>
      <c r="DO8" s="59">
        <v>15.7</v>
      </c>
      <c r="DP8" s="59">
        <v>14.6</v>
      </c>
      <c r="DQ8" s="59">
        <v>15.1</v>
      </c>
      <c r="DR8" s="59">
        <v>25.1</v>
      </c>
      <c r="DS8" s="59">
        <v>12.9</v>
      </c>
      <c r="DT8" s="59">
        <v>16</v>
      </c>
      <c r="DU8" s="59">
        <v>24</v>
      </c>
      <c r="DV8" s="59">
        <v>19.399999999999999</v>
      </c>
      <c r="DW8" s="59">
        <v>15.4</v>
      </c>
      <c r="DX8" s="59">
        <v>117</v>
      </c>
      <c r="DY8" s="59">
        <v>118.8</v>
      </c>
      <c r="DZ8" s="59">
        <v>136</v>
      </c>
      <c r="EA8" s="59">
        <v>131.30000000000001</v>
      </c>
      <c r="EB8" s="59">
        <v>133.6</v>
      </c>
      <c r="EC8" s="59">
        <v>63</v>
      </c>
      <c r="ED8" s="58">
        <v>66.8</v>
      </c>
      <c r="EE8" s="58">
        <v>66.900000000000006</v>
      </c>
      <c r="EF8" s="58">
        <v>53.7</v>
      </c>
      <c r="EG8" s="58">
        <v>56.6</v>
      </c>
      <c r="EH8" s="58">
        <v>7.2</v>
      </c>
      <c r="EI8" s="58">
        <v>56.1</v>
      </c>
      <c r="EJ8" s="58">
        <v>56.4</v>
      </c>
      <c r="EK8" s="58">
        <v>56.9</v>
      </c>
      <c r="EL8" s="58">
        <v>58.3</v>
      </c>
      <c r="EM8" s="58">
        <v>59.2</v>
      </c>
      <c r="EN8" s="58">
        <v>56.4</v>
      </c>
      <c r="EO8" s="58">
        <v>74.7</v>
      </c>
      <c r="EP8" s="58">
        <v>76.8</v>
      </c>
      <c r="EQ8" s="58">
        <v>76.7</v>
      </c>
      <c r="ER8" s="58">
        <v>77.3</v>
      </c>
      <c r="ES8" s="58">
        <v>47.6</v>
      </c>
      <c r="ET8" s="58">
        <v>73.2</v>
      </c>
      <c r="EU8" s="58">
        <v>73.400000000000006</v>
      </c>
      <c r="EV8" s="58">
        <v>72.5</v>
      </c>
      <c r="EW8" s="58">
        <v>72.3</v>
      </c>
      <c r="EX8" s="58">
        <v>72</v>
      </c>
      <c r="EY8" s="58">
        <v>70.7</v>
      </c>
      <c r="EZ8" s="59">
        <v>43258760</v>
      </c>
      <c r="FA8" s="59">
        <v>45837580</v>
      </c>
      <c r="FB8" s="59">
        <v>49213820</v>
      </c>
      <c r="FC8" s="59">
        <v>48214280</v>
      </c>
      <c r="FD8" s="59">
        <v>84875720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