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1_水道（法適）\05 団体からの分析結果提出\01_都道府県\"/>
    </mc:Choice>
  </mc:AlternateContent>
  <xr:revisionPtr revIDLastSave="0" documentId="13_ncr:1_{2C475F13-D7F2-4F9C-B5F0-F324117628D6}" xr6:coauthVersionLast="36" xr6:coauthVersionMax="36" xr10:uidLastSave="{00000000-0000-0000-0000-000000000000}"/>
  <workbookProtection workbookAlgorithmName="SHA-512" workbookHashValue="yV2NZMl+88lelbXnInk8sML1V8z2wRAEakTY6pRsq+iTinxPYUQF7xaH+8LZAGoFbtJVzDgIbWIa7hPitOaGDg==" workbookSaltValue="oIDOUxSkfAKdD2I4sKNIbQ==" workbookSpinCount="100000" lockStructure="1"/>
  <bookViews>
    <workbookView xWindow="0" yWindow="0" windowWidth="2049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<sst xmlns="http://schemas.openxmlformats.org/spreadsheetml/2006/main" count="228" uniqueCount="114">
  <si>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</si>
  <si>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</si>
  <si>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</si>
  <si>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</si>
  <si>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</si>
  <si>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</si>
  <si>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</si>
  <si>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</si>
  <si>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</si>
  <si>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</si>
  <si>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</si>
  <si>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</si>
  <si>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</si>
  <si>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</si>
  <si>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</si>
  <si>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</si>
  <si>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</si>
  <si>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</si>
  <si>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</si>
  <si>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</si>
  <si>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</si>
  <si>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</si>
  <si>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</si>
  <si>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</si>
  <si>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</si>
  <si>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</si>
  <si>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</si>
  <si>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</si>
  <si>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</si>
  <si>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</si>
  <si>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</si>
  <si>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</si>
  <si>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</si>
  <si>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</si>
  <si>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</si>
  <si>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</si>
  <si>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</si>
  <si>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</si>
  <si>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</si>
  <si>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</si>
  <si>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</si>
  <si>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</si>
  <si>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</si>
  <si>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</si>
  <si>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</si>
  <si>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</si>
  <si>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</si>
  <si>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</si>
  <si>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</si>
  <si>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</si>
  <si>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</si>
  <si>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</si>
  <si>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</si>
  <si>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</si>
  <si>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</si>
  <si>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</si>
  <si>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</si>
  <si>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</si>
  <si>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</si>
  <si>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</si>
  <si>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</si>
  <si>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</si>
  <si>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</si>
  <si>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</si>
  <si>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</si>
  <si>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</si>
  <si>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</si>
  <si>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</si>
  <si>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</si>
  <si>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</si>
  <si>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</si>
  <si>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</si>
  <si>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</si>
  <si>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</si>
  <si>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</si>
  <si>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</si>
  <si>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</si>
  <si>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</si>
  <si>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</si>
  <si>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</si>
  <si>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</si>
  <si>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</si>
  <si>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</si>
  <si>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</si>
  <si>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</si>
  <si>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</si>
  <si>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</si>
  <si>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</si>
  <si>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</si>
  <si>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</si>
  <si>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</si>
  <si>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</si>
  <si>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</si>
  <si>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</si>
  <si>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</si>
  <si>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</si>
  <si>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</si>
  <si>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</si>
  <si>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</si>
  <si>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</si>
  <si>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</si>
  <si>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</si>
  <si>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</si>
  <si>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</si>
  <si>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</si>
  <si>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</si>
  <si>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</si>
  <si>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</si>
  <si>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</si>
  <si>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</si>
  <si>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</si>
  <si>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＜健全性＞　
　「①経常収支比率」は、過去5年間とも100％を上回り、経常収益で経常費用を賄うことができており、かつ、累積欠損金も生じていないことから、健全経営である。
　「③流動比率」は、過去5年間とも200％を上回っており、短期債務に対する支払能力は健全である。
  「④企業債残高対給水収益比率」は、過去5年間とも企業債の着実な償還により企業債残高が減少し、類似団体平均と同等規模で推移している。
  「⑤料金回収率」は、過去5年間とも100％を上回り、給水に係る費用を給水収益で賄うことができている。なお、類似団体平均を上回って推移しているが、これは将来の投資財源の確保も踏まえた料金設定によるものである。
  「⑥給水原価」は、類似団体平均を上回って推移しているが、これは可住地面積が広く投資効率が悪いこと及び開発費用のかかるダム等で水源を確保していることから、資本費（減価償却費及び企業債利息）が高くなっていることが要因である。
＜効率性＞
  「⑦施設利用率」は、類似団体平均を上回って推移しているが、さらなる利用率の向上への取り組みのほか、水需要の動向を的確に捉えた施設規模の見直しを検討していく必要がある。
　「⑧有収率」は、過去5年間とも高い数値で推移し、施設の稼働がおおよそ収益に結びついている。</t>
    <rPh sb="1" eb="4">
      <t>ケンゼンセイ</t>
    </rPh>
    <rPh sb="423" eb="426">
      <t>コウリツセイ</t>
    </rPh>
    <rPh sb="532" eb="534">
      <t>スウチ</t>
    </rPh>
    <phoneticPr fontId="4"/>
  </si>
  <si>
    <t>　各経営指標の状況から良好な経営状況といえる。
　しかし、今後、人口減少による水需要の減少、水道施設の老朽化による更新費用の増加や災害等に備えた危機管理対策など、経営環境は厳しさを増していく。
　このため、平成30年3月に改定した「企業局経営戦略」に基づき、計画的な事業運営、効率的な管理運営、財政基盤の強化、需要に応じた事業展開など、計画的かつ効率的な経営を推進していく。
※「企業局経営戦略」掲載ＵＲＬ
https://www.kigyou.pref.ibaraki.jp/page/page000009.html</t>
    <rPh sb="57" eb="59">
      <t>コウシン</t>
    </rPh>
    <rPh sb="59" eb="61">
      <t>ヒヨウ</t>
    </rPh>
    <rPh sb="62" eb="64">
      <t>ゾウカ</t>
    </rPh>
    <rPh sb="81" eb="85">
      <t>ケイエイカンキョウ</t>
    </rPh>
    <rPh sb="86" eb="87">
      <t>キビ</t>
    </rPh>
    <rPh sb="90" eb="91">
      <t>マ</t>
    </rPh>
    <rPh sb="168" eb="171">
      <t>ケイカクテキ</t>
    </rPh>
    <rPh sb="173" eb="176">
      <t>コウリツテキ</t>
    </rPh>
    <rPh sb="177" eb="179">
      <t>ケイエイ</t>
    </rPh>
    <rPh sb="180" eb="182">
      <t>スイシン</t>
    </rPh>
    <phoneticPr fontId="4"/>
  </si>
  <si>
    <t>　「①有形固定資産減価償却率」は、類似団体平均と同等規模で推移しており、概ね平均的な老朽化の状況である。主要施設別では、建物が48.38％、構築物が50.43％、機械及び装置が67.94％となっている。
　管路は、法定耐用年数に達していないものが多く、「②管路経年化率」、「③管路更新率」ともに類似団体平均に比べて低い数値を推移しているが、今後は、経営戦略に位置づける更新周期をふまえ、耐震化と併せた計画的な更新を進めていく必要がある。</t>
    <rPh sb="21" eb="23">
      <t>ヘイキン</t>
    </rPh>
    <rPh sb="24" eb="28">
      <t>ドウトウキボ</t>
    </rPh>
    <rPh sb="36" eb="37">
      <t>オオム</t>
    </rPh>
    <rPh sb="38" eb="41">
      <t>ヘイキンテキ</t>
    </rPh>
    <rPh sb="42" eb="43">
      <t>ロウ</t>
    </rPh>
    <rPh sb="46" eb="48">
      <t>ジョウキョウ</t>
    </rPh>
    <rPh sb="151" eb="153">
      <t>ヘイキン</t>
    </rPh>
    <rPh sb="170" eb="172">
      <t>コンゴ</t>
    </rPh>
    <rPh sb="174" eb="176">
      <t>ケイエイ</t>
    </rPh>
    <rPh sb="176" eb="178">
      <t>センリャク</t>
    </rPh>
    <rPh sb="179" eb="181">
      <t>イチ</t>
    </rPh>
    <rPh sb="184" eb="186">
      <t>コウシン</t>
    </rPh>
    <rPh sb="186" eb="188">
      <t>シュウキ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</si>
</sst>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2258-4478-8D60-B53884F170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2258-4478-8D60-B53884F170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67.56</c:v>
                </c:pt>
                <c:pt idx="1">
                  <c:v>67.39</c:v>
                </c:pt>
                <c:pt idx="2">
                  <c:v>69.02</c:v>
                </c:pt>
                <c:pt idx="3">
                  <c:v>68.22</c:v>
                </c:pt>
                <c:pt idx="4">
                  <c:v>68.260000000000005</c:v>
                </c:pt>
              </c:numCache>
            </c:numRef>
          </c:val>
          <c:extLst>
            <c:ext xmlns:c16="http://schemas.microsoft.com/office/drawing/2014/chart" uri="{C3380CC4-5D6E-409C-BE32-E72D297353CC}">
              <c16:uniqueId val="{00000000-A6C5-4A12-98C4-9E7FA524A7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A6C5-4A12-98C4-9E7FA524A7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98.24</c:v>
                </c:pt>
                <c:pt idx="1">
                  <c:v>98.53</c:v>
                </c:pt>
                <c:pt idx="2">
                  <c:v>98.23</c:v>
                </c:pt>
                <c:pt idx="3">
                  <c:v>98.8</c:v>
                </c:pt>
                <c:pt idx="4">
                  <c:v>98.77</c:v>
                </c:pt>
              </c:numCache>
            </c:numRef>
          </c:val>
          <c:extLst>
            <c:ext xmlns:c16="http://schemas.microsoft.com/office/drawing/2014/chart" uri="{C3380CC4-5D6E-409C-BE32-E72D297353CC}">
              <c16:uniqueId val="{00000000-BB4D-4014-984E-9A561640B0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BB4D-4014-984E-9A561640B0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118.17</c:v>
                </c:pt>
                <c:pt idx="1">
                  <c:v>118.25</c:v>
                </c:pt>
                <c:pt idx="2">
                  <c:v>119.65</c:v>
                </c:pt>
                <c:pt idx="3">
                  <c:v>117.78</c:v>
                </c:pt>
                <c:pt idx="4">
                  <c:v>110.07</c:v>
                </c:pt>
              </c:numCache>
            </c:numRef>
          </c:val>
          <c:extLst>
            <c:ext xmlns:c16="http://schemas.microsoft.com/office/drawing/2014/chart" uri="{C3380CC4-5D6E-409C-BE32-E72D297353CC}">
              <c16:uniqueId val="{00000000-018E-4AEF-BE27-A9D44CFA03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018E-4AEF-BE27-A9D44CFA03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53.66</c:v>
                </c:pt>
                <c:pt idx="1">
                  <c:v>53.75</c:v>
                </c:pt>
                <c:pt idx="2">
                  <c:v>55.44</c:v>
                </c:pt>
                <c:pt idx="3">
                  <c:v>56.33</c:v>
                </c:pt>
                <c:pt idx="4">
                  <c:v>56.36</c:v>
                </c:pt>
              </c:numCache>
            </c:numRef>
          </c:val>
          <c:extLst>
            <c:ext xmlns:c16="http://schemas.microsoft.com/office/drawing/2014/chart" uri="{C3380CC4-5D6E-409C-BE32-E72D297353CC}">
              <c16:uniqueId val="{00000000-BF06-42B3-B69D-27AFBFCE2E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BF06-42B3-B69D-27AFBFCE2E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6.89</c:v>
                </c:pt>
                <c:pt idx="1">
                  <c:v>8.32</c:v>
                </c:pt>
                <c:pt idx="2">
                  <c:v>11.26</c:v>
                </c:pt>
                <c:pt idx="3">
                  <c:v>14.4</c:v>
                </c:pt>
                <c:pt idx="4">
                  <c:v>14.22</c:v>
                </c:pt>
              </c:numCache>
            </c:numRef>
          </c:val>
          <c:extLst>
            <c:ext xmlns:c16="http://schemas.microsoft.com/office/drawing/2014/chart" uri="{C3380CC4-5D6E-409C-BE32-E72D297353CC}">
              <c16:uniqueId val="{00000000-E6E8-4A44-B376-BF60D9612B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E6E8-4A44-B376-BF60D9612B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F2-48B6-A4F6-5C1CB6A437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B2F2-48B6-A4F6-5C1CB6A437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310.77999999999997</c:v>
                </c:pt>
                <c:pt idx="1">
                  <c:v>287.18</c:v>
                </c:pt>
                <c:pt idx="2">
                  <c:v>361.03</c:v>
                </c:pt>
                <c:pt idx="3">
                  <c:v>396.54</c:v>
                </c:pt>
                <c:pt idx="4">
                  <c:v>365.31</c:v>
                </c:pt>
              </c:numCache>
            </c:numRef>
          </c:val>
          <c:extLst>
            <c:ext xmlns:c16="http://schemas.microsoft.com/office/drawing/2014/chart" uri="{C3380CC4-5D6E-409C-BE32-E72D297353CC}">
              <c16:uniqueId val="{00000000-A798-4256-9C6F-E3CC4661DC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A798-4256-9C6F-E3CC4661DC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289.14999999999998</c:v>
                </c:pt>
                <c:pt idx="1">
                  <c:v>285.82</c:v>
                </c:pt>
                <c:pt idx="2">
                  <c:v>269.27</c:v>
                </c:pt>
                <c:pt idx="3">
                  <c:v>251.59</c:v>
                </c:pt>
                <c:pt idx="4">
                  <c:v>238.74</c:v>
                </c:pt>
              </c:numCache>
            </c:numRef>
          </c:val>
          <c:extLst>
            <c:ext xmlns:c16="http://schemas.microsoft.com/office/drawing/2014/chart" uri="{C3380CC4-5D6E-409C-BE32-E72D297353CC}">
              <c16:uniqueId val="{00000000-C175-4A23-8E14-B72D639C42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C175-4A23-8E14-B72D639C42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119.17</c:v>
                </c:pt>
                <c:pt idx="1">
                  <c:v>119.25</c:v>
                </c:pt>
                <c:pt idx="2">
                  <c:v>120.55</c:v>
                </c:pt>
                <c:pt idx="3">
                  <c:v>118.36</c:v>
                </c:pt>
                <c:pt idx="4">
                  <c:v>109.67</c:v>
                </c:pt>
              </c:numCache>
            </c:numRef>
          </c:val>
          <c:extLst>
            <c:ext xmlns:c16="http://schemas.microsoft.com/office/drawing/2014/chart" uri="{C3380CC4-5D6E-409C-BE32-E72D297353CC}">
              <c16:uniqueId val="{00000000-D21E-4417-969C-971B127EFC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D21E-4417-969C-971B127EFC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96.31</c:v>
                </c:pt>
                <c:pt idx="1">
                  <c:v>95.99</c:v>
                </c:pt>
                <c:pt idx="2">
                  <c:v>94</c:v>
                </c:pt>
                <c:pt idx="3">
                  <c:v>95.93</c:v>
                </c:pt>
                <c:pt idx="4">
                  <c:v>103.67</c:v>
                </c:pt>
              </c:numCache>
            </c:numRef>
          </c:val>
          <c:extLst>
            <c:ext xmlns:c16="http://schemas.microsoft.com/office/drawing/2014/chart" uri="{C3380CC4-5D6E-409C-BE32-E72D297353CC}">
              <c16:uniqueId val="{00000000-0160-48BD-AC4C-B1831FF93B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0160-48BD-AC4C-B1831FF93B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茨城県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f>データ!$R$6</f>
        <v>2879808</v>
      </c>
      <c r="AM8" s="45"/>
      <c r="AN8" s="45"/>
      <c r="AO8" s="45"/>
      <c r="AP8" s="45"/>
      <c r="AQ8" s="45"/>
      <c r="AR8" s="45"/>
      <c r="AS8" s="45"/>
      <c r="AT8" s="46">
        <f>データ!$S$6</f>
        <v>6097.56</v>
      </c>
      <c r="AU8" s="47"/>
      <c r="AV8" s="47"/>
      <c r="AW8" s="47"/>
      <c r="AX8" s="47"/>
      <c r="AY8" s="47"/>
      <c r="AZ8" s="47"/>
      <c r="BA8" s="47"/>
      <c r="BB8" s="48">
        <f>データ!$T$6</f>
        <v>472.29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83.38</v>
      </c>
      <c r="J10" s="47"/>
      <c r="K10" s="47"/>
      <c r="L10" s="47"/>
      <c r="M10" s="47"/>
      <c r="N10" s="47"/>
      <c r="O10" s="81"/>
      <c r="P10" s="48">
        <f>データ!$P$6</f>
        <v>92.99</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2279077</v>
      </c>
      <c r="AM10" s="45"/>
      <c r="AN10" s="45"/>
      <c r="AO10" s="45"/>
      <c r="AP10" s="45"/>
      <c r="AQ10" s="45"/>
      <c r="AR10" s="45"/>
      <c r="AS10" s="45"/>
      <c r="AT10" s="46">
        <f>データ!$V$6</f>
        <v>4117.87</v>
      </c>
      <c r="AU10" s="47"/>
      <c r="AV10" s="47"/>
      <c r="AW10" s="47"/>
      <c r="AX10" s="47"/>
      <c r="AY10" s="47"/>
      <c r="AZ10" s="47"/>
      <c r="BA10" s="47"/>
      <c r="BB10" s="48">
        <f>データ!$W$6</f>
        <v>553.46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33"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Mhhj6w9XZw46FYGPeWSg6ZMBh+0++DZD3AHsJG72aBRyc3zBLkS0DVh8SWVKwJAkioEpUwiJlHtuPZohj5ymjw==" saltValue="t5Euy4rJFT/cfLaamVlE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80004</v>
      </c>
      <c r="D6" s="20">
        <f t="shared" si="3"/>
        <v>46</v>
      </c>
      <c r="E6" s="20">
        <f t="shared" si="3"/>
        <v>1</v>
      </c>
      <c r="F6" s="20">
        <f t="shared" si="3"/>
        <v>0</v>
      </c>
      <c r="G6" s="20">
        <f t="shared" si="3"/>
        <v>2</v>
      </c>
      <c r="H6" s="20" t="str">
        <f t="shared" si="3"/>
        <v>茨城県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83.38</v>
      </c>
      <c r="P6" s="21">
        <f t="shared" si="3"/>
        <v>92.99</v>
      </c>
      <c r="Q6" s="21">
        <f t="shared" si="3"/>
        <v>0</v>
      </c>
      <c r="R6" s="21">
        <f t="shared" si="3"/>
        <v>2879808</v>
      </c>
      <c r="S6" s="21">
        <f t="shared" si="3"/>
        <v>6097.56</v>
      </c>
      <c r="T6" s="21">
        <f t="shared" si="3"/>
        <v>472.29</v>
      </c>
      <c r="U6" s="21">
        <f t="shared" si="3"/>
        <v>2279077</v>
      </c>
      <c r="V6" s="21">
        <f t="shared" si="3"/>
        <v>4117.87</v>
      </c>
      <c r="W6" s="21">
        <f t="shared" si="3"/>
        <v>553.46</v>
      </c>
      <c r="X6" s="22">
        <f>IF(X7="",NA(),X7)</f>
        <v>118.17</v>
      </c>
      <c r="Y6" s="22">
        <f t="shared" ref="Y6:AG6" si="4">IF(Y7="",NA(),Y7)</f>
        <v>118.25</v>
      </c>
      <c r="Z6" s="22">
        <f t="shared" si="4"/>
        <v>119.65</v>
      </c>
      <c r="AA6" s="22">
        <f t="shared" si="4"/>
        <v>117.78</v>
      </c>
      <c r="AB6" s="22">
        <f t="shared" si="4"/>
        <v>110.07</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310.77999999999997</v>
      </c>
      <c r="AU6" s="22">
        <f t="shared" ref="AU6:BC6" si="6">IF(AU7="",NA(),AU7)</f>
        <v>287.18</v>
      </c>
      <c r="AV6" s="22">
        <f t="shared" si="6"/>
        <v>361.03</v>
      </c>
      <c r="AW6" s="22">
        <f t="shared" si="6"/>
        <v>396.54</v>
      </c>
      <c r="AX6" s="22">
        <f t="shared" si="6"/>
        <v>365.31</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289.14999999999998</v>
      </c>
      <c r="BF6" s="22">
        <f t="shared" ref="BF6:BN6" si="7">IF(BF7="",NA(),BF7)</f>
        <v>285.82</v>
      </c>
      <c r="BG6" s="22">
        <f t="shared" si="7"/>
        <v>269.27</v>
      </c>
      <c r="BH6" s="22">
        <f t="shared" si="7"/>
        <v>251.59</v>
      </c>
      <c r="BI6" s="22">
        <f t="shared" si="7"/>
        <v>238.74</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119.17</v>
      </c>
      <c r="BQ6" s="22">
        <f t="shared" ref="BQ6:BY6" si="8">IF(BQ7="",NA(),BQ7)</f>
        <v>119.25</v>
      </c>
      <c r="BR6" s="22">
        <f t="shared" si="8"/>
        <v>120.55</v>
      </c>
      <c r="BS6" s="22">
        <f t="shared" si="8"/>
        <v>118.36</v>
      </c>
      <c r="BT6" s="22">
        <f t="shared" si="8"/>
        <v>109.67</v>
      </c>
      <c r="BU6" s="22">
        <f t="shared" si="8"/>
        <v>112.83</v>
      </c>
      <c r="BV6" s="22">
        <f t="shared" si="8"/>
        <v>112.84</v>
      </c>
      <c r="BW6" s="22">
        <f t="shared" si="8"/>
        <v>110.77</v>
      </c>
      <c r="BX6" s="22">
        <f t="shared" si="8"/>
        <v>112.35</v>
      </c>
      <c r="BY6" s="22">
        <f t="shared" si="8"/>
        <v>106.47</v>
      </c>
      <c r="BZ6" s="21" t="str">
        <f>IF(BZ7="","",IF(BZ7="-","【-】","【"&amp;SUBSTITUTE(TEXT(BZ7,"#,##0.00"),"-","△")&amp;"】"))</f>
        <v>【106.47】</v>
      </c>
      <c r="CA6" s="22">
        <f>IF(CA7="",NA(),CA7)</f>
        <v>96.31</v>
      </c>
      <c r="CB6" s="22">
        <f t="shared" ref="CB6:CJ6" si="9">IF(CB7="",NA(),CB7)</f>
        <v>95.99</v>
      </c>
      <c r="CC6" s="22">
        <f t="shared" si="9"/>
        <v>94</v>
      </c>
      <c r="CD6" s="22">
        <f t="shared" si="9"/>
        <v>95.93</v>
      </c>
      <c r="CE6" s="22">
        <f t="shared" si="9"/>
        <v>103.67</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67.56</v>
      </c>
      <c r="CM6" s="22">
        <f t="shared" ref="CM6:CU6" si="10">IF(CM7="",NA(),CM7)</f>
        <v>67.39</v>
      </c>
      <c r="CN6" s="22">
        <f t="shared" si="10"/>
        <v>69.02</v>
      </c>
      <c r="CO6" s="22">
        <f t="shared" si="10"/>
        <v>68.22</v>
      </c>
      <c r="CP6" s="22">
        <f t="shared" si="10"/>
        <v>68.260000000000005</v>
      </c>
      <c r="CQ6" s="22">
        <f t="shared" si="10"/>
        <v>61.77</v>
      </c>
      <c r="CR6" s="22">
        <f t="shared" si="10"/>
        <v>61.69</v>
      </c>
      <c r="CS6" s="22">
        <f t="shared" si="10"/>
        <v>62.26</v>
      </c>
      <c r="CT6" s="22">
        <f t="shared" si="10"/>
        <v>62.22</v>
      </c>
      <c r="CU6" s="22">
        <f t="shared" si="10"/>
        <v>61.45</v>
      </c>
      <c r="CV6" s="21" t="str">
        <f>IF(CV7="","",IF(CV7="-","【-】","【"&amp;SUBSTITUTE(TEXT(CV7,"#,##0.00"),"-","△")&amp;"】"))</f>
        <v>【61.45】</v>
      </c>
      <c r="CW6" s="22">
        <f>IF(CW7="",NA(),CW7)</f>
        <v>98.24</v>
      </c>
      <c r="CX6" s="22">
        <f t="shared" ref="CX6:DF6" si="11">IF(CX7="",NA(),CX7)</f>
        <v>98.53</v>
      </c>
      <c r="CY6" s="22">
        <f t="shared" si="11"/>
        <v>98.23</v>
      </c>
      <c r="CZ6" s="22">
        <f t="shared" si="11"/>
        <v>98.8</v>
      </c>
      <c r="DA6" s="22">
        <f t="shared" si="11"/>
        <v>98.77</v>
      </c>
      <c r="DB6" s="22">
        <f t="shared" si="11"/>
        <v>100.08</v>
      </c>
      <c r="DC6" s="22">
        <f t="shared" si="11"/>
        <v>100</v>
      </c>
      <c r="DD6" s="22">
        <f t="shared" si="11"/>
        <v>100.16</v>
      </c>
      <c r="DE6" s="22">
        <f t="shared" si="11"/>
        <v>100.28</v>
      </c>
      <c r="DF6" s="22">
        <f t="shared" si="11"/>
        <v>100.29</v>
      </c>
      <c r="DG6" s="21" t="str">
        <f>IF(DG7="","",IF(DG7="-","【-】","【"&amp;SUBSTITUTE(TEXT(DG7,"#,##0.00"),"-","△")&amp;"】"))</f>
        <v>【100.29】</v>
      </c>
      <c r="DH6" s="22">
        <f>IF(DH7="",NA(),DH7)</f>
        <v>53.66</v>
      </c>
      <c r="DI6" s="22">
        <f t="shared" ref="DI6:DQ6" si="12">IF(DI7="",NA(),DI7)</f>
        <v>53.75</v>
      </c>
      <c r="DJ6" s="22">
        <f t="shared" si="12"/>
        <v>55.44</v>
      </c>
      <c r="DK6" s="22">
        <f t="shared" si="12"/>
        <v>56.33</v>
      </c>
      <c r="DL6" s="22">
        <f t="shared" si="12"/>
        <v>56.36</v>
      </c>
      <c r="DM6" s="22">
        <f t="shared" si="12"/>
        <v>55.77</v>
      </c>
      <c r="DN6" s="22">
        <f t="shared" si="12"/>
        <v>56.48</v>
      </c>
      <c r="DO6" s="22">
        <f t="shared" si="12"/>
        <v>57.5</v>
      </c>
      <c r="DP6" s="22">
        <f t="shared" si="12"/>
        <v>58.52</v>
      </c>
      <c r="DQ6" s="22">
        <f t="shared" si="12"/>
        <v>59.51</v>
      </c>
      <c r="DR6" s="21" t="str">
        <f>IF(DR7="","",IF(DR7="-","【-】","【"&amp;SUBSTITUTE(TEXT(DR7,"#,##0.00"),"-","△")&amp;"】"))</f>
        <v>【59.51】</v>
      </c>
      <c r="DS6" s="22">
        <f>IF(DS7="",NA(),DS7)</f>
        <v>6.89</v>
      </c>
      <c r="DT6" s="22">
        <f t="shared" ref="DT6:EB6" si="13">IF(DT7="",NA(),DT7)</f>
        <v>8.32</v>
      </c>
      <c r="DU6" s="22">
        <f t="shared" si="13"/>
        <v>11.26</v>
      </c>
      <c r="DV6" s="22">
        <f t="shared" si="13"/>
        <v>14.4</v>
      </c>
      <c r="DW6" s="22">
        <f t="shared" si="13"/>
        <v>14.22</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2">
        <f t="shared" si="14"/>
        <v>0.01</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80004</v>
      </c>
      <c r="D7" s="24">
        <v>46</v>
      </c>
      <c r="E7" s="24">
        <v>1</v>
      </c>
      <c r="F7" s="24">
        <v>0</v>
      </c>
      <c r="G7" s="24">
        <v>2</v>
      </c>
      <c r="H7" s="24" t="s">
        <v>93</v>
      </c>
      <c r="I7" s="24" t="s">
        <v>94</v>
      </c>
      <c r="J7" s="24" t="s">
        <v>95</v>
      </c>
      <c r="K7" s="24" t="s">
        <v>96</v>
      </c>
      <c r="L7" s="24" t="s">
        <v>97</v>
      </c>
      <c r="M7" s="24" t="s">
        <v>98</v>
      </c>
      <c r="N7" s="25" t="s">
        <v>99</v>
      </c>
      <c r="O7" s="25">
        <v>83.38</v>
      </c>
      <c r="P7" s="25">
        <v>92.99</v>
      </c>
      <c r="Q7" s="25">
        <v>0</v>
      </c>
      <c r="R7" s="25">
        <v>2879808</v>
      </c>
      <c r="S7" s="25">
        <v>6097.56</v>
      </c>
      <c r="T7" s="25">
        <v>472.29</v>
      </c>
      <c r="U7" s="25">
        <v>2279077</v>
      </c>
      <c r="V7" s="25">
        <v>4117.87</v>
      </c>
      <c r="W7" s="25">
        <v>553.46</v>
      </c>
      <c r="X7" s="25">
        <v>118.17</v>
      </c>
      <c r="Y7" s="25">
        <v>118.25</v>
      </c>
      <c r="Z7" s="25">
        <v>119.65</v>
      </c>
      <c r="AA7" s="25">
        <v>117.78</v>
      </c>
      <c r="AB7" s="25">
        <v>110.07</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310.77999999999997</v>
      </c>
      <c r="AU7" s="25">
        <v>287.18</v>
      </c>
      <c r="AV7" s="25">
        <v>361.03</v>
      </c>
      <c r="AW7" s="25">
        <v>396.54</v>
      </c>
      <c r="AX7" s="25">
        <v>365.31</v>
      </c>
      <c r="AY7" s="25">
        <v>258.49</v>
      </c>
      <c r="AZ7" s="25">
        <v>271.10000000000002</v>
      </c>
      <c r="BA7" s="25">
        <v>284.45</v>
      </c>
      <c r="BB7" s="25">
        <v>309.23</v>
      </c>
      <c r="BC7" s="25">
        <v>313.43</v>
      </c>
      <c r="BD7" s="25">
        <v>313.43</v>
      </c>
      <c r="BE7" s="25">
        <v>289.14999999999998</v>
      </c>
      <c r="BF7" s="25">
        <v>285.82</v>
      </c>
      <c r="BG7" s="25">
        <v>269.27</v>
      </c>
      <c r="BH7" s="25">
        <v>251.59</v>
      </c>
      <c r="BI7" s="25">
        <v>238.74</v>
      </c>
      <c r="BJ7" s="25">
        <v>290.31</v>
      </c>
      <c r="BK7" s="25">
        <v>272.95999999999998</v>
      </c>
      <c r="BL7" s="25">
        <v>260.95999999999998</v>
      </c>
      <c r="BM7" s="25">
        <v>240.07</v>
      </c>
      <c r="BN7" s="25">
        <v>224.81</v>
      </c>
      <c r="BO7" s="25">
        <v>224.81</v>
      </c>
      <c r="BP7" s="25">
        <v>119.17</v>
      </c>
      <c r="BQ7" s="25">
        <v>119.25</v>
      </c>
      <c r="BR7" s="25">
        <v>120.55</v>
      </c>
      <c r="BS7" s="25">
        <v>118.36</v>
      </c>
      <c r="BT7" s="25">
        <v>109.67</v>
      </c>
      <c r="BU7" s="25">
        <v>112.83</v>
      </c>
      <c r="BV7" s="25">
        <v>112.84</v>
      </c>
      <c r="BW7" s="25">
        <v>110.77</v>
      </c>
      <c r="BX7" s="25">
        <v>112.35</v>
      </c>
      <c r="BY7" s="25">
        <v>106.47</v>
      </c>
      <c r="BZ7" s="25">
        <v>106.47</v>
      </c>
      <c r="CA7" s="25">
        <v>96.31</v>
      </c>
      <c r="CB7" s="25">
        <v>95.99</v>
      </c>
      <c r="CC7" s="25">
        <v>94</v>
      </c>
      <c r="CD7" s="25">
        <v>95.93</v>
      </c>
      <c r="CE7" s="25">
        <v>103.67</v>
      </c>
      <c r="CF7" s="25">
        <v>73.86</v>
      </c>
      <c r="CG7" s="25">
        <v>73.849999999999994</v>
      </c>
      <c r="CH7" s="25">
        <v>73.180000000000007</v>
      </c>
      <c r="CI7" s="25">
        <v>73.05</v>
      </c>
      <c r="CJ7" s="25">
        <v>77.53</v>
      </c>
      <c r="CK7" s="25">
        <v>77.53</v>
      </c>
      <c r="CL7" s="25">
        <v>67.56</v>
      </c>
      <c r="CM7" s="25">
        <v>67.39</v>
      </c>
      <c r="CN7" s="25">
        <v>69.02</v>
      </c>
      <c r="CO7" s="25">
        <v>68.22</v>
      </c>
      <c r="CP7" s="25">
        <v>68.260000000000005</v>
      </c>
      <c r="CQ7" s="25">
        <v>61.77</v>
      </c>
      <c r="CR7" s="25">
        <v>61.69</v>
      </c>
      <c r="CS7" s="25">
        <v>62.26</v>
      </c>
      <c r="CT7" s="25">
        <v>62.22</v>
      </c>
      <c r="CU7" s="25">
        <v>61.45</v>
      </c>
      <c r="CV7" s="25">
        <v>61.45</v>
      </c>
      <c r="CW7" s="25">
        <v>98.24</v>
      </c>
      <c r="CX7" s="25">
        <v>98.53</v>
      </c>
      <c r="CY7" s="25">
        <v>98.23</v>
      </c>
      <c r="CZ7" s="25">
        <v>98.8</v>
      </c>
      <c r="DA7" s="25">
        <v>98.77</v>
      </c>
      <c r="DB7" s="25">
        <v>100.08</v>
      </c>
      <c r="DC7" s="25">
        <v>100</v>
      </c>
      <c r="DD7" s="25">
        <v>100.16</v>
      </c>
      <c r="DE7" s="25">
        <v>100.28</v>
      </c>
      <c r="DF7" s="25">
        <v>100.29</v>
      </c>
      <c r="DG7" s="25">
        <v>100.29</v>
      </c>
      <c r="DH7" s="25">
        <v>53.66</v>
      </c>
      <c r="DI7" s="25">
        <v>53.75</v>
      </c>
      <c r="DJ7" s="25">
        <v>55.44</v>
      </c>
      <c r="DK7" s="25">
        <v>56.33</v>
      </c>
      <c r="DL7" s="25">
        <v>56.36</v>
      </c>
      <c r="DM7" s="25">
        <v>55.77</v>
      </c>
      <c r="DN7" s="25">
        <v>56.48</v>
      </c>
      <c r="DO7" s="25">
        <v>57.5</v>
      </c>
      <c r="DP7" s="25">
        <v>58.52</v>
      </c>
      <c r="DQ7" s="25">
        <v>59.51</v>
      </c>
      <c r="DR7" s="25">
        <v>59.51</v>
      </c>
      <c r="DS7" s="25">
        <v>6.89</v>
      </c>
      <c r="DT7" s="25">
        <v>8.32</v>
      </c>
      <c r="DU7" s="25">
        <v>11.26</v>
      </c>
      <c r="DV7" s="25">
        <v>14.4</v>
      </c>
      <c r="DW7" s="25">
        <v>14.22</v>
      </c>
      <c r="DX7" s="25">
        <v>25.84</v>
      </c>
      <c r="DY7" s="25">
        <v>27.61</v>
      </c>
      <c r="DZ7" s="25">
        <v>30.3</v>
      </c>
      <c r="EA7" s="25">
        <v>31.74</v>
      </c>
      <c r="EB7" s="25">
        <v>32.380000000000003</v>
      </c>
      <c r="EC7" s="25">
        <v>32.380000000000003</v>
      </c>
      <c r="ED7" s="25">
        <v>0</v>
      </c>
      <c r="EE7" s="25">
        <v>0</v>
      </c>
      <c r="EF7" s="25">
        <v>0.01</v>
      </c>
      <c r="EG7" s="25">
        <v>0</v>
      </c>
      <c r="EH7" s="25">
        <v>0</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2024-02-14T05:56:25Z</cp:lastPrinted>
  <dcterms:created xsi:type="dcterms:W3CDTF">2023-12-05T00:49:53Z</dcterms:created>
  <dcterms:modified xsi:type="dcterms:W3CDTF">2024-02-14T05:56:42Z</dcterms:modified>
  <cp:category/>
</cp:coreProperties>
</file>