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Dドライブ\R5決算関係\R05\20230529　○公営企業決算状況調査\12　経営比較分析表の作成\02　作成\"/>
    </mc:Choice>
  </mc:AlternateContent>
  <xr:revisionPtr revIDLastSave="0" documentId="13_ncr:1_{CF779ACD-0B73-4CDD-A14C-60AA12BC3C86}" xr6:coauthVersionLast="47" xr6:coauthVersionMax="47" xr10:uidLastSave="{00000000-0000-0000-0000-000000000000}"/>
  <workbookProtection workbookAlgorithmName="SHA-512" workbookHashValue="4+EyntEvcPVQbLQ7FwAuCwKBHiFnnUOgFofqcs3iCOM71g83pCQgUNkM/Ci4H6T8PIxU588Fx/ESZPV/ypQHYA==" workbookSaltValue="5TzCfw2qf55RWcrhGl8G0Q==" workbookSpinCount="100000" lockStructure="1"/>
  <bookViews>
    <workbookView xWindow="-120"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BB10" i="4"/>
  <c r="AD10" i="4"/>
  <c r="W10" i="4"/>
  <c r="P10" i="4"/>
  <c r="I10" i="4"/>
  <c r="B10" i="4"/>
  <c r="BB8" i="4"/>
  <c r="AT8" i="4"/>
  <c r="AD8" i="4"/>
  <c r="W8" i="4"/>
  <c r="P8" i="4"/>
  <c r="B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<sst xmlns="http://schemas.openxmlformats.org/spreadsheetml/2006/main" count="275" uniqueCount="118">
  <si>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</si>
  <si>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</si>
  <si>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</si>
  <si>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</si>
  <si>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</si>
  <si>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</si>
  <si>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</si>
  <si>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</si>
  <si>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</si>
  <si>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</si>
  <si>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</si>
  <si>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</si>
  <si>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</si>
  <si>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</si>
  <si>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</si>
  <si>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</si>
  <si>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</si>
  <si>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</si>
  <si>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</si>
  <si>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</si>
  <si>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</si>
  <si>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</si>
  <si>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</si>
  <si>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</si>
  <si>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</si>
  <si>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</si>
  <si>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</si>
  <si>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</si>
  <si>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</si>
  <si>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</si>
  <si>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</si>
  <si>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</si>
  <si>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</si>
  <si>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</si>
  <si>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</si>
  <si>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</si>
  <si>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</si>
  <si>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</si>
  <si>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</si>
  <si>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</si>
  <si>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</si>
  <si>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</si>
  <si>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</si>
  <si>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</si>
  <si>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</si>
  <si>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</si>
  <si>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</si>
  <si>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</si>
  <si>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</si>
  <si>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</si>
  <si>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</si>
  <si>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</si>
  <si>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</si>
  <si>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</si>
  <si>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</si>
  <si>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</si>
  <si>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</si>
  <si>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</si>
  <si>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</si>
  <si>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</si>
  <si>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</si>
  <si>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</si>
  <si>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</si>
  <si>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</si>
  <si>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</si>
  <si>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</si>
  <si>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</si>
  <si>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</si>
  <si>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</si>
  <si>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</si>
  <si>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</si>
  <si>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</si>
  <si>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</si>
  <si>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</si>
  <si>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</si>
  <si>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</si>
  <si>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</si>
  <si>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</si>
  <si>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</si>
  <si>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</si>
  <si>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</si>
  <si>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</si>
  <si>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</si>
  <si>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</si>
  <si>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</si>
  <si>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</si>
  <si>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</si>
  <si>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</si>
  <si>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</si>
  <si>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</si>
  <si>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</si>
  <si>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</si>
  <si>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</si>
  <si>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</si>
  <si>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</si>
  <si>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</si>
  <si>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</si>
  <si>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</si>
  <si>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</si>
  <si>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</si>
  <si>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</si>
  <si>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</si>
  <si>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</si>
  <si>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</si>
  <si>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</si>
  <si>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</si>
  <si>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</si>
  <si>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</si>
  <si>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</si>
  <si>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</si>
  <si>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</si>
  <si>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</si>
  <si>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</si>
  <si>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</si>
  <si>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</si>
  <si>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①有形固定資産減価償却費
　地方公営企業へ移行したのは令和２年度であるため減価償却費累計額が依然少なく、類似団体平均値と比較して低い水準である。
②管渠老朽化率・③管渠改善率
　本県では、法定耐用年数（50年）を超過した管渠はないことから、当該指標は該当なしとなっている。
　本県においては昭和51年度に流域下水道事業に着手し、幹線管渠は平成25年度に概成している。今後５年以内に幹線管渠が順次耐用年数を迎えることから、ストックマネジメント計画に基づき、計画的かつ効果的に修繕・改築を行っていく必要がある。</t>
    <rPh sb="1" eb="3">
      <t>ユウケイ</t>
    </rPh>
    <rPh sb="3" eb="7">
      <t>コテイシサン</t>
    </rPh>
    <rPh sb="7" eb="9">
      <t>ゲンカ</t>
    </rPh>
    <rPh sb="9" eb="12">
      <t>ショウキャクヒ</t>
    </rPh>
    <rPh sb="14" eb="16">
      <t>チホウ</t>
    </rPh>
    <rPh sb="16" eb="18">
      <t>コウエイ</t>
    </rPh>
    <rPh sb="18" eb="20">
      <t>キギョウ</t>
    </rPh>
    <rPh sb="21" eb="23">
      <t>イコウ</t>
    </rPh>
    <rPh sb="27" eb="29">
      <t>レイワ</t>
    </rPh>
    <rPh sb="30" eb="32">
      <t>ネンド</t>
    </rPh>
    <rPh sb="37" eb="39">
      <t>ゲンカ</t>
    </rPh>
    <rPh sb="39" eb="42">
      <t>ショウキャクヒ</t>
    </rPh>
    <rPh sb="42" eb="45">
      <t>ルイケイガク</t>
    </rPh>
    <rPh sb="46" eb="48">
      <t>イゼン</t>
    </rPh>
    <rPh sb="48" eb="49">
      <t>スク</t>
    </rPh>
    <rPh sb="52" eb="54">
      <t>ルイジ</t>
    </rPh>
    <rPh sb="54" eb="56">
      <t>ダンタイ</t>
    </rPh>
    <rPh sb="56" eb="59">
      <t>ヘイキンチ</t>
    </rPh>
    <rPh sb="60" eb="62">
      <t>ヒカク</t>
    </rPh>
    <rPh sb="64" eb="65">
      <t>ヒク</t>
    </rPh>
    <rPh sb="66" eb="68">
      <t>スイジュン</t>
    </rPh>
    <rPh sb="75" eb="77">
      <t>カンキョ</t>
    </rPh>
    <rPh sb="77" eb="80">
      <t>ロウキュウカ</t>
    </rPh>
    <rPh sb="80" eb="81">
      <t>リツ</t>
    </rPh>
    <rPh sb="83" eb="85">
      <t>カンキョ</t>
    </rPh>
    <rPh sb="85" eb="87">
      <t>カイゼン</t>
    </rPh>
    <rPh sb="87" eb="88">
      <t>リツ</t>
    </rPh>
    <rPh sb="90" eb="92">
      <t>ホンケン</t>
    </rPh>
    <rPh sb="95" eb="97">
      <t>ホウテイ</t>
    </rPh>
    <rPh sb="97" eb="99">
      <t>タイヨウ</t>
    </rPh>
    <rPh sb="99" eb="101">
      <t>ネンスウ</t>
    </rPh>
    <rPh sb="104" eb="105">
      <t>ネン</t>
    </rPh>
    <rPh sb="107" eb="109">
      <t>チョウカ</t>
    </rPh>
    <rPh sb="111" eb="113">
      <t>カンキョ</t>
    </rPh>
    <rPh sb="121" eb="123">
      <t>トウガイ</t>
    </rPh>
    <rPh sb="123" eb="125">
      <t>シヒョウ</t>
    </rPh>
    <rPh sb="126" eb="128">
      <t>ガイトウ</t>
    </rPh>
    <rPh sb="154" eb="161">
      <t>リュウイキゲスイドウジギョウ</t>
    </rPh>
    <rPh sb="185" eb="187">
      <t>コンゴ</t>
    </rPh>
    <rPh sb="188" eb="189">
      <t>ネン</t>
    </rPh>
    <rPh sb="189" eb="191">
      <t>イナイ</t>
    </rPh>
    <rPh sb="192" eb="196">
      <t>カンセンカンキョ</t>
    </rPh>
    <rPh sb="197" eb="199">
      <t>ジュンジ</t>
    </rPh>
    <rPh sb="199" eb="201">
      <t>タイヨウ</t>
    </rPh>
    <rPh sb="201" eb="203">
      <t>ネンスウ</t>
    </rPh>
    <rPh sb="204" eb="205">
      <t>ムカ</t>
    </rPh>
    <rPh sb="222" eb="224">
      <t>ケイカク</t>
    </rPh>
    <rPh sb="225" eb="226">
      <t>モト</t>
    </rPh>
    <rPh sb="229" eb="232">
      <t>ケイカクテキ</t>
    </rPh>
    <rPh sb="234" eb="237">
      <t>コウカテキ</t>
    </rPh>
    <rPh sb="238" eb="240">
      <t>シュウゼン</t>
    </rPh>
    <rPh sb="241" eb="243">
      <t>カイチク</t>
    </rPh>
    <rPh sb="244" eb="245">
      <t>オコナ</t>
    </rPh>
    <rPh sb="249" eb="251">
      <t>ヒツヨウ</t>
    </rPh>
    <phoneticPr fontId="4"/>
  </si>
  <si>
    <t>・各経営指標の状況から、令和４年度時点における経営状況は概ね健全であると言えるが、累積欠損金が発生していることから、欠損金の解消及び収支の均衡に向けて、維持管理費の削減に一層取り組む必要がある。
・また、流域関連市町における人口減少等に伴う収入の減少や老朽化対策に伴う支出の増加等により、経営環境は今後悪化することが見込まれる。
・引き続き、経営戦略に基づいた計画的な経営管理を行うとともに、徹底した経営健全化及び効率化に努めていく。</t>
    <rPh sb="1" eb="2">
      <t>カク</t>
    </rPh>
    <rPh sb="2" eb="4">
      <t>ケイエイ</t>
    </rPh>
    <rPh sb="4" eb="6">
      <t>シヒョウ</t>
    </rPh>
    <rPh sb="7" eb="9">
      <t>ジョウキョウ</t>
    </rPh>
    <rPh sb="12" eb="14">
      <t>レイワ</t>
    </rPh>
    <rPh sb="15" eb="17">
      <t>ネンド</t>
    </rPh>
    <rPh sb="17" eb="19">
      <t>ジテン</t>
    </rPh>
    <rPh sb="23" eb="25">
      <t>ケイエイ</t>
    </rPh>
    <rPh sb="25" eb="27">
      <t>ジョウキョウ</t>
    </rPh>
    <rPh sb="28" eb="29">
      <t>オオム</t>
    </rPh>
    <rPh sb="30" eb="32">
      <t>ケンゼン</t>
    </rPh>
    <rPh sb="36" eb="37">
      <t>イ</t>
    </rPh>
    <rPh sb="41" eb="43">
      <t>ルイセキ</t>
    </rPh>
    <rPh sb="43" eb="46">
      <t>ケッソンキン</t>
    </rPh>
    <rPh sb="47" eb="49">
      <t>ハッセイ</t>
    </rPh>
    <rPh sb="58" eb="61">
      <t>ケッソンキン</t>
    </rPh>
    <rPh sb="62" eb="64">
      <t>カイショウ</t>
    </rPh>
    <rPh sb="64" eb="65">
      <t>オヨ</t>
    </rPh>
    <rPh sb="66" eb="68">
      <t>シュウシ</t>
    </rPh>
    <rPh sb="69" eb="71">
      <t>キンコウ</t>
    </rPh>
    <rPh sb="72" eb="73">
      <t>ム</t>
    </rPh>
    <rPh sb="76" eb="78">
      <t>イジ</t>
    </rPh>
    <rPh sb="78" eb="81">
      <t>カンリヒ</t>
    </rPh>
    <rPh sb="82" eb="84">
      <t>サクゲン</t>
    </rPh>
    <rPh sb="85" eb="87">
      <t>イッソウ</t>
    </rPh>
    <rPh sb="87" eb="88">
      <t>ト</t>
    </rPh>
    <rPh sb="89" eb="90">
      <t>ク</t>
    </rPh>
    <rPh sb="91" eb="93">
      <t>ヒツヨウ</t>
    </rPh>
    <rPh sb="103" eb="105">
      <t>リュウイキ</t>
    </rPh>
    <rPh sb="105" eb="107">
      <t>カンレン</t>
    </rPh>
    <rPh sb="107" eb="109">
      <t>シマチ</t>
    </rPh>
    <rPh sb="129" eb="131">
      <t>シュウニュウ</t>
    </rPh>
    <rPh sb="132" eb="134">
      <t>ゲンショウ</t>
    </rPh>
    <rPh sb="135" eb="138">
      <t>ロウキュウカ</t>
    </rPh>
    <rPh sb="138" eb="140">
      <t>タイサク</t>
    </rPh>
    <rPh sb="144" eb="145">
      <t>トモナ</t>
    </rPh>
    <rPh sb="146" eb="148">
      <t>ゾウカ</t>
    </rPh>
    <rPh sb="148" eb="149">
      <t>トウ</t>
    </rPh>
    <rPh sb="150" eb="152">
      <t>コンゴ</t>
    </rPh>
    <rPh sb="152" eb="154">
      <t>コンゴ</t>
    </rPh>
    <rPh sb="159" eb="161">
      <t>ケイエイ</t>
    </rPh>
    <rPh sb="161" eb="163">
      <t>カンキョウ</t>
    </rPh>
    <rPh sb="182" eb="184">
      <t>ケイエイ</t>
    </rPh>
    <rPh sb="187" eb="188">
      <t>モト</t>
    </rPh>
    <rPh sb="188" eb="190">
      <t>カンリ</t>
    </rPh>
    <rPh sb="191" eb="192">
      <t>オコナ</t>
    </rPh>
    <rPh sb="202" eb="204">
      <t>ケイエイヒツヨウ</t>
    </rPh>
    <phoneticPr fontId="4"/>
  </si>
  <si>
    <t>　令和４年度は電気料金等の高騰により①経常収支比率は100％をやや下回っており、②累積欠損金比率のとおり累積欠損金が発生している。今後より一層の費用節減に努めるとともに、維持管理負担金について関係市町と協議しながら、累積欠損金の解消を図っていく。
③流動比率
　100％を上回っていることから、概ね健全な運営を行っていると考える。
④企業債残高対事業規模比率
　令和元年度以前に発行した企業債の償還財源は県費負担であることから、当該指標は類似団体と比較して低い水準になっている。
⑥汚水処理原価
　前年度と近似となっており、類似団体と比較すると依然として高い水準にあることから、経営効率が悪い処理区に係る要因分析を進めていく必要がある。
⑦施設利用率
　類似団体平均値と同水準で推移しており、過去の一日最大処理水量の実績を考慮すれば、施設規模は過大ではないと言える。
⑧水洗化率
　近年における流域関連市町の取組等の結果として、類似団体平均値と同程度の水準を維持している。</t>
    <rPh sb="1" eb="3">
      <t>レイワ</t>
    </rPh>
    <rPh sb="4" eb="6">
      <t>ネンド</t>
    </rPh>
    <rPh sb="7" eb="9">
      <t>デンキ</t>
    </rPh>
    <rPh sb="9" eb="11">
      <t>リョウキン</t>
    </rPh>
    <rPh sb="11" eb="12">
      <t>トウ</t>
    </rPh>
    <rPh sb="13" eb="15">
      <t>コウトウ</t>
    </rPh>
    <rPh sb="19" eb="21">
      <t>ケイジョウ</t>
    </rPh>
    <rPh sb="21" eb="23">
      <t>シュウシ</t>
    </rPh>
    <rPh sb="23" eb="25">
      <t>ヒリツ</t>
    </rPh>
    <rPh sb="33" eb="35">
      <t>シタマワ</t>
    </rPh>
    <rPh sb="41" eb="43">
      <t>ルイセキ</t>
    </rPh>
    <rPh sb="43" eb="46">
      <t>ケッソンキン</t>
    </rPh>
    <rPh sb="46" eb="48">
      <t>ヒリツ</t>
    </rPh>
    <rPh sb="52" eb="54">
      <t>ルイセキ</t>
    </rPh>
    <rPh sb="54" eb="57">
      <t>ケッソンキン</t>
    </rPh>
    <rPh sb="58" eb="60">
      <t>ハッセイ</t>
    </rPh>
    <rPh sb="65" eb="67">
      <t>コンゴ</t>
    </rPh>
    <rPh sb="85" eb="87">
      <t>イジ</t>
    </rPh>
    <rPh sb="87" eb="89">
      <t>カンリ</t>
    </rPh>
    <rPh sb="89" eb="92">
      <t>フタンキン</t>
    </rPh>
    <rPh sb="96" eb="98">
      <t>カンケイ</t>
    </rPh>
    <rPh sb="98" eb="100">
      <t>シマチ</t>
    </rPh>
    <rPh sb="101" eb="103">
      <t>キョウギ</t>
    </rPh>
    <rPh sb="108" eb="110">
      <t>ルイセキ</t>
    </rPh>
    <rPh sb="110" eb="113">
      <t>ケッソンキン</t>
    </rPh>
    <rPh sb="114" eb="116">
      <t>カイショウ</t>
    </rPh>
    <rPh sb="117" eb="118">
      <t>ハカ</t>
    </rPh>
    <rPh sb="196" eb="198">
      <t>リュウドウ</t>
    </rPh>
    <rPh sb="198" eb="200">
      <t>ヒリツ</t>
    </rPh>
    <rPh sb="206" eb="208">
      <t>ウワマワ</t>
    </rPh>
    <rPh sb="217" eb="218">
      <t>オオム</t>
    </rPh>
    <rPh sb="219" eb="221">
      <t>ケンゼン</t>
    </rPh>
    <rPh sb="222" eb="224">
      <t>ウンエイ</t>
    </rPh>
    <rPh sb="225" eb="226">
      <t>オコナ</t>
    </rPh>
    <rPh sb="231" eb="232">
      <t>カンガ</t>
    </rPh>
    <rPh sb="241" eb="243">
      <t>ザンダカ</t>
    </rPh>
    <rPh sb="243" eb="244">
      <t>タイ</t>
    </rPh>
    <rPh sb="244" eb="246">
      <t>ジギョウ</t>
    </rPh>
    <rPh sb="246" eb="248">
      <t>キボ</t>
    </rPh>
    <rPh sb="253" eb="255">
      <t>レイワ</t>
    </rPh>
    <rPh sb="255" eb="258">
      <t>ガンネンド</t>
    </rPh>
    <rPh sb="258" eb="260">
      <t>イゼン</t>
    </rPh>
    <rPh sb="261" eb="263">
      <t>ハッコウ</t>
    </rPh>
    <rPh sb="265" eb="268">
      <t>キギョウサイ</t>
    </rPh>
    <rPh sb="269" eb="271">
      <t>ショウカン</t>
    </rPh>
    <rPh sb="271" eb="273">
      <t>ザイゲン</t>
    </rPh>
    <rPh sb="274" eb="275">
      <t>ケン</t>
    </rPh>
    <rPh sb="275" eb="276">
      <t>ヒ</t>
    </rPh>
    <rPh sb="276" eb="278">
      <t>フタン</t>
    </rPh>
    <rPh sb="290" eb="292">
      <t>ケイエイ</t>
    </rPh>
    <rPh sb="292" eb="294">
      <t>コウリツ</t>
    </rPh>
    <rPh sb="295" eb="296">
      <t>ワル</t>
    </rPh>
    <rPh sb="297" eb="299">
      <t>ショリ</t>
    </rPh>
    <rPh sb="299" eb="300">
      <t>ク</t>
    </rPh>
    <rPh sb="301" eb="302">
      <t>カカ</t>
    </rPh>
    <rPh sb="303" eb="305">
      <t>ヨウイン</t>
    </rPh>
    <rPh sb="305" eb="307">
      <t>ブンセキ</t>
    </rPh>
    <rPh sb="308" eb="309">
      <t>スス</t>
    </rPh>
    <rPh sb="313" eb="315">
      <t>ヒツヨウ</t>
    </rPh>
    <rPh sb="321" eb="323">
      <t>ルイジ</t>
    </rPh>
    <rPh sb="323" eb="325">
      <t>ダンタイ</t>
    </rPh>
    <rPh sb="326" eb="328">
      <t>ヒカク</t>
    </rPh>
    <rPh sb="330" eb="331">
      <t>ヒク</t>
    </rPh>
    <rPh sb="332" eb="334">
      <t>スイジュン</t>
    </rPh>
    <rPh sb="391" eb="393">
      <t>シセツ</t>
    </rPh>
    <rPh sb="393" eb="396">
      <t>リヨウリツ</t>
    </rPh>
    <rPh sb="398" eb="400">
      <t>ルイジ</t>
    </rPh>
    <rPh sb="400" eb="402">
      <t>ダンタイ</t>
    </rPh>
    <rPh sb="402" eb="405">
      <t>ヘイキンチ</t>
    </rPh>
    <rPh sb="406" eb="409">
      <t>ドウスイジュン</t>
    </rPh>
    <rPh sb="417" eb="419">
      <t>カコ</t>
    </rPh>
    <rPh sb="420" eb="422">
      <t>イチニチ</t>
    </rPh>
    <rPh sb="422" eb="424">
      <t>サイダイ</t>
    </rPh>
    <rPh sb="424" eb="426">
      <t>ショリ</t>
    </rPh>
    <rPh sb="426" eb="428">
      <t>スイリョウ</t>
    </rPh>
    <rPh sb="429" eb="431">
      <t>ジッセキ</t>
    </rPh>
    <rPh sb="432" eb="434">
      <t>コウリョシセツキボカダイイスイセンカリツキンネンリュウイキカンレンシマチトリクミトウケッカルイジダンタイヘイキンチドウテイドスイジュンイジ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</si>
</sst>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8BE-4DC8-ABEA-1B4E28FC4B1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1.87</c:v>
                </c:pt>
                <c:pt idx="3">
                  <c:v>0.1</c:v>
                </c:pt>
                <c:pt idx="4">
                  <c:v>0.09</c:v>
                </c:pt>
              </c:numCache>
            </c:numRef>
          </c:val>
          <c:smooth val="0"/>
          <c:extLst>
            <c:ext xmlns:c16="http://schemas.microsoft.com/office/drawing/2014/chart" uri="{C3380CC4-5D6E-409C-BE32-E72D297353CC}">
              <c16:uniqueId val="{00000001-68BE-4DC8-ABEA-1B4E28FC4B1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69.040000000000006</c:v>
                </c:pt>
                <c:pt idx="3">
                  <c:v>72.42</c:v>
                </c:pt>
                <c:pt idx="4">
                  <c:v>70.98</c:v>
                </c:pt>
              </c:numCache>
            </c:numRef>
          </c:val>
          <c:extLst>
            <c:ext xmlns:c16="http://schemas.microsoft.com/office/drawing/2014/chart" uri="{C3380CC4-5D6E-409C-BE32-E72D297353CC}">
              <c16:uniqueId val="{00000000-13C2-45FE-831F-CB5D43F525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68.2</c:v>
                </c:pt>
                <c:pt idx="3">
                  <c:v>68.05</c:v>
                </c:pt>
                <c:pt idx="4">
                  <c:v>67.099999999999994</c:v>
                </c:pt>
              </c:numCache>
            </c:numRef>
          </c:val>
          <c:smooth val="0"/>
          <c:extLst>
            <c:ext xmlns:c16="http://schemas.microsoft.com/office/drawing/2014/chart" uri="{C3380CC4-5D6E-409C-BE32-E72D297353CC}">
              <c16:uniqueId val="{00000001-13C2-45FE-831F-CB5D43F525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94.52</c:v>
                </c:pt>
                <c:pt idx="3">
                  <c:v>94</c:v>
                </c:pt>
                <c:pt idx="4">
                  <c:v>94.2</c:v>
                </c:pt>
              </c:numCache>
            </c:numRef>
          </c:val>
          <c:extLst>
            <c:ext xmlns:c16="http://schemas.microsoft.com/office/drawing/2014/chart" uri="{C3380CC4-5D6E-409C-BE32-E72D297353CC}">
              <c16:uniqueId val="{00000000-496A-4A0E-817F-74D3EEF50B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94.01</c:v>
                </c:pt>
                <c:pt idx="3">
                  <c:v>94.14</c:v>
                </c:pt>
                <c:pt idx="4">
                  <c:v>94.02</c:v>
                </c:pt>
              </c:numCache>
            </c:numRef>
          </c:val>
          <c:smooth val="0"/>
          <c:extLst>
            <c:ext xmlns:c16="http://schemas.microsoft.com/office/drawing/2014/chart" uri="{C3380CC4-5D6E-409C-BE32-E72D297353CC}">
              <c16:uniqueId val="{00000001-496A-4A0E-817F-74D3EEF50B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102.22</c:v>
                </c:pt>
                <c:pt idx="3">
                  <c:v>98.03</c:v>
                </c:pt>
                <c:pt idx="4">
                  <c:v>95.89</c:v>
                </c:pt>
              </c:numCache>
            </c:numRef>
          </c:val>
          <c:extLst>
            <c:ext xmlns:c16="http://schemas.microsoft.com/office/drawing/2014/chart" uri="{C3380CC4-5D6E-409C-BE32-E72D297353CC}">
              <c16:uniqueId val="{00000000-7EA3-401C-BF81-67E45463BFC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101.63</c:v>
                </c:pt>
                <c:pt idx="3">
                  <c:v>100.14</c:v>
                </c:pt>
                <c:pt idx="4">
                  <c:v>99.22</c:v>
                </c:pt>
              </c:numCache>
            </c:numRef>
          </c:val>
          <c:smooth val="0"/>
          <c:extLst>
            <c:ext xmlns:c16="http://schemas.microsoft.com/office/drawing/2014/chart" uri="{C3380CC4-5D6E-409C-BE32-E72D297353CC}">
              <c16:uniqueId val="{00000001-7EA3-401C-BF81-67E45463BFC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7.68</c:v>
                </c:pt>
                <c:pt idx="3">
                  <c:v>15.16</c:v>
                </c:pt>
                <c:pt idx="4">
                  <c:v>21.39</c:v>
                </c:pt>
              </c:numCache>
            </c:numRef>
          </c:val>
          <c:extLst>
            <c:ext xmlns:c16="http://schemas.microsoft.com/office/drawing/2014/chart" uri="{C3380CC4-5D6E-409C-BE32-E72D297353CC}">
              <c16:uniqueId val="{00000000-1D0A-40DD-8152-8B2876CB177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31.96</c:v>
                </c:pt>
                <c:pt idx="3">
                  <c:v>34.17</c:v>
                </c:pt>
                <c:pt idx="4">
                  <c:v>36.770000000000003</c:v>
                </c:pt>
              </c:numCache>
            </c:numRef>
          </c:val>
          <c:smooth val="0"/>
          <c:extLst>
            <c:ext xmlns:c16="http://schemas.microsoft.com/office/drawing/2014/chart" uri="{C3380CC4-5D6E-409C-BE32-E72D297353CC}">
              <c16:uniqueId val="{00000001-1D0A-40DD-8152-8B2876CB177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611-40DF-BB03-D4161480744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0.93</c:v>
                </c:pt>
                <c:pt idx="3">
                  <c:v>1.04</c:v>
                </c:pt>
                <c:pt idx="4">
                  <c:v>1.26</c:v>
                </c:pt>
              </c:numCache>
            </c:numRef>
          </c:val>
          <c:smooth val="0"/>
          <c:extLst>
            <c:ext xmlns:c16="http://schemas.microsoft.com/office/drawing/2014/chart" uri="{C3380CC4-5D6E-409C-BE32-E72D297353CC}">
              <c16:uniqueId val="{00000001-F611-40DF-BB03-D4161480744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c:v>0.65</c:v>
                </c:pt>
                <c:pt idx="4">
                  <c:v>11.01</c:v>
                </c:pt>
              </c:numCache>
            </c:numRef>
          </c:val>
          <c:extLst>
            <c:ext xmlns:c16="http://schemas.microsoft.com/office/drawing/2014/chart" uri="{C3380CC4-5D6E-409C-BE32-E72D297353CC}">
              <c16:uniqueId val="{00000000-C410-49B5-AC75-DB13E1D0BDE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9.1</c:v>
                </c:pt>
                <c:pt idx="3">
                  <c:v>10.71</c:v>
                </c:pt>
                <c:pt idx="4">
                  <c:v>11.46</c:v>
                </c:pt>
              </c:numCache>
            </c:numRef>
          </c:val>
          <c:smooth val="0"/>
          <c:extLst>
            <c:ext xmlns:c16="http://schemas.microsoft.com/office/drawing/2014/chart" uri="{C3380CC4-5D6E-409C-BE32-E72D297353CC}">
              <c16:uniqueId val="{00000001-C410-49B5-AC75-DB13E1D0BDE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186.56</c:v>
                </c:pt>
                <c:pt idx="3">
                  <c:v>145.29</c:v>
                </c:pt>
                <c:pt idx="4">
                  <c:v>138.46</c:v>
                </c:pt>
              </c:numCache>
            </c:numRef>
          </c:val>
          <c:extLst>
            <c:ext xmlns:c16="http://schemas.microsoft.com/office/drawing/2014/chart" uri="{C3380CC4-5D6E-409C-BE32-E72D297353CC}">
              <c16:uniqueId val="{00000000-C221-49CF-87CD-68014326EF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101.14</c:v>
                </c:pt>
                <c:pt idx="3">
                  <c:v>104.74</c:v>
                </c:pt>
                <c:pt idx="4">
                  <c:v>104.74</c:v>
                </c:pt>
              </c:numCache>
            </c:numRef>
          </c:val>
          <c:smooth val="0"/>
          <c:extLst>
            <c:ext xmlns:c16="http://schemas.microsoft.com/office/drawing/2014/chart" uri="{C3380CC4-5D6E-409C-BE32-E72D297353CC}">
              <c16:uniqueId val="{00000001-C221-49CF-87CD-68014326EF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18.63</c:v>
                </c:pt>
                <c:pt idx="3">
                  <c:v>18.91</c:v>
                </c:pt>
                <c:pt idx="4">
                  <c:v>19.32</c:v>
                </c:pt>
              </c:numCache>
            </c:numRef>
          </c:val>
          <c:extLst>
            <c:ext xmlns:c16="http://schemas.microsoft.com/office/drawing/2014/chart" uri="{C3380CC4-5D6E-409C-BE32-E72D297353CC}">
              <c16:uniqueId val="{00000000-9F9F-4D98-8D5E-9F1AE37FC79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255.67</c:v>
                </c:pt>
                <c:pt idx="3">
                  <c:v>242.44</c:v>
                </c:pt>
                <c:pt idx="4">
                  <c:v>228.09</c:v>
                </c:pt>
              </c:numCache>
            </c:numRef>
          </c:val>
          <c:smooth val="0"/>
          <c:extLst>
            <c:ext xmlns:c16="http://schemas.microsoft.com/office/drawing/2014/chart" uri="{C3380CC4-5D6E-409C-BE32-E72D297353CC}">
              <c16:uniqueId val="{00000001-9F9F-4D98-8D5E-9F1AE37FC79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131-4274-A87D-1D96204C24F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131-4274-A87D-1D96204C24F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83.44</c:v>
                </c:pt>
                <c:pt idx="3">
                  <c:v>64.209999999999994</c:v>
                </c:pt>
                <c:pt idx="4">
                  <c:v>65.67</c:v>
                </c:pt>
              </c:numCache>
            </c:numRef>
          </c:val>
          <c:extLst>
            <c:ext xmlns:c16="http://schemas.microsoft.com/office/drawing/2014/chart" uri="{C3380CC4-5D6E-409C-BE32-E72D297353CC}">
              <c16:uniqueId val="{00000000-4045-4A0E-9B87-AC587122AA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50.67</c:v>
                </c:pt>
                <c:pt idx="3">
                  <c:v>48.7</c:v>
                </c:pt>
                <c:pt idx="4">
                  <c:v>52.53</c:v>
                </c:pt>
              </c:numCache>
            </c:numRef>
          </c:val>
          <c:smooth val="0"/>
          <c:extLst>
            <c:ext xmlns:c16="http://schemas.microsoft.com/office/drawing/2014/chart" uri="{C3380CC4-5D6E-409C-BE32-E72D297353CC}">
              <c16:uniqueId val="{00000001-4045-4A0E-9B87-AC587122AA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U4" zoomScaleNormal="100" workbookViewId="0">
      <selection activeCell="CG61" sqref="CG61"/>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流域下水道</v>
      </c>
      <c r="Q8" s="65"/>
      <c r="R8" s="65"/>
      <c r="S8" s="65"/>
      <c r="T8" s="65"/>
      <c r="U8" s="65"/>
      <c r="V8" s="65"/>
      <c r="W8" s="65" t="str">
        <f>データ!L6</f>
        <v>E1</v>
      </c>
      <c r="X8" s="65"/>
      <c r="Y8" s="65"/>
      <c r="Z8" s="65"/>
      <c r="AA8" s="65"/>
      <c r="AB8" s="65"/>
      <c r="AC8" s="65"/>
      <c r="AD8" s="66" t="str">
        <f>データ!$M$6</f>
        <v>非設置</v>
      </c>
      <c r="AE8" s="66"/>
      <c r="AF8" s="66"/>
      <c r="AG8" s="66"/>
      <c r="AH8" s="66"/>
      <c r="AI8" s="66"/>
      <c r="AJ8" s="66"/>
      <c r="AK8" s="3"/>
      <c r="AL8" s="45">
        <f>データ!S6</f>
        <v>1929434</v>
      </c>
      <c r="AM8" s="45"/>
      <c r="AN8" s="45"/>
      <c r="AO8" s="45"/>
      <c r="AP8" s="45"/>
      <c r="AQ8" s="45"/>
      <c r="AR8" s="45"/>
      <c r="AS8" s="45"/>
      <c r="AT8" s="46">
        <f>データ!T6</f>
        <v>6408.09</v>
      </c>
      <c r="AU8" s="46"/>
      <c r="AV8" s="46"/>
      <c r="AW8" s="46"/>
      <c r="AX8" s="46"/>
      <c r="AY8" s="46"/>
      <c r="AZ8" s="46"/>
      <c r="BA8" s="46"/>
      <c r="BB8" s="46">
        <f>データ!U6</f>
        <v>301.08999999999997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85.19</v>
      </c>
      <c r="J10" s="46"/>
      <c r="K10" s="46"/>
      <c r="L10" s="46"/>
      <c r="M10" s="46"/>
      <c r="N10" s="46"/>
      <c r="O10" s="46"/>
      <c r="P10" s="46">
        <f>データ!P6</f>
        <v>33.46</v>
      </c>
      <c r="Q10" s="46"/>
      <c r="R10" s="46"/>
      <c r="S10" s="46"/>
      <c r="T10" s="46"/>
      <c r="U10" s="46"/>
      <c r="V10" s="46"/>
      <c r="W10" s="46">
        <f>データ!Q6</f>
        <v>97.38</v>
      </c>
      <c r="X10" s="46"/>
      <c r="Y10" s="46"/>
      <c r="Z10" s="46"/>
      <c r="AA10" s="46"/>
      <c r="AB10" s="46"/>
      <c r="AC10" s="46"/>
      <c r="AD10" s="45">
        <f>データ!R6</f>
        <v>0</v>
      </c>
      <c r="AE10" s="45"/>
      <c r="AF10" s="45"/>
      <c r="AG10" s="45"/>
      <c r="AH10" s="45"/>
      <c r="AI10" s="45"/>
      <c r="AJ10" s="45"/>
      <c r="AK10" s="2"/>
      <c r="AL10" s="45">
        <f>データ!V6</f>
        <v>420011</v>
      </c>
      <c r="AM10" s="45"/>
      <c r="AN10" s="45"/>
      <c r="AO10" s="45"/>
      <c r="AP10" s="45"/>
      <c r="AQ10" s="45"/>
      <c r="AR10" s="45"/>
      <c r="AS10" s="45"/>
      <c r="AT10" s="46">
        <f>データ!W6</f>
        <v>122.18</v>
      </c>
      <c r="AU10" s="46"/>
      <c r="AV10" s="46"/>
      <c r="AW10" s="46"/>
      <c r="AX10" s="46"/>
      <c r="AY10" s="46"/>
      <c r="AZ10" s="46"/>
      <c r="BA10" s="46"/>
      <c r="BB10" s="46">
        <f>データ!X6</f>
        <v>3437.64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Hh53TjIbduOBLrWV9DhaROM4GtaABcFYAdnBLZmk203gZjULBXVGuENv9KK0EhUtvpBbspr4CsWdL8GQCYoxCA==" saltValue="mmYO0DJoenAUnUD6tuIS2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90000</v>
      </c>
      <c r="D6" s="19">
        <f t="shared" si="3"/>
        <v>46</v>
      </c>
      <c r="E6" s="19">
        <f t="shared" si="3"/>
        <v>17</v>
      </c>
      <c r="F6" s="19">
        <f t="shared" si="3"/>
        <v>3</v>
      </c>
      <c r="G6" s="19">
        <f t="shared" si="3"/>
        <v>0</v>
      </c>
      <c r="H6" s="19" t="str">
        <f t="shared" si="3"/>
        <v>栃木県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85.19</v>
      </c>
      <c r="P6" s="20">
        <f t="shared" si="3"/>
        <v>33.46</v>
      </c>
      <c r="Q6" s="20">
        <f t="shared" si="3"/>
        <v>97.38</v>
      </c>
      <c r="R6" s="20">
        <f t="shared" si="3"/>
        <v>0</v>
      </c>
      <c r="S6" s="20">
        <f t="shared" si="3"/>
        <v>1929434</v>
      </c>
      <c r="T6" s="20">
        <f t="shared" si="3"/>
        <v>6408.09</v>
      </c>
      <c r="U6" s="20">
        <f t="shared" si="3"/>
        <v>301.08999999999997</v>
      </c>
      <c r="V6" s="20">
        <f t="shared" si="3"/>
        <v>420011</v>
      </c>
      <c r="W6" s="20">
        <f t="shared" si="3"/>
        <v>122.18</v>
      </c>
      <c r="X6" s="20">
        <f t="shared" si="3"/>
        <v>3437.64</v>
      </c>
      <c r="Y6" s="21" t="str">
        <f>IF(Y7="",NA(),Y7)</f>
        <v>-</v>
      </c>
      <c r="Z6" s="21" t="str">
        <f t="shared" ref="Z6:AH6" si="4">IF(Z7="",NA(),Z7)</f>
        <v>-</v>
      </c>
      <c r="AA6" s="21">
        <f t="shared" si="4"/>
        <v>102.22</v>
      </c>
      <c r="AB6" s="21">
        <f t="shared" si="4"/>
        <v>98.03</v>
      </c>
      <c r="AC6" s="21">
        <f t="shared" si="4"/>
        <v>95.89</v>
      </c>
      <c r="AD6" s="21" t="str">
        <f t="shared" si="4"/>
        <v>-</v>
      </c>
      <c r="AE6" s="21" t="str">
        <f t="shared" si="4"/>
        <v>-</v>
      </c>
      <c r="AF6" s="21">
        <f t="shared" si="4"/>
        <v>101.63</v>
      </c>
      <c r="AG6" s="21">
        <f t="shared" si="4"/>
        <v>100.14</v>
      </c>
      <c r="AH6" s="21">
        <f t="shared" si="4"/>
        <v>99.22</v>
      </c>
      <c r="AI6" s="20" t="str">
        <f>IF(AI7="","",IF(AI7="-","【-】","【"&amp;SUBSTITUTE(TEXT(AI7,"#,##0.00"),"-","△")&amp;"】"))</f>
        <v>【99.26】</v>
      </c>
      <c r="AJ6" s="21" t="str">
        <f>IF(AJ7="",NA(),AJ7)</f>
        <v>-</v>
      </c>
      <c r="AK6" s="21" t="str">
        <f t="shared" ref="AK6:AS6" si="5">IF(AK7="",NA(),AK7)</f>
        <v>-</v>
      </c>
      <c r="AL6" s="20">
        <f t="shared" si="5"/>
        <v>0</v>
      </c>
      <c r="AM6" s="21">
        <f t="shared" si="5"/>
        <v>0.65</v>
      </c>
      <c r="AN6" s="21">
        <f t="shared" si="5"/>
        <v>11.01</v>
      </c>
      <c r="AO6" s="21" t="str">
        <f t="shared" si="5"/>
        <v>-</v>
      </c>
      <c r="AP6" s="21" t="str">
        <f t="shared" si="5"/>
        <v>-</v>
      </c>
      <c r="AQ6" s="21">
        <f t="shared" si="5"/>
        <v>9.1</v>
      </c>
      <c r="AR6" s="21">
        <f t="shared" si="5"/>
        <v>10.71</v>
      </c>
      <c r="AS6" s="21">
        <f t="shared" si="5"/>
        <v>11.46</v>
      </c>
      <c r="AT6" s="20" t="str">
        <f>IF(AT7="","",IF(AT7="-","【-】","【"&amp;SUBSTITUTE(TEXT(AT7,"#,##0.00"),"-","△")&amp;"】"))</f>
        <v>【11.39】</v>
      </c>
      <c r="AU6" s="21" t="str">
        <f>IF(AU7="",NA(),AU7)</f>
        <v>-</v>
      </c>
      <c r="AV6" s="21" t="str">
        <f t="shared" ref="AV6:BD6" si="6">IF(AV7="",NA(),AV7)</f>
        <v>-</v>
      </c>
      <c r="AW6" s="21">
        <f t="shared" si="6"/>
        <v>186.56</v>
      </c>
      <c r="AX6" s="21">
        <f t="shared" si="6"/>
        <v>145.29</v>
      </c>
      <c r="AY6" s="21">
        <f t="shared" si="6"/>
        <v>138.46</v>
      </c>
      <c r="AZ6" s="21" t="str">
        <f t="shared" si="6"/>
        <v>-</v>
      </c>
      <c r="BA6" s="21" t="str">
        <f t="shared" si="6"/>
        <v>-</v>
      </c>
      <c r="BB6" s="21">
        <f t="shared" si="6"/>
        <v>101.14</v>
      </c>
      <c r="BC6" s="21">
        <f t="shared" si="6"/>
        <v>104.74</v>
      </c>
      <c r="BD6" s="21">
        <f t="shared" si="6"/>
        <v>104.74</v>
      </c>
      <c r="BE6" s="20" t="str">
        <f>IF(BE7="","",IF(BE7="-","【-】","【"&amp;SUBSTITUTE(TEXT(BE7,"#,##0.00"),"-","△")&amp;"】"))</f>
        <v>【104.37】</v>
      </c>
      <c r="BF6" s="21" t="str">
        <f>IF(BF7="",NA(),BF7)</f>
        <v>-</v>
      </c>
      <c r="BG6" s="21" t="str">
        <f t="shared" ref="BG6:BO6" si="7">IF(BG7="",NA(),BG7)</f>
        <v>-</v>
      </c>
      <c r="BH6" s="21">
        <f t="shared" si="7"/>
        <v>18.63</v>
      </c>
      <c r="BI6" s="21">
        <f t="shared" si="7"/>
        <v>18.91</v>
      </c>
      <c r="BJ6" s="21">
        <f t="shared" si="7"/>
        <v>19.32</v>
      </c>
      <c r="BK6" s="21" t="str">
        <f t="shared" si="7"/>
        <v>-</v>
      </c>
      <c r="BL6" s="21" t="str">
        <f t="shared" si="7"/>
        <v>-</v>
      </c>
      <c r="BM6" s="21">
        <f t="shared" si="7"/>
        <v>255.67</v>
      </c>
      <c r="BN6" s="21">
        <f t="shared" si="7"/>
        <v>242.44</v>
      </c>
      <c r="BO6" s="21">
        <f t="shared" si="7"/>
        <v>228.09</v>
      </c>
      <c r="BP6" s="20" t="str">
        <f>IF(BP7="","",IF(BP7="-","【-】","【"&amp;SUBSTITUTE(TEXT(BP7,"#,##0.00"),"-","△")&amp;"】"))</f>
        <v>【230.79】</v>
      </c>
      <c r="BQ6" s="21" t="str">
        <f>IF(BQ7="",NA(),BQ7)</f>
        <v>-</v>
      </c>
      <c r="BR6" s="21" t="str">
        <f t="shared" ref="BR6:BZ6" si="8">IF(BR7="",NA(),BR7)</f>
        <v>-</v>
      </c>
      <c r="BS6" s="20">
        <f t="shared" si="8"/>
        <v>0</v>
      </c>
      <c r="BT6" s="20">
        <f t="shared" si="8"/>
        <v>0</v>
      </c>
      <c r="BU6" s="20">
        <f t="shared" si="8"/>
        <v>0</v>
      </c>
      <c r="BV6" s="21" t="str">
        <f t="shared" si="8"/>
        <v>-</v>
      </c>
      <c r="BW6" s="21" t="str">
        <f t="shared" si="8"/>
        <v>-</v>
      </c>
      <c r="BX6" s="20">
        <f t="shared" si="8"/>
        <v>0</v>
      </c>
      <c r="BY6" s="20">
        <f t="shared" si="8"/>
        <v>0</v>
      </c>
      <c r="BZ6" s="20">
        <f t="shared" si="8"/>
        <v>0</v>
      </c>
      <c r="CA6" s="20" t="str">
        <f>IF(CA7="","",IF(CA7="-","【-】","【"&amp;SUBSTITUTE(TEXT(CA7,"#,##0.00"),"-","△")&amp;"】"))</f>
        <v>【0.00】</v>
      </c>
      <c r="CB6" s="21" t="str">
        <f>IF(CB7="",NA(),CB7)</f>
        <v>-</v>
      </c>
      <c r="CC6" s="21" t="str">
        <f t="shared" ref="CC6:CK6" si="9">IF(CC7="",NA(),CC7)</f>
        <v>-</v>
      </c>
      <c r="CD6" s="21">
        <f t="shared" si="9"/>
        <v>83.44</v>
      </c>
      <c r="CE6" s="21">
        <f t="shared" si="9"/>
        <v>64.209999999999994</v>
      </c>
      <c r="CF6" s="21">
        <f t="shared" si="9"/>
        <v>65.67</v>
      </c>
      <c r="CG6" s="21" t="str">
        <f t="shared" si="9"/>
        <v>-</v>
      </c>
      <c r="CH6" s="21" t="str">
        <f t="shared" si="9"/>
        <v>-</v>
      </c>
      <c r="CI6" s="21">
        <f t="shared" si="9"/>
        <v>50.67</v>
      </c>
      <c r="CJ6" s="21">
        <f t="shared" si="9"/>
        <v>48.7</v>
      </c>
      <c r="CK6" s="21">
        <f t="shared" si="9"/>
        <v>52.53</v>
      </c>
      <c r="CL6" s="20" t="str">
        <f>IF(CL7="","",IF(CL7="-","【-】","【"&amp;SUBSTITUTE(TEXT(CL7,"#,##0.00"),"-","△")&amp;"】"))</f>
        <v>【52.71】</v>
      </c>
      <c r="CM6" s="21" t="str">
        <f>IF(CM7="",NA(),CM7)</f>
        <v>-</v>
      </c>
      <c r="CN6" s="21" t="str">
        <f t="shared" ref="CN6:CV6" si="10">IF(CN7="",NA(),CN7)</f>
        <v>-</v>
      </c>
      <c r="CO6" s="21">
        <f t="shared" si="10"/>
        <v>69.040000000000006</v>
      </c>
      <c r="CP6" s="21">
        <f t="shared" si="10"/>
        <v>72.42</v>
      </c>
      <c r="CQ6" s="21">
        <f t="shared" si="10"/>
        <v>70.98</v>
      </c>
      <c r="CR6" s="21" t="str">
        <f t="shared" si="10"/>
        <v>-</v>
      </c>
      <c r="CS6" s="21" t="str">
        <f t="shared" si="10"/>
        <v>-</v>
      </c>
      <c r="CT6" s="21">
        <f t="shared" si="10"/>
        <v>68.2</v>
      </c>
      <c r="CU6" s="21">
        <f t="shared" si="10"/>
        <v>68.05</v>
      </c>
      <c r="CV6" s="21">
        <f t="shared" si="10"/>
        <v>67.099999999999994</v>
      </c>
      <c r="CW6" s="20" t="str">
        <f>IF(CW7="","",IF(CW7="-","【-】","【"&amp;SUBSTITUTE(TEXT(CW7,"#,##0.00"),"-","△")&amp;"】"))</f>
        <v>【67.08】</v>
      </c>
      <c r="CX6" s="21" t="str">
        <f>IF(CX7="",NA(),CX7)</f>
        <v>-</v>
      </c>
      <c r="CY6" s="21" t="str">
        <f t="shared" ref="CY6:DG6" si="11">IF(CY7="",NA(),CY7)</f>
        <v>-</v>
      </c>
      <c r="CZ6" s="21">
        <f t="shared" si="11"/>
        <v>94.52</v>
      </c>
      <c r="DA6" s="21">
        <f t="shared" si="11"/>
        <v>94</v>
      </c>
      <c r="DB6" s="21">
        <f t="shared" si="11"/>
        <v>94.2</v>
      </c>
      <c r="DC6" s="21" t="str">
        <f t="shared" si="11"/>
        <v>-</v>
      </c>
      <c r="DD6" s="21" t="str">
        <f t="shared" si="11"/>
        <v>-</v>
      </c>
      <c r="DE6" s="21">
        <f t="shared" si="11"/>
        <v>94.01</v>
      </c>
      <c r="DF6" s="21">
        <f t="shared" si="11"/>
        <v>94.14</v>
      </c>
      <c r="DG6" s="21">
        <f t="shared" si="11"/>
        <v>94.02</v>
      </c>
      <c r="DH6" s="20" t="str">
        <f>IF(DH7="","",IF(DH7="-","【-】","【"&amp;SUBSTITUTE(TEXT(DH7,"#,##0.00"),"-","△")&amp;"】"))</f>
        <v>【93.95】</v>
      </c>
      <c r="DI6" s="21" t="str">
        <f>IF(DI7="",NA(),DI7)</f>
        <v>-</v>
      </c>
      <c r="DJ6" s="21" t="str">
        <f t="shared" ref="DJ6:DR6" si="12">IF(DJ7="",NA(),DJ7)</f>
        <v>-</v>
      </c>
      <c r="DK6" s="21">
        <f t="shared" si="12"/>
        <v>7.68</v>
      </c>
      <c r="DL6" s="21">
        <f t="shared" si="12"/>
        <v>15.16</v>
      </c>
      <c r="DM6" s="21">
        <f t="shared" si="12"/>
        <v>21.39</v>
      </c>
      <c r="DN6" s="21" t="str">
        <f t="shared" si="12"/>
        <v>-</v>
      </c>
      <c r="DO6" s="21" t="str">
        <f t="shared" si="12"/>
        <v>-</v>
      </c>
      <c r="DP6" s="21">
        <f t="shared" si="12"/>
        <v>31.96</v>
      </c>
      <c r="DQ6" s="21">
        <f t="shared" si="12"/>
        <v>34.17</v>
      </c>
      <c r="DR6" s="21">
        <f t="shared" si="12"/>
        <v>36.770000000000003</v>
      </c>
      <c r="DS6" s="20" t="str">
        <f>IF(DS7="","",IF(DS7="-","【-】","【"&amp;SUBSTITUTE(TEXT(DS7,"#,##0.00"),"-","△")&amp;"】"))</f>
        <v>【36.56】</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0.93</v>
      </c>
      <c r="EB6" s="21">
        <f t="shared" si="13"/>
        <v>1.04</v>
      </c>
      <c r="EC6" s="21">
        <f t="shared" si="13"/>
        <v>1.26</v>
      </c>
      <c r="ED6" s="20" t="str">
        <f>IF(ED7="","",IF(ED7="-","【-】","【"&amp;SUBSTITUTE(TEXT(ED7,"#,##0.00"),"-","△")&amp;"】"))</f>
        <v>【1.25】</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1.87</v>
      </c>
      <c r="EM6" s="21">
        <f t="shared" si="14"/>
        <v>0.1</v>
      </c>
      <c r="EN6" s="21">
        <f t="shared" si="14"/>
        <v>0.09</v>
      </c>
      <c r="EO6" s="20" t="str">
        <f>IF(EO7="","",IF(EO7="-","【-】","【"&amp;SUBSTITUTE(TEXT(EO7,"#,##0.00"),"-","△")&amp;"】"))</f>
        <v>【0.09】</v>
      </c>
    </row>
    <row r="7" spans="1:148" s="22" customFormat="1" x14ac:dyDescent="0.2">
      <c r="A7" s="14"/>
      <c r="B7" s="23">
        <v>2022</v>
      </c>
      <c r="C7" s="23">
        <v>90000</v>
      </c>
      <c r="D7" s="23">
        <v>46</v>
      </c>
      <c r="E7" s="23">
        <v>17</v>
      </c>
      <c r="F7" s="23">
        <v>3</v>
      </c>
      <c r="G7" s="23">
        <v>0</v>
      </c>
      <c r="H7" s="23" t="s">
        <v>96</v>
      </c>
      <c r="I7" s="23" t="s">
        <v>97</v>
      </c>
      <c r="J7" s="23" t="s">
        <v>98</v>
      </c>
      <c r="K7" s="23" t="s">
        <v>99</v>
      </c>
      <c r="L7" s="23" t="s">
        <v>100</v>
      </c>
      <c r="M7" s="23" t="s">
        <v>101</v>
      </c>
      <c r="N7" s="24" t="s">
        <v>102</v>
      </c>
      <c r="O7" s="24">
        <v>85.19</v>
      </c>
      <c r="P7" s="24">
        <v>33.46</v>
      </c>
      <c r="Q7" s="24">
        <v>97.38</v>
      </c>
      <c r="R7" s="24">
        <v>0</v>
      </c>
      <c r="S7" s="24">
        <v>1929434</v>
      </c>
      <c r="T7" s="24">
        <v>6408.09</v>
      </c>
      <c r="U7" s="24">
        <v>301.08999999999997</v>
      </c>
      <c r="V7" s="24">
        <v>420011</v>
      </c>
      <c r="W7" s="24">
        <v>122.18</v>
      </c>
      <c r="X7" s="24">
        <v>3437.64</v>
      </c>
      <c r="Y7" s="24" t="s">
        <v>102</v>
      </c>
      <c r="Z7" s="24" t="s">
        <v>102</v>
      </c>
      <c r="AA7" s="24">
        <v>102.22</v>
      </c>
      <c r="AB7" s="24">
        <v>98.03</v>
      </c>
      <c r="AC7" s="24">
        <v>95.89</v>
      </c>
      <c r="AD7" s="24" t="s">
        <v>102</v>
      </c>
      <c r="AE7" s="24" t="s">
        <v>102</v>
      </c>
      <c r="AF7" s="24">
        <v>101.63</v>
      </c>
      <c r="AG7" s="24">
        <v>100.14</v>
      </c>
      <c r="AH7" s="24">
        <v>99.22</v>
      </c>
      <c r="AI7" s="24">
        <v>99.26</v>
      </c>
      <c r="AJ7" s="24" t="s">
        <v>102</v>
      </c>
      <c r="AK7" s="24" t="s">
        <v>102</v>
      </c>
      <c r="AL7" s="24">
        <v>0</v>
      </c>
      <c r="AM7" s="24">
        <v>0.65</v>
      </c>
      <c r="AN7" s="24">
        <v>11.01</v>
      </c>
      <c r="AO7" s="24" t="s">
        <v>102</v>
      </c>
      <c r="AP7" s="24" t="s">
        <v>102</v>
      </c>
      <c r="AQ7" s="24">
        <v>9.1</v>
      </c>
      <c r="AR7" s="24">
        <v>10.71</v>
      </c>
      <c r="AS7" s="24">
        <v>11.46</v>
      </c>
      <c r="AT7" s="24">
        <v>11.39</v>
      </c>
      <c r="AU7" s="24" t="s">
        <v>102</v>
      </c>
      <c r="AV7" s="24" t="s">
        <v>102</v>
      </c>
      <c r="AW7" s="24">
        <v>186.56</v>
      </c>
      <c r="AX7" s="24">
        <v>145.29</v>
      </c>
      <c r="AY7" s="24">
        <v>138.46</v>
      </c>
      <c r="AZ7" s="24" t="s">
        <v>102</v>
      </c>
      <c r="BA7" s="24" t="s">
        <v>102</v>
      </c>
      <c r="BB7" s="24">
        <v>101.14</v>
      </c>
      <c r="BC7" s="24">
        <v>104.74</v>
      </c>
      <c r="BD7" s="24">
        <v>104.74</v>
      </c>
      <c r="BE7" s="24">
        <v>104.37</v>
      </c>
      <c r="BF7" s="24" t="s">
        <v>102</v>
      </c>
      <c r="BG7" s="24" t="s">
        <v>102</v>
      </c>
      <c r="BH7" s="24">
        <v>18.63</v>
      </c>
      <c r="BI7" s="24">
        <v>18.91</v>
      </c>
      <c r="BJ7" s="24">
        <v>19.32</v>
      </c>
      <c r="BK7" s="24" t="s">
        <v>102</v>
      </c>
      <c r="BL7" s="24" t="s">
        <v>102</v>
      </c>
      <c r="BM7" s="24">
        <v>255.67</v>
      </c>
      <c r="BN7" s="24">
        <v>242.44</v>
      </c>
      <c r="BO7" s="24">
        <v>228.09</v>
      </c>
      <c r="BP7" s="24">
        <v>230.79</v>
      </c>
      <c r="BQ7" s="24" t="s">
        <v>102</v>
      </c>
      <c r="BR7" s="24" t="s">
        <v>102</v>
      </c>
      <c r="BS7" s="24">
        <v>0</v>
      </c>
      <c r="BT7" s="24">
        <v>0</v>
      </c>
      <c r="BU7" s="24">
        <v>0</v>
      </c>
      <c r="BV7" s="24" t="s">
        <v>102</v>
      </c>
      <c r="BW7" s="24" t="s">
        <v>102</v>
      </c>
      <c r="BX7" s="24">
        <v>0</v>
      </c>
      <c r="BY7" s="24">
        <v>0</v>
      </c>
      <c r="BZ7" s="24">
        <v>0</v>
      </c>
      <c r="CA7" s="24">
        <v>0</v>
      </c>
      <c r="CB7" s="24" t="s">
        <v>102</v>
      </c>
      <c r="CC7" s="24" t="s">
        <v>102</v>
      </c>
      <c r="CD7" s="24">
        <v>83.44</v>
      </c>
      <c r="CE7" s="24">
        <v>64.209999999999994</v>
      </c>
      <c r="CF7" s="24">
        <v>65.67</v>
      </c>
      <c r="CG7" s="24" t="s">
        <v>102</v>
      </c>
      <c r="CH7" s="24" t="s">
        <v>102</v>
      </c>
      <c r="CI7" s="24">
        <v>50.67</v>
      </c>
      <c r="CJ7" s="24">
        <v>48.7</v>
      </c>
      <c r="CK7" s="24">
        <v>52.53</v>
      </c>
      <c r="CL7" s="24">
        <v>52.71</v>
      </c>
      <c r="CM7" s="24" t="s">
        <v>102</v>
      </c>
      <c r="CN7" s="24" t="s">
        <v>102</v>
      </c>
      <c r="CO7" s="24">
        <v>69.040000000000006</v>
      </c>
      <c r="CP7" s="24">
        <v>72.42</v>
      </c>
      <c r="CQ7" s="24">
        <v>70.98</v>
      </c>
      <c r="CR7" s="24" t="s">
        <v>102</v>
      </c>
      <c r="CS7" s="24" t="s">
        <v>102</v>
      </c>
      <c r="CT7" s="24">
        <v>68.2</v>
      </c>
      <c r="CU7" s="24">
        <v>68.05</v>
      </c>
      <c r="CV7" s="24">
        <v>67.099999999999994</v>
      </c>
      <c r="CW7" s="24">
        <v>67.08</v>
      </c>
      <c r="CX7" s="24" t="s">
        <v>102</v>
      </c>
      <c r="CY7" s="24" t="s">
        <v>102</v>
      </c>
      <c r="CZ7" s="24">
        <v>94.52</v>
      </c>
      <c r="DA7" s="24">
        <v>94</v>
      </c>
      <c r="DB7" s="24">
        <v>94.2</v>
      </c>
      <c r="DC7" s="24" t="s">
        <v>102</v>
      </c>
      <c r="DD7" s="24" t="s">
        <v>102</v>
      </c>
      <c r="DE7" s="24">
        <v>94.01</v>
      </c>
      <c r="DF7" s="24">
        <v>94.14</v>
      </c>
      <c r="DG7" s="24">
        <v>94.02</v>
      </c>
      <c r="DH7" s="24">
        <v>93.95</v>
      </c>
      <c r="DI7" s="24" t="s">
        <v>102</v>
      </c>
      <c r="DJ7" s="24" t="s">
        <v>102</v>
      </c>
      <c r="DK7" s="24">
        <v>7.68</v>
      </c>
      <c r="DL7" s="24">
        <v>15.16</v>
      </c>
      <c r="DM7" s="24">
        <v>21.39</v>
      </c>
      <c r="DN7" s="24" t="s">
        <v>102</v>
      </c>
      <c r="DO7" s="24" t="s">
        <v>102</v>
      </c>
      <c r="DP7" s="24">
        <v>31.96</v>
      </c>
      <c r="DQ7" s="24">
        <v>34.17</v>
      </c>
      <c r="DR7" s="24">
        <v>36.770000000000003</v>
      </c>
      <c r="DS7" s="24">
        <v>36.56</v>
      </c>
      <c r="DT7" s="24" t="s">
        <v>102</v>
      </c>
      <c r="DU7" s="24" t="s">
        <v>102</v>
      </c>
      <c r="DV7" s="24">
        <v>0</v>
      </c>
      <c r="DW7" s="24">
        <v>0</v>
      </c>
      <c r="DX7" s="24">
        <v>0</v>
      </c>
      <c r="DY7" s="24" t="s">
        <v>102</v>
      </c>
      <c r="DZ7" s="24" t="s">
        <v>102</v>
      </c>
      <c r="EA7" s="24">
        <v>0.93</v>
      </c>
      <c r="EB7" s="24">
        <v>1.04</v>
      </c>
      <c r="EC7" s="24">
        <v>1.26</v>
      </c>
      <c r="ED7" s="24">
        <v>1.25</v>
      </c>
      <c r="EE7" s="24" t="s">
        <v>102</v>
      </c>
      <c r="EF7" s="24" t="s">
        <v>102</v>
      </c>
      <c r="EG7" s="24">
        <v>0</v>
      </c>
      <c r="EH7" s="24">
        <v>0</v>
      </c>
      <c r="EI7" s="24">
        <v>0</v>
      </c>
      <c r="EJ7" s="24" t="s">
        <v>102</v>
      </c>
      <c r="EK7" s="24" t="s">
        <v>102</v>
      </c>
      <c r="EL7" s="24">
        <v>1.87</v>
      </c>
      <c r="EM7" s="24">
        <v>0.1</v>
      </c>
      <c r="EN7" s="24">
        <v>0.09</v>
      </c>
      <c r="EO7" s="24">
        <v>0.09</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